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X:\Ledelsessekretariatet\Frafaldsopgørelse\"/>
    </mc:Choice>
  </mc:AlternateContent>
  <bookViews>
    <workbookView xWindow="75" yWindow="345" windowWidth="29040" windowHeight="16140" tabRatio="654" firstSheet="1" activeTab="21"/>
  </bookViews>
  <sheets>
    <sheet name="2001" sheetId="1" r:id="rId1"/>
    <sheet name="2002" sheetId="2" r:id="rId2"/>
    <sheet name="2003" sheetId="4" r:id="rId3"/>
    <sheet name="2004" sheetId="3" r:id="rId4"/>
    <sheet name="2005" sheetId="5" r:id="rId5"/>
    <sheet name="2006" sheetId="8" r:id="rId6"/>
    <sheet name="2007" sheetId="9" r:id="rId7"/>
    <sheet name="2008" sheetId="11" r:id="rId8"/>
    <sheet name="2009" sheetId="12" r:id="rId9"/>
    <sheet name="2010_old" sheetId="14" r:id="rId10"/>
    <sheet name="2010_1sem" sheetId="15" r:id="rId11"/>
    <sheet name="2010_2sem" sheetId="16" r:id="rId12"/>
    <sheet name="2011" sheetId="18" r:id="rId13"/>
    <sheet name="2012" sheetId="19" r:id="rId14"/>
    <sheet name="2013" sheetId="20" r:id="rId15"/>
    <sheet name="2014" sheetId="22" r:id="rId16"/>
    <sheet name="2015" sheetId="23" r:id="rId17"/>
    <sheet name="2016" sheetId="24" r:id="rId18"/>
    <sheet name="2016-2017 Opdelt" sheetId="25" r:id="rId19"/>
    <sheet name="2017" sheetId="26" r:id="rId20"/>
    <sheet name="2018" sheetId="28" r:id="rId21"/>
    <sheet name="2019" sheetId="29" r:id="rId22"/>
    <sheet name="Diagram1" sheetId="10" r:id="rId23"/>
    <sheet name="skabelon" sheetId="27" r:id="rId24"/>
    <sheet name="old" sheetId="13" r:id="rId25"/>
    <sheet name="old1" sheetId="17" r:id="rId26"/>
    <sheet name="old2" sheetId="21" r:id="rId27"/>
  </sheets>
  <definedNames>
    <definedName name="_xlnm.Print_Area" localSheetId="14">'2013'!$A$1:$AG$145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27" i="29" l="1"/>
  <c r="AJ27" i="29" l="1"/>
  <c r="AE27" i="29" l="1"/>
  <c r="X4" i="29" l="1"/>
  <c r="Z27" i="29"/>
  <c r="U26" i="29" l="1"/>
  <c r="BM27" i="29"/>
  <c r="BM28" i="29"/>
  <c r="BM29" i="29"/>
  <c r="BL27" i="29"/>
  <c r="BL28" i="29"/>
  <c r="BL29" i="29"/>
  <c r="BL30" i="29"/>
  <c r="BH27" i="29"/>
  <c r="BH28" i="29"/>
  <c r="BH29" i="29"/>
  <c r="BG27" i="29"/>
  <c r="BG28" i="29"/>
  <c r="BG29" i="29"/>
  <c r="BC27" i="29"/>
  <c r="BC28" i="29"/>
  <c r="BC29" i="29"/>
  <c r="BB27" i="29"/>
  <c r="BB28" i="29"/>
  <c r="BB29" i="29"/>
  <c r="BB30" i="29"/>
  <c r="AX27" i="29"/>
  <c r="AX28" i="29"/>
  <c r="AX29" i="29"/>
  <c r="AW27" i="29"/>
  <c r="AW28" i="29"/>
  <c r="AW29" i="29"/>
  <c r="AW30" i="29"/>
  <c r="AS27" i="29"/>
  <c r="AS28" i="29"/>
  <c r="AS29" i="29"/>
  <c r="AR27" i="29"/>
  <c r="AR28" i="29"/>
  <c r="AR29" i="29"/>
  <c r="AR30" i="29"/>
  <c r="AN27" i="29"/>
  <c r="AM27" i="29"/>
  <c r="AM28" i="29"/>
  <c r="AO28" i="29" s="1"/>
  <c r="AM29" i="29"/>
  <c r="AO29" i="29" s="1"/>
  <c r="AM30" i="29"/>
  <c r="AO30" i="29" s="1"/>
  <c r="AM31" i="29"/>
  <c r="AI27" i="29"/>
  <c r="AH27" i="29"/>
  <c r="AH28" i="29"/>
  <c r="AJ28" i="29" s="1"/>
  <c r="AH29" i="29"/>
  <c r="AJ29" i="29" s="1"/>
  <c r="BM27" i="27"/>
  <c r="BM28" i="27"/>
  <c r="BM29" i="27"/>
  <c r="BL27" i="27"/>
  <c r="BL28" i="27"/>
  <c r="BL29" i="27"/>
  <c r="BH27" i="27"/>
  <c r="BH28" i="27"/>
  <c r="BH29" i="27"/>
  <c r="BH30" i="27"/>
  <c r="BG27" i="27"/>
  <c r="BG28" i="27"/>
  <c r="BG29" i="27"/>
  <c r="BG25" i="27"/>
  <c r="BG30" i="27"/>
  <c r="BC27" i="27"/>
  <c r="BC28" i="27"/>
  <c r="BC29" i="27"/>
  <c r="BC30" i="27"/>
  <c r="BB27" i="27"/>
  <c r="BB25" i="27"/>
  <c r="BB18" i="27"/>
  <c r="BB28" i="27"/>
  <c r="BB29" i="27"/>
  <c r="BB30" i="27"/>
  <c r="AX27" i="27"/>
  <c r="AX28" i="27"/>
  <c r="AX29" i="27"/>
  <c r="AX30" i="27"/>
  <c r="AW27" i="27"/>
  <c r="AW28" i="27"/>
  <c r="AW29" i="27"/>
  <c r="AW30" i="27"/>
  <c r="AS27" i="27"/>
  <c r="AS28" i="27"/>
  <c r="AS29" i="27"/>
  <c r="AR27" i="27"/>
  <c r="AR28" i="27"/>
  <c r="AR29" i="27"/>
  <c r="AR30" i="27"/>
  <c r="AN27" i="27"/>
  <c r="AN28" i="27"/>
  <c r="AN29" i="27"/>
  <c r="AN30" i="27"/>
  <c r="AM27" i="27"/>
  <c r="AM28" i="27"/>
  <c r="AM25" i="27"/>
  <c r="AM29" i="27"/>
  <c r="AI27" i="27"/>
  <c r="AI28" i="27"/>
  <c r="AI29" i="27"/>
  <c r="AH27" i="27"/>
  <c r="AH25" i="27"/>
  <c r="AH28" i="27"/>
  <c r="AH29" i="27"/>
  <c r="C79" i="27"/>
  <c r="BK74" i="27"/>
  <c r="BF74" i="27"/>
  <c r="BA74" i="27"/>
  <c r="AV74" i="27"/>
  <c r="AQ74" i="27"/>
  <c r="AL74" i="27"/>
  <c r="AG74" i="27"/>
  <c r="AB74" i="27"/>
  <c r="W74" i="27"/>
  <c r="R74" i="27"/>
  <c r="M74" i="27"/>
  <c r="BL72" i="27"/>
  <c r="BG72" i="27"/>
  <c r="BB72" i="27"/>
  <c r="AW72" i="27"/>
  <c r="AR72" i="27"/>
  <c r="AM72" i="27"/>
  <c r="AO72" i="27"/>
  <c r="AH72" i="27"/>
  <c r="AC72" i="27"/>
  <c r="X72" i="27"/>
  <c r="T72" i="27"/>
  <c r="S72" i="27"/>
  <c r="N72" i="27"/>
  <c r="J72" i="27"/>
  <c r="G72" i="27"/>
  <c r="E72" i="27"/>
  <c r="BL71" i="27"/>
  <c r="BG71" i="27"/>
  <c r="BB71" i="27"/>
  <c r="AW71" i="27"/>
  <c r="AR71" i="27"/>
  <c r="AM71" i="27"/>
  <c r="AH71" i="27"/>
  <c r="AC71" i="27"/>
  <c r="X71" i="27"/>
  <c r="S71" i="27"/>
  <c r="N71" i="27"/>
  <c r="J71" i="27"/>
  <c r="E71" i="27"/>
  <c r="BN70" i="27"/>
  <c r="BL70" i="27"/>
  <c r="BG70" i="27"/>
  <c r="BB70" i="27"/>
  <c r="AX70" i="27"/>
  <c r="AW70" i="27"/>
  <c r="AR70" i="27"/>
  <c r="AN70" i="27"/>
  <c r="AM70" i="27"/>
  <c r="AH70" i="27"/>
  <c r="AD70" i="27"/>
  <c r="AC70" i="27"/>
  <c r="AE70" i="27"/>
  <c r="X70" i="27"/>
  <c r="T70" i="27"/>
  <c r="S70" i="27"/>
  <c r="U70" i="27"/>
  <c r="N70" i="27"/>
  <c r="J70" i="27"/>
  <c r="BM70" i="27"/>
  <c r="E70" i="27"/>
  <c r="G70" i="27"/>
  <c r="BL69" i="27"/>
  <c r="BL74" i="27"/>
  <c r="BK69" i="27"/>
  <c r="BJ69" i="27"/>
  <c r="BJ74" i="27"/>
  <c r="BG69" i="27"/>
  <c r="BF69" i="27"/>
  <c r="BE69" i="27"/>
  <c r="BE74" i="27"/>
  <c r="BA69" i="27"/>
  <c r="AZ69" i="27"/>
  <c r="AZ74" i="27"/>
  <c r="AW69" i="27"/>
  <c r="AW74" i="27"/>
  <c r="AV69" i="27"/>
  <c r="AU69" i="27"/>
  <c r="AU74" i="27"/>
  <c r="AR69" i="27"/>
  <c r="AR74" i="27"/>
  <c r="AQ69" i="27"/>
  <c r="AP69" i="27"/>
  <c r="AP74" i="27"/>
  <c r="AM69" i="27"/>
  <c r="AL69" i="27"/>
  <c r="AK69" i="27"/>
  <c r="AK74" i="27"/>
  <c r="AH69" i="27"/>
  <c r="AG69" i="27"/>
  <c r="AF69" i="27"/>
  <c r="AF74" i="27"/>
  <c r="AC69" i="27"/>
  <c r="AC74" i="27"/>
  <c r="AB69" i="27"/>
  <c r="AA69" i="27"/>
  <c r="AA74" i="27"/>
  <c r="X69" i="27"/>
  <c r="X74" i="27"/>
  <c r="W69" i="27"/>
  <c r="V69" i="27"/>
  <c r="V74" i="27"/>
  <c r="S69" i="27"/>
  <c r="R69" i="27"/>
  <c r="Q69" i="27"/>
  <c r="Q74" i="27"/>
  <c r="M69" i="27"/>
  <c r="L69" i="27"/>
  <c r="L74" i="27"/>
  <c r="J69" i="27"/>
  <c r="I69" i="27"/>
  <c r="I74" i="27"/>
  <c r="H69" i="27"/>
  <c r="H74" i="27"/>
  <c r="D69" i="27"/>
  <c r="D74" i="27"/>
  <c r="C69" i="27"/>
  <c r="C74" i="27"/>
  <c r="BJ67" i="27"/>
  <c r="BE67" i="27"/>
  <c r="AZ67" i="27"/>
  <c r="AU67" i="27"/>
  <c r="AP67" i="27"/>
  <c r="AK67" i="27"/>
  <c r="AF67" i="27"/>
  <c r="AA67" i="27"/>
  <c r="V67" i="27"/>
  <c r="Q67" i="27"/>
  <c r="L67" i="27"/>
  <c r="H67" i="27"/>
  <c r="C67" i="27"/>
  <c r="BL64" i="27"/>
  <c r="BG64" i="27"/>
  <c r="BB64" i="27"/>
  <c r="AW64" i="27"/>
  <c r="AR64" i="27"/>
  <c r="AM64" i="27"/>
  <c r="AH64" i="27"/>
  <c r="AC64" i="27"/>
  <c r="X64" i="27"/>
  <c r="S64" i="27"/>
  <c r="N64" i="27"/>
  <c r="J64" i="27"/>
  <c r="AS64" i="27"/>
  <c r="E64" i="27"/>
  <c r="BL63" i="27"/>
  <c r="BG63" i="27"/>
  <c r="BB63" i="27"/>
  <c r="AW63" i="27"/>
  <c r="AR63" i="27"/>
  <c r="AM63" i="27"/>
  <c r="AH63" i="27"/>
  <c r="AC63" i="27"/>
  <c r="X63" i="27"/>
  <c r="S63" i="27"/>
  <c r="N63" i="27"/>
  <c r="J63" i="27"/>
  <c r="BM63" i="27"/>
  <c r="E63" i="27"/>
  <c r="BL62" i="27"/>
  <c r="BG62" i="27"/>
  <c r="BB62" i="27"/>
  <c r="AW62" i="27"/>
  <c r="AR62" i="27"/>
  <c r="AM62" i="27"/>
  <c r="AH62" i="27"/>
  <c r="AC62" i="27"/>
  <c r="X62" i="27"/>
  <c r="Z62" i="27"/>
  <c r="S62" i="27"/>
  <c r="N62" i="27"/>
  <c r="J62" i="27"/>
  <c r="E62" i="27"/>
  <c r="G62" i="27"/>
  <c r="BL61" i="27"/>
  <c r="BG61" i="27"/>
  <c r="BB61" i="27"/>
  <c r="AW61" i="27"/>
  <c r="AR61" i="27"/>
  <c r="AM61" i="27"/>
  <c r="AH61" i="27"/>
  <c r="AC61" i="27"/>
  <c r="X61" i="27"/>
  <c r="S61" i="27"/>
  <c r="N61" i="27"/>
  <c r="J61" i="27"/>
  <c r="E61" i="27"/>
  <c r="BL60" i="27"/>
  <c r="BG60" i="27"/>
  <c r="BI60" i="27"/>
  <c r="BB60" i="27"/>
  <c r="AW60" i="27"/>
  <c r="AR60" i="27"/>
  <c r="AM60" i="27"/>
  <c r="AH60" i="27"/>
  <c r="AJ60" i="27"/>
  <c r="AC60" i="27"/>
  <c r="X60" i="27"/>
  <c r="S60" i="27"/>
  <c r="U60" i="27"/>
  <c r="N60" i="27"/>
  <c r="J60" i="27"/>
  <c r="E60" i="27"/>
  <c r="G60" i="27"/>
  <c r="BM59" i="27"/>
  <c r="BL59" i="27"/>
  <c r="BG59" i="27"/>
  <c r="BI59" i="27"/>
  <c r="BC59" i="27"/>
  <c r="BB59" i="27"/>
  <c r="AW59" i="27"/>
  <c r="AS59" i="27"/>
  <c r="AR59" i="27"/>
  <c r="AM59" i="27"/>
  <c r="AO59" i="27"/>
  <c r="AH59" i="27"/>
  <c r="AC59" i="27"/>
  <c r="AE59" i="27"/>
  <c r="Y59" i="27"/>
  <c r="X59" i="27"/>
  <c r="S59" i="27"/>
  <c r="U59" i="27"/>
  <c r="O59" i="27"/>
  <c r="N59" i="27"/>
  <c r="J59" i="27"/>
  <c r="AI59" i="27"/>
  <c r="E59" i="27"/>
  <c r="G59" i="27"/>
  <c r="BL58" i="27"/>
  <c r="BG58" i="27"/>
  <c r="BC58" i="27"/>
  <c r="BB58" i="27"/>
  <c r="AW58" i="27"/>
  <c r="AY58" i="27"/>
  <c r="AR58" i="27"/>
  <c r="AM58" i="27"/>
  <c r="AO58" i="27"/>
  <c r="AH58" i="27"/>
  <c r="AC58" i="27"/>
  <c r="AE58" i="27"/>
  <c r="Y58" i="27"/>
  <c r="X58" i="27"/>
  <c r="S58" i="27"/>
  <c r="O58" i="27"/>
  <c r="N58" i="27"/>
  <c r="J58" i="27"/>
  <c r="AS58" i="27"/>
  <c r="E58" i="27"/>
  <c r="BL57" i="27"/>
  <c r="BG57" i="27"/>
  <c r="BB57" i="27"/>
  <c r="AW57" i="27"/>
  <c r="AR57" i="27"/>
  <c r="AM57" i="27"/>
  <c r="AH57" i="27"/>
  <c r="AC57" i="27"/>
  <c r="X57" i="27"/>
  <c r="S57" i="27"/>
  <c r="N57" i="27"/>
  <c r="J57" i="27"/>
  <c r="E57" i="27"/>
  <c r="BL56" i="27"/>
  <c r="BG56" i="27"/>
  <c r="BB56" i="27"/>
  <c r="AW56" i="27"/>
  <c r="AY56" i="27"/>
  <c r="AT56" i="27"/>
  <c r="AR56" i="27"/>
  <c r="AN56" i="27"/>
  <c r="AM56" i="27"/>
  <c r="AH56" i="27"/>
  <c r="AC56" i="27"/>
  <c r="X56" i="27"/>
  <c r="Z56" i="27"/>
  <c r="S56" i="27"/>
  <c r="U56" i="27"/>
  <c r="N56" i="27"/>
  <c r="J56" i="27"/>
  <c r="G56" i="27"/>
  <c r="E56" i="27"/>
  <c r="BL55" i="27"/>
  <c r="BG55" i="27"/>
  <c r="BB55" i="27"/>
  <c r="AW55" i="27"/>
  <c r="AR55" i="27"/>
  <c r="AM55" i="27"/>
  <c r="AH55" i="27"/>
  <c r="AC55" i="27"/>
  <c r="X55" i="27"/>
  <c r="S55" i="27"/>
  <c r="N55" i="27"/>
  <c r="J55" i="27"/>
  <c r="BH55" i="27"/>
  <c r="E55" i="27"/>
  <c r="G55" i="27"/>
  <c r="BL54" i="27"/>
  <c r="BG54" i="27"/>
  <c r="BI54" i="27"/>
  <c r="BD54" i="27"/>
  <c r="BB54" i="27"/>
  <c r="AW54" i="27"/>
  <c r="AR54" i="27"/>
  <c r="AT54" i="27"/>
  <c r="AM54" i="27"/>
  <c r="AO54" i="27"/>
  <c r="AH54" i="27"/>
  <c r="AD54" i="27"/>
  <c r="AC54" i="27"/>
  <c r="X54" i="27"/>
  <c r="S54" i="27"/>
  <c r="U54" i="27"/>
  <c r="P54" i="27"/>
  <c r="N54" i="27"/>
  <c r="J54" i="27"/>
  <c r="BH54" i="27"/>
  <c r="E54" i="27"/>
  <c r="G54" i="27"/>
  <c r="BL53" i="27"/>
  <c r="BN53" i="27"/>
  <c r="BG53" i="27"/>
  <c r="BB53" i="27"/>
  <c r="AW53" i="27"/>
  <c r="AR53" i="27"/>
  <c r="AM53" i="27"/>
  <c r="AH53" i="27"/>
  <c r="AC53" i="27"/>
  <c r="X53" i="27"/>
  <c r="S53" i="27"/>
  <c r="N53" i="27"/>
  <c r="J53" i="27"/>
  <c r="AD53" i="27"/>
  <c r="E53" i="27"/>
  <c r="G53" i="27"/>
  <c r="BL52" i="27"/>
  <c r="BG52" i="27"/>
  <c r="BD52" i="27"/>
  <c r="BB52" i="27"/>
  <c r="AW52" i="27"/>
  <c r="AS52" i="27"/>
  <c r="AR52" i="27"/>
  <c r="AM52" i="27"/>
  <c r="AH52" i="27"/>
  <c r="AD52" i="27"/>
  <c r="AC52" i="27"/>
  <c r="X52" i="27"/>
  <c r="S52" i="27"/>
  <c r="U52" i="27"/>
  <c r="P52" i="27"/>
  <c r="N52" i="27"/>
  <c r="J52" i="27"/>
  <c r="E52" i="27"/>
  <c r="G52" i="27"/>
  <c r="BL51" i="27"/>
  <c r="BG51" i="27"/>
  <c r="BD51" i="27"/>
  <c r="BB51" i="27"/>
  <c r="AW51" i="27"/>
  <c r="AS51" i="27"/>
  <c r="AR51" i="27"/>
  <c r="AM51" i="27"/>
  <c r="AH51" i="27"/>
  <c r="AC51" i="27"/>
  <c r="X51" i="27"/>
  <c r="S51" i="27"/>
  <c r="P51" i="27"/>
  <c r="N51" i="27"/>
  <c r="J51" i="27"/>
  <c r="E51" i="27"/>
  <c r="BK50" i="27"/>
  <c r="BJ50" i="27"/>
  <c r="BF50" i="27"/>
  <c r="BE50" i="27"/>
  <c r="BE49" i="27"/>
  <c r="BB50" i="27"/>
  <c r="BA50" i="27"/>
  <c r="BA49" i="27"/>
  <c r="AZ50" i="27"/>
  <c r="AW50" i="27"/>
  <c r="AV50" i="27"/>
  <c r="AV49" i="27"/>
  <c r="AU50" i="27"/>
  <c r="AR50" i="27"/>
  <c r="AQ50" i="27"/>
  <c r="AP50" i="27"/>
  <c r="AP49" i="27"/>
  <c r="AL50" i="27"/>
  <c r="AL49" i="27"/>
  <c r="AK50" i="27"/>
  <c r="AK49" i="27"/>
  <c r="AH50" i="27"/>
  <c r="AG50" i="27"/>
  <c r="AG49" i="27"/>
  <c r="AF50" i="27"/>
  <c r="AF49" i="27"/>
  <c r="AC50" i="27"/>
  <c r="AB50" i="27"/>
  <c r="AA50" i="27"/>
  <c r="W50" i="27"/>
  <c r="V50" i="27"/>
  <c r="R50" i="27"/>
  <c r="Q50" i="27"/>
  <c r="Q49" i="27"/>
  <c r="N50" i="27"/>
  <c r="M50" i="27"/>
  <c r="M49" i="27"/>
  <c r="L50" i="27"/>
  <c r="I50" i="27"/>
  <c r="I49" i="27"/>
  <c r="H50" i="27"/>
  <c r="H49" i="27"/>
  <c r="D50" i="27"/>
  <c r="D49" i="27"/>
  <c r="C50" i="27"/>
  <c r="C49" i="27"/>
  <c r="BK49" i="27"/>
  <c r="BJ49" i="27"/>
  <c r="BF49" i="27"/>
  <c r="BB49" i="27"/>
  <c r="AZ49" i="27"/>
  <c r="AU49" i="27"/>
  <c r="AR49" i="27"/>
  <c r="AQ49" i="27"/>
  <c r="AH49" i="27"/>
  <c r="AB49" i="27"/>
  <c r="AA49" i="27"/>
  <c r="W49" i="27"/>
  <c r="V49" i="27"/>
  <c r="R49" i="27"/>
  <c r="N49" i="27"/>
  <c r="L49" i="27"/>
  <c r="K49" i="27"/>
  <c r="BL48" i="27"/>
  <c r="BG48" i="27"/>
  <c r="BB48" i="27"/>
  <c r="BB43" i="27"/>
  <c r="AW48" i="27"/>
  <c r="AR48" i="27"/>
  <c r="AM48" i="27"/>
  <c r="AH48" i="27"/>
  <c r="AC48" i="27"/>
  <c r="X48" i="27"/>
  <c r="S48" i="27"/>
  <c r="N48" i="27"/>
  <c r="J48" i="27"/>
  <c r="BN48" i="27"/>
  <c r="E48" i="27"/>
  <c r="BL47" i="27"/>
  <c r="BG47" i="27"/>
  <c r="BB47" i="27"/>
  <c r="AW47" i="27"/>
  <c r="AR47" i="27"/>
  <c r="AM47" i="27"/>
  <c r="AI47" i="27"/>
  <c r="AH47" i="27"/>
  <c r="AC47" i="27"/>
  <c r="X47" i="27"/>
  <c r="U47" i="27"/>
  <c r="S47" i="27"/>
  <c r="N47" i="27"/>
  <c r="J47" i="27"/>
  <c r="E47" i="27"/>
  <c r="G47" i="27"/>
  <c r="BL46" i="27"/>
  <c r="BG46" i="27"/>
  <c r="BC46" i="27"/>
  <c r="BB46" i="27"/>
  <c r="AW46" i="27"/>
  <c r="AR46" i="27"/>
  <c r="AT46" i="27"/>
  <c r="AO46" i="27"/>
  <c r="AM46" i="27"/>
  <c r="AH46" i="27"/>
  <c r="AC46" i="27"/>
  <c r="AE46" i="27"/>
  <c r="X46" i="27"/>
  <c r="S46" i="27"/>
  <c r="O46" i="27"/>
  <c r="N46" i="27"/>
  <c r="J46" i="27"/>
  <c r="BM46" i="27"/>
  <c r="E46" i="27"/>
  <c r="G46" i="27"/>
  <c r="BL45" i="27"/>
  <c r="BN45" i="27"/>
  <c r="BG45" i="27"/>
  <c r="BC45" i="27"/>
  <c r="BB45" i="27"/>
  <c r="AW45" i="27"/>
  <c r="AR45" i="27"/>
  <c r="AT45" i="27"/>
  <c r="AO45" i="27"/>
  <c r="AM45" i="27"/>
  <c r="AH45" i="27"/>
  <c r="AC45" i="27"/>
  <c r="AE45" i="27"/>
  <c r="X45" i="27"/>
  <c r="Z45" i="27"/>
  <c r="S45" i="27"/>
  <c r="O45" i="27"/>
  <c r="N45" i="27"/>
  <c r="J45" i="27"/>
  <c r="BM45" i="27"/>
  <c r="E45" i="27"/>
  <c r="G45" i="27"/>
  <c r="BL44" i="27"/>
  <c r="BN44" i="27"/>
  <c r="BG44" i="27"/>
  <c r="BC44" i="27"/>
  <c r="BB44" i="27"/>
  <c r="AW44" i="27"/>
  <c r="AR44" i="27"/>
  <c r="AO44" i="27"/>
  <c r="AM44" i="27"/>
  <c r="AH44" i="27"/>
  <c r="AC44" i="27"/>
  <c r="X44" i="27"/>
  <c r="Z44" i="27"/>
  <c r="S44" i="27"/>
  <c r="O44" i="27"/>
  <c r="N44" i="27"/>
  <c r="J44" i="27"/>
  <c r="BM44" i="27"/>
  <c r="E44" i="27"/>
  <c r="BL43" i="27"/>
  <c r="BK43" i="27"/>
  <c r="BK42" i="27"/>
  <c r="BJ43" i="27"/>
  <c r="BG43" i="27"/>
  <c r="BF43" i="27"/>
  <c r="BE43" i="27"/>
  <c r="BA43" i="27"/>
  <c r="AZ43" i="27"/>
  <c r="AZ42" i="27"/>
  <c r="AZ40" i="27"/>
  <c r="AV43" i="27"/>
  <c r="AV42" i="27"/>
  <c r="AU43" i="27"/>
  <c r="AU42" i="27"/>
  <c r="AU40" i="27"/>
  <c r="AR43" i="27"/>
  <c r="AQ43" i="27"/>
  <c r="AQ42" i="27"/>
  <c r="AP43" i="27"/>
  <c r="AM43" i="27"/>
  <c r="AL43" i="27"/>
  <c r="AK43" i="27"/>
  <c r="AH43" i="27"/>
  <c r="AG43" i="27"/>
  <c r="AF43" i="27"/>
  <c r="AF42" i="27"/>
  <c r="AB43" i="27"/>
  <c r="AB42" i="27"/>
  <c r="AB40" i="27"/>
  <c r="AA43" i="27"/>
  <c r="AA42" i="27"/>
  <c r="AA40" i="27"/>
  <c r="X43" i="27"/>
  <c r="W43" i="27"/>
  <c r="W42" i="27"/>
  <c r="V43" i="27"/>
  <c r="S43" i="27"/>
  <c r="R43" i="27"/>
  <c r="Q43" i="27"/>
  <c r="N43" i="27"/>
  <c r="M43" i="27"/>
  <c r="L43" i="27"/>
  <c r="L42" i="27"/>
  <c r="L40" i="27"/>
  <c r="I43" i="27"/>
  <c r="H43" i="27"/>
  <c r="H42" i="27"/>
  <c r="H40" i="27"/>
  <c r="D43" i="27"/>
  <c r="D42" i="27"/>
  <c r="D40" i="27"/>
  <c r="C43" i="27"/>
  <c r="BJ42" i="27"/>
  <c r="BJ40" i="27"/>
  <c r="BF42" i="27"/>
  <c r="BE42" i="27"/>
  <c r="BE40" i="27"/>
  <c r="BA42" i="27"/>
  <c r="BA40" i="27"/>
  <c r="AP42" i="27"/>
  <c r="AP40" i="27"/>
  <c r="AL42" i="27"/>
  <c r="AK42" i="27"/>
  <c r="AK40" i="27"/>
  <c r="AH42" i="27"/>
  <c r="AG42" i="27"/>
  <c r="AG40" i="27"/>
  <c r="V42" i="27"/>
  <c r="V40" i="27"/>
  <c r="R42" i="27"/>
  <c r="Q42" i="27"/>
  <c r="Q40" i="27"/>
  <c r="N42" i="27"/>
  <c r="M42" i="27"/>
  <c r="I42" i="27"/>
  <c r="I40" i="27"/>
  <c r="BK41" i="27"/>
  <c r="C42" i="27"/>
  <c r="BK40" i="27"/>
  <c r="BF40" i="27"/>
  <c r="AV40" i="27"/>
  <c r="AQ40" i="27"/>
  <c r="AL40" i="27"/>
  <c r="AL3" i="27"/>
  <c r="W40" i="27"/>
  <c r="R40" i="27"/>
  <c r="N40" i="27"/>
  <c r="M40" i="27"/>
  <c r="BJ38" i="27"/>
  <c r="BE38" i="27"/>
  <c r="AZ38" i="27"/>
  <c r="AU38" i="27"/>
  <c r="AP38" i="27"/>
  <c r="AK38" i="27"/>
  <c r="AF38" i="27"/>
  <c r="AA38" i="27"/>
  <c r="V38" i="27"/>
  <c r="Q38" i="27"/>
  <c r="L38" i="27"/>
  <c r="H38" i="27"/>
  <c r="C38" i="27"/>
  <c r="BL35" i="27"/>
  <c r="BN35" i="27"/>
  <c r="BI35" i="27"/>
  <c r="BG35" i="27"/>
  <c r="BB35" i="27"/>
  <c r="AW35" i="27"/>
  <c r="AY35" i="27"/>
  <c r="AR35" i="27"/>
  <c r="AM35" i="27"/>
  <c r="AJ35" i="27"/>
  <c r="AH35" i="27"/>
  <c r="AC35" i="27"/>
  <c r="X35" i="27"/>
  <c r="Z35" i="27"/>
  <c r="S35" i="27"/>
  <c r="P35" i="27"/>
  <c r="O35" i="27"/>
  <c r="N35" i="27"/>
  <c r="J35" i="27"/>
  <c r="BM35" i="27"/>
  <c r="E35" i="27"/>
  <c r="G35" i="27"/>
  <c r="BL34" i="27"/>
  <c r="BG34" i="27"/>
  <c r="BD34" i="27"/>
  <c r="BC34" i="27"/>
  <c r="BB34" i="27"/>
  <c r="AW34" i="27"/>
  <c r="AY34" i="27"/>
  <c r="AR34" i="27"/>
  <c r="AM34" i="27"/>
  <c r="AJ34" i="27"/>
  <c r="AI34" i="27"/>
  <c r="AH34" i="27"/>
  <c r="AC34" i="27"/>
  <c r="AE34" i="27"/>
  <c r="X34" i="27"/>
  <c r="S34" i="27"/>
  <c r="P34" i="27"/>
  <c r="O34" i="27"/>
  <c r="N34" i="27"/>
  <c r="J34" i="27"/>
  <c r="BI34" i="27"/>
  <c r="E34" i="27"/>
  <c r="BL33" i="27"/>
  <c r="BG33" i="27"/>
  <c r="BB33" i="27"/>
  <c r="AX33" i="27"/>
  <c r="AW33" i="27"/>
  <c r="AR33" i="27"/>
  <c r="AM33" i="27"/>
  <c r="AH33" i="27"/>
  <c r="AC33" i="27"/>
  <c r="X33" i="27"/>
  <c r="S33" i="27"/>
  <c r="N33" i="27"/>
  <c r="J33" i="27"/>
  <c r="E33" i="27"/>
  <c r="G33" i="27"/>
  <c r="BL32" i="27"/>
  <c r="BI32" i="27"/>
  <c r="BG32" i="27"/>
  <c r="BB32" i="27"/>
  <c r="AW32" i="27"/>
  <c r="AR32" i="27"/>
  <c r="AM32" i="27"/>
  <c r="AH32" i="27"/>
  <c r="AE32" i="27"/>
  <c r="AC32" i="27"/>
  <c r="X32" i="27"/>
  <c r="U32" i="27"/>
  <c r="S32" i="27"/>
  <c r="N32" i="27"/>
  <c r="J32" i="27"/>
  <c r="E32" i="27"/>
  <c r="BL31" i="27"/>
  <c r="BG31" i="27"/>
  <c r="BI31" i="27"/>
  <c r="BB31" i="27"/>
  <c r="AX31" i="27"/>
  <c r="AW31" i="27"/>
  <c r="AR31" i="27"/>
  <c r="AM31" i="27"/>
  <c r="AH31" i="27"/>
  <c r="AC31" i="27"/>
  <c r="X31" i="27"/>
  <c r="S31" i="27"/>
  <c r="U31" i="27"/>
  <c r="N31" i="27"/>
  <c r="J31" i="27"/>
  <c r="G31" i="27"/>
  <c r="E31" i="27"/>
  <c r="BL30" i="27"/>
  <c r="AM30" i="27"/>
  <c r="AH30" i="27"/>
  <c r="AC30" i="27"/>
  <c r="X30" i="27"/>
  <c r="S30" i="27"/>
  <c r="N30" i="27"/>
  <c r="J30" i="27"/>
  <c r="E30" i="27"/>
  <c r="G30" i="27"/>
  <c r="AC29" i="27"/>
  <c r="X29" i="27"/>
  <c r="S29" i="27"/>
  <c r="P29" i="27"/>
  <c r="N29" i="27"/>
  <c r="J29" i="27"/>
  <c r="Y29" i="27"/>
  <c r="E29" i="27"/>
  <c r="G29" i="27"/>
  <c r="AC28" i="27"/>
  <c r="X28" i="27"/>
  <c r="Z28" i="27"/>
  <c r="S28" i="27"/>
  <c r="N28" i="27"/>
  <c r="J28" i="27"/>
  <c r="E28" i="27"/>
  <c r="AC27" i="27"/>
  <c r="X27" i="27"/>
  <c r="Y27" i="27"/>
  <c r="S27" i="27"/>
  <c r="N27" i="27"/>
  <c r="J27" i="27"/>
  <c r="E27" i="27"/>
  <c r="BN26" i="27"/>
  <c r="BL26" i="27"/>
  <c r="BG26" i="27"/>
  <c r="BB26" i="27"/>
  <c r="AW26" i="27"/>
  <c r="AX26" i="27"/>
  <c r="AR26" i="27"/>
  <c r="AO26" i="27"/>
  <c r="AN26" i="27"/>
  <c r="AM26" i="27"/>
  <c r="AH26" i="27"/>
  <c r="AC26" i="27"/>
  <c r="AD26" i="27"/>
  <c r="Z26" i="27"/>
  <c r="X26" i="27"/>
  <c r="T26" i="27"/>
  <c r="S26" i="27"/>
  <c r="N26" i="27"/>
  <c r="J26" i="27"/>
  <c r="E26" i="27"/>
  <c r="G26" i="27"/>
  <c r="BK25" i="27"/>
  <c r="BJ25" i="27"/>
  <c r="BJ18" i="27"/>
  <c r="BJ8" i="27"/>
  <c r="BJ3" i="27"/>
  <c r="BF25" i="27"/>
  <c r="BE25" i="27"/>
  <c r="BA25" i="27"/>
  <c r="AZ25" i="27"/>
  <c r="AV25" i="27"/>
  <c r="AU25" i="27"/>
  <c r="AW25" i="27"/>
  <c r="AQ25" i="27"/>
  <c r="AP25" i="27"/>
  <c r="AP18" i="27"/>
  <c r="AP8" i="27"/>
  <c r="AP3" i="27"/>
  <c r="AL25" i="27"/>
  <c r="AK25" i="27"/>
  <c r="AG25" i="27"/>
  <c r="AF25" i="27"/>
  <c r="AB25" i="27"/>
  <c r="AA25" i="27"/>
  <c r="W25" i="27"/>
  <c r="V25" i="27"/>
  <c r="S25" i="27"/>
  <c r="R25" i="27"/>
  <c r="R18" i="27"/>
  <c r="R8" i="27"/>
  <c r="R3" i="27"/>
  <c r="Q25" i="27"/>
  <c r="N25" i="27"/>
  <c r="M25" i="27"/>
  <c r="L25" i="27"/>
  <c r="I25" i="27"/>
  <c r="H25" i="27"/>
  <c r="D25" i="27"/>
  <c r="C25" i="27"/>
  <c r="BL24" i="27"/>
  <c r="BG24" i="27"/>
  <c r="BB24" i="27"/>
  <c r="AW24" i="27"/>
  <c r="AR24" i="27"/>
  <c r="AM24" i="27"/>
  <c r="AH24" i="27"/>
  <c r="AC24" i="27"/>
  <c r="X24" i="27"/>
  <c r="S24" i="27"/>
  <c r="N24" i="27"/>
  <c r="J24" i="27"/>
  <c r="BH24" i="27"/>
  <c r="E24" i="27"/>
  <c r="G24" i="27"/>
  <c r="BL23" i="27"/>
  <c r="BG23" i="27"/>
  <c r="BI23" i="27"/>
  <c r="BD23" i="27"/>
  <c r="BB23" i="27"/>
  <c r="AW23" i="27"/>
  <c r="AR23" i="27"/>
  <c r="AT23" i="27"/>
  <c r="AM23" i="27"/>
  <c r="AO23" i="27"/>
  <c r="AH23" i="27"/>
  <c r="AD23" i="27"/>
  <c r="AC23" i="27"/>
  <c r="X23" i="27"/>
  <c r="S23" i="27"/>
  <c r="U23" i="27"/>
  <c r="P23" i="27"/>
  <c r="N23" i="27"/>
  <c r="J23" i="27"/>
  <c r="BH23" i="27"/>
  <c r="E23" i="27"/>
  <c r="G23" i="27"/>
  <c r="BL22" i="27"/>
  <c r="BG22" i="27"/>
  <c r="BB22" i="27"/>
  <c r="AW22" i="27"/>
  <c r="AR22" i="27"/>
  <c r="AM22" i="27"/>
  <c r="AH22" i="27"/>
  <c r="AC22" i="27"/>
  <c r="X22" i="27"/>
  <c r="S22" i="27"/>
  <c r="N22" i="27"/>
  <c r="J22" i="27"/>
  <c r="BH22" i="27"/>
  <c r="E22" i="27"/>
  <c r="BL21" i="27"/>
  <c r="BG21" i="27"/>
  <c r="BB21" i="27"/>
  <c r="AW21" i="27"/>
  <c r="AR21" i="27"/>
  <c r="AM21" i="27"/>
  <c r="AO21" i="27"/>
  <c r="AH21" i="27"/>
  <c r="AC21" i="27"/>
  <c r="X21" i="27"/>
  <c r="Z21" i="27"/>
  <c r="S21" i="27"/>
  <c r="N21" i="27"/>
  <c r="J21" i="27"/>
  <c r="G21" i="27"/>
  <c r="E21" i="27"/>
  <c r="BL20" i="27"/>
  <c r="BG20" i="27"/>
  <c r="BI20" i="27"/>
  <c r="BD20" i="27"/>
  <c r="BB20" i="27"/>
  <c r="AW20" i="27"/>
  <c r="AR20" i="27"/>
  <c r="AT20" i="27"/>
  <c r="AM20" i="27"/>
  <c r="AH20" i="27"/>
  <c r="AD20" i="27"/>
  <c r="AC20" i="27"/>
  <c r="X20" i="27"/>
  <c r="S20" i="27"/>
  <c r="U20" i="27"/>
  <c r="P20" i="27"/>
  <c r="N20" i="27"/>
  <c r="J20" i="27"/>
  <c r="BH20" i="27"/>
  <c r="E20" i="27"/>
  <c r="E19" i="27"/>
  <c r="BK19" i="27"/>
  <c r="BJ19" i="27"/>
  <c r="BF19" i="27"/>
  <c r="BE19" i="27"/>
  <c r="BE18" i="27"/>
  <c r="BE8" i="27"/>
  <c r="BE3" i="27"/>
  <c r="BB19" i="27"/>
  <c r="BA19" i="27"/>
  <c r="BA18" i="27"/>
  <c r="AZ19" i="27"/>
  <c r="AZ18" i="27"/>
  <c r="AZ8" i="27"/>
  <c r="AZ3" i="27"/>
  <c r="AV19" i="27"/>
  <c r="AU19" i="27"/>
  <c r="AQ19" i="27"/>
  <c r="AP19" i="27"/>
  <c r="AL19" i="27"/>
  <c r="AK19" i="27"/>
  <c r="AK18" i="27"/>
  <c r="AK8" i="27"/>
  <c r="AK3" i="27"/>
  <c r="AH19" i="27"/>
  <c r="AG19" i="27"/>
  <c r="AG18" i="27"/>
  <c r="AF19" i="27"/>
  <c r="AF18" i="27"/>
  <c r="AF8" i="27"/>
  <c r="AC19" i="27"/>
  <c r="AB19" i="27"/>
  <c r="AB18" i="27"/>
  <c r="AA19" i="27"/>
  <c r="X19" i="27"/>
  <c r="W19" i="27"/>
  <c r="V19" i="27"/>
  <c r="R19" i="27"/>
  <c r="Q19" i="27"/>
  <c r="Q18" i="27"/>
  <c r="N19" i="27"/>
  <c r="M19" i="27"/>
  <c r="M18" i="27"/>
  <c r="L19" i="27"/>
  <c r="L18" i="27"/>
  <c r="I19" i="27"/>
  <c r="H19" i="27"/>
  <c r="D19" i="27"/>
  <c r="C19" i="27"/>
  <c r="C18" i="27"/>
  <c r="BK18" i="27"/>
  <c r="BF18" i="27"/>
  <c r="AU18" i="27"/>
  <c r="AQ18" i="27"/>
  <c r="AL18" i="27"/>
  <c r="AA18" i="27"/>
  <c r="W18" i="27"/>
  <c r="V18" i="27"/>
  <c r="V8" i="27"/>
  <c r="V3" i="27"/>
  <c r="K18" i="27"/>
  <c r="BL17" i="27"/>
  <c r="BG17" i="27"/>
  <c r="BB17" i="27"/>
  <c r="AW17" i="27"/>
  <c r="AR17" i="27"/>
  <c r="AM17" i="27"/>
  <c r="AH17" i="27"/>
  <c r="AC17" i="27"/>
  <c r="X17" i="27"/>
  <c r="S17" i="27"/>
  <c r="N17" i="27"/>
  <c r="J17" i="27"/>
  <c r="AS17" i="27"/>
  <c r="E17" i="27"/>
  <c r="BL16" i="27"/>
  <c r="BK16" i="27"/>
  <c r="BJ16" i="27"/>
  <c r="BF16" i="27"/>
  <c r="BE16" i="27"/>
  <c r="BB16" i="27"/>
  <c r="BA16" i="27"/>
  <c r="AZ16" i="27"/>
  <c r="AW16" i="27"/>
  <c r="AV16" i="27"/>
  <c r="AU16" i="27"/>
  <c r="AR16" i="27"/>
  <c r="AQ16" i="27"/>
  <c r="AP16" i="27"/>
  <c r="AL16" i="27"/>
  <c r="AK16" i="27"/>
  <c r="AH16" i="27"/>
  <c r="AG16" i="27"/>
  <c r="AF16" i="27"/>
  <c r="AC16" i="27"/>
  <c r="AB16" i="27"/>
  <c r="AA16" i="27"/>
  <c r="X16" i="27"/>
  <c r="W16" i="27"/>
  <c r="V16" i="27"/>
  <c r="R16" i="27"/>
  <c r="Q16" i="27"/>
  <c r="Q10" i="27"/>
  <c r="Q8" i="27"/>
  <c r="Q3" i="27"/>
  <c r="N16" i="27"/>
  <c r="M16" i="27"/>
  <c r="M10" i="27"/>
  <c r="M8" i="27"/>
  <c r="M3" i="27"/>
  <c r="L16" i="27"/>
  <c r="I16" i="27"/>
  <c r="H16" i="27"/>
  <c r="E16" i="27"/>
  <c r="D16" i="27"/>
  <c r="D10" i="27"/>
  <c r="C16" i="27"/>
  <c r="C10" i="27"/>
  <c r="C8" i="27"/>
  <c r="BL15" i="27"/>
  <c r="BI15" i="27"/>
  <c r="BG15" i="27"/>
  <c r="BD15" i="27"/>
  <c r="BB15" i="27"/>
  <c r="AW15" i="27"/>
  <c r="AR15" i="27"/>
  <c r="AT15" i="27"/>
  <c r="AM15" i="27"/>
  <c r="AJ15" i="27"/>
  <c r="AI15" i="27"/>
  <c r="AH15" i="27"/>
  <c r="AC15" i="27"/>
  <c r="X15" i="27"/>
  <c r="Z15" i="27"/>
  <c r="U15" i="27"/>
  <c r="S15" i="27"/>
  <c r="P15" i="27"/>
  <c r="O15" i="27"/>
  <c r="N15" i="27"/>
  <c r="J15" i="27"/>
  <c r="BM15" i="27"/>
  <c r="E15" i="27"/>
  <c r="G15" i="27"/>
  <c r="BL14" i="27"/>
  <c r="BG14" i="27"/>
  <c r="BD14" i="27"/>
  <c r="BB14" i="27"/>
  <c r="AW14" i="27"/>
  <c r="AR14" i="27"/>
  <c r="AT14" i="27"/>
  <c r="AM14" i="27"/>
  <c r="AH14" i="27"/>
  <c r="AC14" i="27"/>
  <c r="X14" i="27"/>
  <c r="S14" i="27"/>
  <c r="N14" i="27"/>
  <c r="J14" i="27"/>
  <c r="E14" i="27"/>
  <c r="G14" i="27"/>
  <c r="BL13" i="27"/>
  <c r="BI13" i="27"/>
  <c r="BG13" i="27"/>
  <c r="BD13" i="27"/>
  <c r="BB13" i="27"/>
  <c r="AW13" i="27"/>
  <c r="AR13" i="27"/>
  <c r="AT13" i="27"/>
  <c r="AM13" i="27"/>
  <c r="AJ13" i="27"/>
  <c r="AI13" i="27"/>
  <c r="AH13" i="27"/>
  <c r="AC13" i="27"/>
  <c r="X13" i="27"/>
  <c r="Z13" i="27"/>
  <c r="U13" i="27"/>
  <c r="S13" i="27"/>
  <c r="P13" i="27"/>
  <c r="O13" i="27"/>
  <c r="N13" i="27"/>
  <c r="J13" i="27"/>
  <c r="BM13" i="27"/>
  <c r="E13" i="27"/>
  <c r="G13" i="27"/>
  <c r="BL12" i="27"/>
  <c r="BG12" i="27"/>
  <c r="BD12" i="27"/>
  <c r="BB12" i="27"/>
  <c r="AW12" i="27"/>
  <c r="AR12" i="27"/>
  <c r="AT12" i="27"/>
  <c r="AM12" i="27"/>
  <c r="AH12" i="27"/>
  <c r="AC12" i="27"/>
  <c r="X12" i="27"/>
  <c r="S12" i="27"/>
  <c r="N12" i="27"/>
  <c r="J12" i="27"/>
  <c r="G12" i="27"/>
  <c r="E12" i="27"/>
  <c r="BL11" i="27"/>
  <c r="BK11" i="27"/>
  <c r="BK10" i="27"/>
  <c r="BJ11" i="27"/>
  <c r="BG11" i="27"/>
  <c r="BF11" i="27"/>
  <c r="BE11" i="27"/>
  <c r="BC11" i="27"/>
  <c r="BB11" i="27"/>
  <c r="BA11" i="27"/>
  <c r="AZ11" i="27"/>
  <c r="AZ10" i="27"/>
  <c r="AV11" i="27"/>
  <c r="AV10" i="27"/>
  <c r="AU11" i="27"/>
  <c r="AR11" i="27"/>
  <c r="AQ11" i="27"/>
  <c r="AQ10" i="27"/>
  <c r="AQ8" i="27"/>
  <c r="AQ3" i="27"/>
  <c r="AP11" i="27"/>
  <c r="AM11" i="27"/>
  <c r="AL11" i="27"/>
  <c r="AK11" i="27"/>
  <c r="AI11" i="27"/>
  <c r="AH11" i="27"/>
  <c r="AG11" i="27"/>
  <c r="AF11" i="27"/>
  <c r="AF10" i="27"/>
  <c r="AB11" i="27"/>
  <c r="AB10" i="27"/>
  <c r="AB8" i="27"/>
  <c r="AB3" i="27"/>
  <c r="AA11" i="27"/>
  <c r="X11" i="27"/>
  <c r="W11" i="27"/>
  <c r="W10" i="27"/>
  <c r="W8" i="27"/>
  <c r="W3" i="27"/>
  <c r="V11" i="27"/>
  <c r="S11" i="27"/>
  <c r="R11" i="27"/>
  <c r="Q11" i="27"/>
  <c r="N11" i="27"/>
  <c r="M11" i="27"/>
  <c r="L11" i="27"/>
  <c r="L10" i="27"/>
  <c r="J11" i="27"/>
  <c r="BH11" i="27"/>
  <c r="I11" i="27"/>
  <c r="H11" i="27"/>
  <c r="D11" i="27"/>
  <c r="C11" i="27"/>
  <c r="BJ10" i="27"/>
  <c r="BF10" i="27"/>
  <c r="BE10" i="27"/>
  <c r="BB10" i="27"/>
  <c r="BA10" i="27"/>
  <c r="BA8" i="27"/>
  <c r="BA3" i="27"/>
  <c r="AU10" i="27"/>
  <c r="AP10" i="27"/>
  <c r="AL10" i="27"/>
  <c r="AK10" i="27"/>
  <c r="AH10" i="27"/>
  <c r="AG10" i="27"/>
  <c r="AA10" i="27"/>
  <c r="V10" i="27"/>
  <c r="R10" i="27"/>
  <c r="N10" i="27"/>
  <c r="K10" i="27"/>
  <c r="I10" i="27"/>
  <c r="BK8" i="27"/>
  <c r="BF8" i="27"/>
  <c r="AU8" i="27"/>
  <c r="AL8" i="27"/>
  <c r="AG8" i="27"/>
  <c r="AA8" i="27"/>
  <c r="AA3" i="27"/>
  <c r="L8" i="27"/>
  <c r="BK3" i="27"/>
  <c r="BF3" i="27"/>
  <c r="AU3" i="27"/>
  <c r="AG3" i="27"/>
  <c r="L3" i="27"/>
  <c r="J25" i="29"/>
  <c r="AD27" i="29"/>
  <c r="AD28" i="29"/>
  <c r="AC27" i="29"/>
  <c r="AC28" i="29"/>
  <c r="AC29" i="29"/>
  <c r="AE29" i="29" s="1"/>
  <c r="X27" i="29"/>
  <c r="Y27" i="29" s="1"/>
  <c r="X28" i="29"/>
  <c r="Z28" i="29" s="1"/>
  <c r="X29" i="29"/>
  <c r="Z29" i="29" s="1"/>
  <c r="X30" i="29"/>
  <c r="Y30" i="29" s="1"/>
  <c r="T28" i="29"/>
  <c r="S27" i="29"/>
  <c r="U27" i="29"/>
  <c r="S28" i="29"/>
  <c r="S29" i="29"/>
  <c r="U29" i="29"/>
  <c r="H8" i="29"/>
  <c r="BL40" i="29"/>
  <c r="BK40" i="29"/>
  <c r="BJ40" i="29"/>
  <c r="BG40" i="29"/>
  <c r="BF40" i="29"/>
  <c r="BE40" i="29"/>
  <c r="BB40" i="29"/>
  <c r="BA40" i="29"/>
  <c r="AZ40" i="29"/>
  <c r="AW40" i="29"/>
  <c r="AV40" i="29"/>
  <c r="AU40" i="29"/>
  <c r="AR40" i="29"/>
  <c r="AQ40" i="29"/>
  <c r="AP40" i="29"/>
  <c r="J40" i="29"/>
  <c r="I40" i="29"/>
  <c r="H40" i="29"/>
  <c r="G41" i="29"/>
  <c r="D40" i="29"/>
  <c r="E40" i="29"/>
  <c r="C40" i="29"/>
  <c r="I16" i="29"/>
  <c r="T29" i="29"/>
  <c r="T27" i="29"/>
  <c r="BB8" i="27"/>
  <c r="BJ41" i="27"/>
  <c r="V41" i="27"/>
  <c r="Z55" i="27"/>
  <c r="AJ55" i="27"/>
  <c r="AX55" i="27"/>
  <c r="BN55" i="27"/>
  <c r="BI64" i="27"/>
  <c r="BM69" i="27"/>
  <c r="BN69" i="27"/>
  <c r="AD69" i="27"/>
  <c r="Z69" i="27"/>
  <c r="T69" i="27"/>
  <c r="AX69" i="27"/>
  <c r="AT69" i="27"/>
  <c r="AN69" i="27"/>
  <c r="BM71" i="27"/>
  <c r="AD71" i="27"/>
  <c r="T71" i="27"/>
  <c r="BN71" i="27"/>
  <c r="AN71" i="27"/>
  <c r="Z71" i="27"/>
  <c r="BM47" i="27"/>
  <c r="BC47" i="27"/>
  <c r="AO47" i="27"/>
  <c r="O47" i="27"/>
  <c r="Z47" i="27"/>
  <c r="U48" i="27"/>
  <c r="AI48" i="27"/>
  <c r="AY48" i="27"/>
  <c r="BM48" i="27"/>
  <c r="G51" i="27"/>
  <c r="E50" i="27"/>
  <c r="E49" i="27"/>
  <c r="AJ53" i="27"/>
  <c r="AX53" i="27"/>
  <c r="AS62" i="27"/>
  <c r="AE62" i="27"/>
  <c r="AE64" i="27"/>
  <c r="BN64" i="27"/>
  <c r="E69" i="27"/>
  <c r="AO69" i="27"/>
  <c r="AT71" i="27"/>
  <c r="BH71" i="27"/>
  <c r="BM72" i="27"/>
  <c r="BN72" i="27"/>
  <c r="AN72" i="27"/>
  <c r="Z72" i="27"/>
  <c r="C40" i="27"/>
  <c r="C3" i="27"/>
  <c r="U46" i="27"/>
  <c r="AI46" i="27"/>
  <c r="AY46" i="27"/>
  <c r="BI46" i="27"/>
  <c r="AT47" i="27"/>
  <c r="BI47" i="27"/>
  <c r="Z48" i="27"/>
  <c r="BM51" i="27"/>
  <c r="AD51" i="27"/>
  <c r="AJ51" i="27"/>
  <c r="AJ52" i="27"/>
  <c r="Y52" i="27"/>
  <c r="AO52" i="27"/>
  <c r="AX52" i="27"/>
  <c r="Y53" i="27"/>
  <c r="AO53" i="27"/>
  <c r="P55" i="27"/>
  <c r="AD55" i="27"/>
  <c r="AT55" i="27"/>
  <c r="BD55" i="27"/>
  <c r="AJ71" i="27"/>
  <c r="AY71" i="27"/>
  <c r="AT72" i="27"/>
  <c r="BH72" i="27"/>
  <c r="J43" i="27"/>
  <c r="U44" i="27"/>
  <c r="AI44" i="27"/>
  <c r="BI44" i="27"/>
  <c r="AY47" i="27"/>
  <c r="BN47" i="27"/>
  <c r="O48" i="27"/>
  <c r="AE48" i="27"/>
  <c r="AO48" i="27"/>
  <c r="BI48" i="27"/>
  <c r="Y51" i="27"/>
  <c r="AX51" i="27"/>
  <c r="BM52" i="27"/>
  <c r="P53" i="27"/>
  <c r="U55" i="27"/>
  <c r="BI55" i="27"/>
  <c r="AS56" i="27"/>
  <c r="BC56" i="27"/>
  <c r="AE56" i="27"/>
  <c r="P56" i="27"/>
  <c r="BI56" i="27"/>
  <c r="AI58" i="27"/>
  <c r="BM58" i="27"/>
  <c r="AS60" i="27"/>
  <c r="AE60" i="27"/>
  <c r="U62" i="27"/>
  <c r="BI62" i="27"/>
  <c r="AY63" i="27"/>
  <c r="G71" i="27"/>
  <c r="AO71" i="27"/>
  <c r="AJ72" i="27"/>
  <c r="U64" i="27"/>
  <c r="U69" i="27"/>
  <c r="AJ70" i="27"/>
  <c r="AT70" i="27"/>
  <c r="BI70" i="27"/>
  <c r="U71" i="27"/>
  <c r="AE71" i="27"/>
  <c r="BD71" i="27"/>
  <c r="P72" i="27"/>
  <c r="BD72" i="27"/>
  <c r="AT44" i="27"/>
  <c r="U45" i="27"/>
  <c r="AI45" i="27"/>
  <c r="AY45" i="27"/>
  <c r="BI45" i="27"/>
  <c r="Z46" i="27"/>
  <c r="BN46" i="27"/>
  <c r="AE47" i="27"/>
  <c r="G48" i="27"/>
  <c r="AT48" i="27"/>
  <c r="BI52" i="27"/>
  <c r="U53" i="27"/>
  <c r="BI53" i="27"/>
  <c r="AJ54" i="27"/>
  <c r="AX54" i="27"/>
  <c r="BN54" i="27"/>
  <c r="AO55" i="27"/>
  <c r="G58" i="27"/>
  <c r="U58" i="27"/>
  <c r="BI58" i="27"/>
  <c r="AY59" i="27"/>
  <c r="BN62" i="27"/>
  <c r="AO63" i="27"/>
  <c r="G64" i="27"/>
  <c r="Z64" i="27"/>
  <c r="BI69" i="27"/>
  <c r="P70" i="27"/>
  <c r="Z70" i="27"/>
  <c r="AO70" i="27"/>
  <c r="AY70" i="27"/>
  <c r="BH70" i="27"/>
  <c r="BI71" i="27"/>
  <c r="U72" i="27"/>
  <c r="BI72" i="27"/>
  <c r="Z22" i="27"/>
  <c r="AJ22" i="27"/>
  <c r="AX22" i="27"/>
  <c r="BN22" i="27"/>
  <c r="Z24" i="27"/>
  <c r="AJ24" i="27"/>
  <c r="AX24" i="27"/>
  <c r="BN24" i="27"/>
  <c r="I18" i="27"/>
  <c r="I8" i="27"/>
  <c r="BM12" i="27"/>
  <c r="AJ12" i="27"/>
  <c r="O12" i="27"/>
  <c r="U12" i="27"/>
  <c r="AI12" i="27"/>
  <c r="BM14" i="27"/>
  <c r="AJ14" i="27"/>
  <c r="O14" i="27"/>
  <c r="U14" i="27"/>
  <c r="AI14" i="27"/>
  <c r="AE17" i="27"/>
  <c r="G20" i="27"/>
  <c r="BH21" i="27"/>
  <c r="BD21" i="27"/>
  <c r="AD21" i="27"/>
  <c r="P21" i="27"/>
  <c r="BI21" i="27"/>
  <c r="AO22" i="27"/>
  <c r="AE28" i="27"/>
  <c r="U28" i="27"/>
  <c r="BI28" i="27"/>
  <c r="AD28" i="27"/>
  <c r="BD28" i="27"/>
  <c r="BD30" i="27"/>
  <c r="AS30" i="27"/>
  <c r="O30" i="27"/>
  <c r="AE30" i="27"/>
  <c r="U30" i="27"/>
  <c r="AJ30" i="27"/>
  <c r="AJ32" i="27"/>
  <c r="P32" i="27"/>
  <c r="BD32" i="27"/>
  <c r="AS32" i="27"/>
  <c r="O32" i="27"/>
  <c r="BN32" i="27"/>
  <c r="BI12" i="27"/>
  <c r="BI14" i="27"/>
  <c r="Z20" i="27"/>
  <c r="AJ20" i="27"/>
  <c r="AX20" i="27"/>
  <c r="BN20" i="27"/>
  <c r="BN21" i="27"/>
  <c r="P22" i="27"/>
  <c r="AD22" i="27"/>
  <c r="AT22" i="27"/>
  <c r="BD22" i="27"/>
  <c r="P24" i="27"/>
  <c r="AD24" i="27"/>
  <c r="AT24" i="27"/>
  <c r="BD24" i="27"/>
  <c r="D18" i="27"/>
  <c r="D8" i="27"/>
  <c r="D3" i="27"/>
  <c r="AO30" i="27"/>
  <c r="AO32" i="27"/>
  <c r="BC32" i="27"/>
  <c r="P12" i="27"/>
  <c r="AO12" i="27"/>
  <c r="BC12" i="27"/>
  <c r="BN12" i="27"/>
  <c r="P14" i="27"/>
  <c r="AO14" i="27"/>
  <c r="BC14" i="27"/>
  <c r="BN14" i="27"/>
  <c r="U21" i="27"/>
  <c r="AJ21" i="27"/>
  <c r="AX21" i="27"/>
  <c r="G22" i="27"/>
  <c r="U24" i="27"/>
  <c r="BI24" i="27"/>
  <c r="P25" i="27"/>
  <c r="BM26" i="27"/>
  <c r="BH26" i="27"/>
  <c r="AT26" i="27"/>
  <c r="J25" i="27"/>
  <c r="U26" i="27"/>
  <c r="BI26" i="27"/>
  <c r="T27" i="27"/>
  <c r="AD27" i="27"/>
  <c r="AJ28" i="27"/>
  <c r="P30" i="27"/>
  <c r="AD30" i="27"/>
  <c r="BI30" i="27"/>
  <c r="BC31" i="27"/>
  <c r="BD31" i="27"/>
  <c r="P31" i="27"/>
  <c r="BM31" i="27"/>
  <c r="AO31" i="27"/>
  <c r="Y31" i="27"/>
  <c r="AD32" i="27"/>
  <c r="BC33" i="27"/>
  <c r="BD33" i="27"/>
  <c r="P33" i="27"/>
  <c r="Y33" i="27"/>
  <c r="AO33" i="27"/>
  <c r="AO28" i="27"/>
  <c r="BN30" i="27"/>
  <c r="Z32" i="27"/>
  <c r="AE33" i="27"/>
  <c r="AD34" i="27"/>
  <c r="AX34" i="27"/>
  <c r="AO35" i="27"/>
  <c r="BC35" i="27"/>
  <c r="BI11" i="27"/>
  <c r="Z12" i="27"/>
  <c r="AO13" i="27"/>
  <c r="BC13" i="27"/>
  <c r="BN13" i="27"/>
  <c r="Z14" i="27"/>
  <c r="AO15" i="27"/>
  <c r="BC15" i="27"/>
  <c r="BN15" i="27"/>
  <c r="H10" i="27"/>
  <c r="H18" i="27"/>
  <c r="AO20" i="27"/>
  <c r="AT21" i="27"/>
  <c r="U22" i="27"/>
  <c r="BI22" i="27"/>
  <c r="Z23" i="27"/>
  <c r="AJ23" i="27"/>
  <c r="AX23" i="27"/>
  <c r="BN23" i="27"/>
  <c r="AO24" i="27"/>
  <c r="AO25" i="27"/>
  <c r="G27" i="27"/>
  <c r="G28" i="27"/>
  <c r="BN28" i="27"/>
  <c r="Z30" i="27"/>
  <c r="AE31" i="27"/>
  <c r="G32" i="27"/>
  <c r="AX32" i="27"/>
  <c r="U33" i="27"/>
  <c r="BI33" i="27"/>
  <c r="U34" i="27"/>
  <c r="AO34" i="27"/>
  <c r="U35" i="27"/>
  <c r="AI35" i="27"/>
  <c r="AT35" i="27"/>
  <c r="AE14" i="27"/>
  <c r="AD14" i="27"/>
  <c r="E11" i="27"/>
  <c r="U11" i="27"/>
  <c r="AN11" i="27"/>
  <c r="AE12" i="27"/>
  <c r="AC11" i="27"/>
  <c r="AE11" i="27"/>
  <c r="AY12" i="27"/>
  <c r="AW11" i="27"/>
  <c r="P11" i="27"/>
  <c r="T11" i="27"/>
  <c r="AD12" i="27"/>
  <c r="AX12" i="27"/>
  <c r="AY14" i="27"/>
  <c r="AX14" i="27"/>
  <c r="P17" i="27"/>
  <c r="BD17" i="27"/>
  <c r="AV18" i="27"/>
  <c r="AV8" i="27"/>
  <c r="AV3" i="27"/>
  <c r="AW19" i="27"/>
  <c r="BD26" i="27"/>
  <c r="BC26" i="27"/>
  <c r="P27" i="27"/>
  <c r="O27" i="27"/>
  <c r="P28" i="27"/>
  <c r="O28" i="27"/>
  <c r="G34" i="27"/>
  <c r="E25" i="27"/>
  <c r="AO43" i="27"/>
  <c r="AM42" i="27"/>
  <c r="BN11" i="27"/>
  <c r="BL10" i="27"/>
  <c r="BD70" i="27"/>
  <c r="BB69" i="27"/>
  <c r="AO11" i="27"/>
  <c r="AT11" i="27"/>
  <c r="AR10" i="27"/>
  <c r="BD11" i="27"/>
  <c r="AY13" i="27"/>
  <c r="AX13" i="27"/>
  <c r="AY15" i="27"/>
  <c r="AX15" i="27"/>
  <c r="G17" i="27"/>
  <c r="AJ17" i="27"/>
  <c r="AH18" i="27"/>
  <c r="AR19" i="27"/>
  <c r="BL19" i="27"/>
  <c r="P26" i="27"/>
  <c r="O26" i="27"/>
  <c r="BM43" i="27"/>
  <c r="AS43" i="27"/>
  <c r="Y43" i="27"/>
  <c r="J42" i="27"/>
  <c r="P42" i="27"/>
  <c r="BH43" i="27"/>
  <c r="AN43" i="27"/>
  <c r="AJ43" i="27"/>
  <c r="T43" i="27"/>
  <c r="P43" i="27"/>
  <c r="AD43" i="27"/>
  <c r="BC43" i="27"/>
  <c r="AI43" i="27"/>
  <c r="O43" i="27"/>
  <c r="O42" i="27"/>
  <c r="BI43" i="27"/>
  <c r="BG42" i="27"/>
  <c r="G44" i="27"/>
  <c r="E43" i="27"/>
  <c r="U17" i="27"/>
  <c r="S16" i="27"/>
  <c r="BI17" i="27"/>
  <c r="BG16" i="27"/>
  <c r="AJ26" i="27"/>
  <c r="AI26" i="27"/>
  <c r="P71" i="27"/>
  <c r="N69" i="27"/>
  <c r="O69" i="27"/>
  <c r="BM11" i="27"/>
  <c r="AS11" i="27"/>
  <c r="Y11" i="27"/>
  <c r="AX11" i="27"/>
  <c r="AD11" i="27"/>
  <c r="O11" i="27"/>
  <c r="Z11" i="27"/>
  <c r="X10" i="27"/>
  <c r="AJ11" i="27"/>
  <c r="AE13" i="27"/>
  <c r="AD13" i="27"/>
  <c r="AE15" i="27"/>
  <c r="AD15" i="27"/>
  <c r="BC17" i="27"/>
  <c r="AI17" i="27"/>
  <c r="O17" i="27"/>
  <c r="J16" i="27"/>
  <c r="G16" i="27"/>
  <c r="BN17" i="27"/>
  <c r="BH17" i="27"/>
  <c r="AT17" i="27"/>
  <c r="AN17" i="27"/>
  <c r="Z17" i="27"/>
  <c r="T17" i="27"/>
  <c r="AX17" i="27"/>
  <c r="AD17" i="27"/>
  <c r="Y17" i="27"/>
  <c r="AO17" i="27"/>
  <c r="AM16" i="27"/>
  <c r="AY17" i="27"/>
  <c r="BM17" i="27"/>
  <c r="N18" i="27"/>
  <c r="N8" i="27"/>
  <c r="Z34" i="27"/>
  <c r="X25" i="27"/>
  <c r="AT34" i="27"/>
  <c r="AR25" i="27"/>
  <c r="BN34" i="27"/>
  <c r="BL25" i="27"/>
  <c r="BM25" i="27"/>
  <c r="AZ41" i="27"/>
  <c r="L41" i="27"/>
  <c r="AU41" i="27"/>
  <c r="AA41" i="27"/>
  <c r="BE41" i="27"/>
  <c r="AK41" i="27"/>
  <c r="Q41" i="27"/>
  <c r="AP41" i="27"/>
  <c r="Z54" i="27"/>
  <c r="X50" i="27"/>
  <c r="AX57" i="27"/>
  <c r="AD57" i="27"/>
  <c r="BN57" i="27"/>
  <c r="BH57" i="27"/>
  <c r="AT57" i="27"/>
  <c r="AN57" i="27"/>
  <c r="O57" i="27"/>
  <c r="U57" i="27"/>
  <c r="Y57" i="27"/>
  <c r="BC57" i="27"/>
  <c r="BM57" i="27"/>
  <c r="Z57" i="27"/>
  <c r="AS57" i="27"/>
  <c r="T57" i="27"/>
  <c r="AI57" i="27"/>
  <c r="T12" i="27"/>
  <c r="AN12" i="27"/>
  <c r="BH12" i="27"/>
  <c r="T13" i="27"/>
  <c r="AN13" i="27"/>
  <c r="BH13" i="27"/>
  <c r="T14" i="27"/>
  <c r="AN14" i="27"/>
  <c r="BH14" i="27"/>
  <c r="T15" i="27"/>
  <c r="AN15" i="27"/>
  <c r="BH15" i="27"/>
  <c r="J19" i="27"/>
  <c r="Z19" i="27"/>
  <c r="S19" i="27"/>
  <c r="AM19" i="27"/>
  <c r="BG19" i="27"/>
  <c r="O20" i="27"/>
  <c r="AI20" i="27"/>
  <c r="BC20" i="27"/>
  <c r="O21" i="27"/>
  <c r="AI21" i="27"/>
  <c r="BC21" i="27"/>
  <c r="O22" i="27"/>
  <c r="AI22" i="27"/>
  <c r="BC22" i="27"/>
  <c r="O23" i="27"/>
  <c r="AI23" i="27"/>
  <c r="BC23" i="27"/>
  <c r="O24" i="27"/>
  <c r="AI24" i="27"/>
  <c r="BC24" i="27"/>
  <c r="AC25" i="27"/>
  <c r="AS25" i="27"/>
  <c r="Y26" i="27"/>
  <c r="AE26" i="27"/>
  <c r="AS26" i="27"/>
  <c r="AY26" i="27"/>
  <c r="T28" i="27"/>
  <c r="AT28" i="27"/>
  <c r="AY28" i="27"/>
  <c r="O29" i="27"/>
  <c r="T30" i="27"/>
  <c r="AI30" i="27"/>
  <c r="AT30" i="27"/>
  <c r="AY30" i="27"/>
  <c r="O31" i="27"/>
  <c r="Z31" i="27"/>
  <c r="BN31" i="27"/>
  <c r="BH32" i="27"/>
  <c r="AN32" i="27"/>
  <c r="T32" i="27"/>
  <c r="AI32" i="27"/>
  <c r="AT32" i="27"/>
  <c r="AY32" i="27"/>
  <c r="O33" i="27"/>
  <c r="Z33" i="27"/>
  <c r="BN33" i="27"/>
  <c r="U43" i="27"/>
  <c r="S42" i="27"/>
  <c r="AT43" i="27"/>
  <c r="BN43" i="27"/>
  <c r="AE44" i="27"/>
  <c r="AC43" i="27"/>
  <c r="AX61" i="27"/>
  <c r="AD61" i="27"/>
  <c r="BC61" i="27"/>
  <c r="AI61" i="27"/>
  <c r="O61" i="27"/>
  <c r="BH61" i="27"/>
  <c r="AT61" i="27"/>
  <c r="AN61" i="27"/>
  <c r="Z61" i="27"/>
  <c r="T61" i="27"/>
  <c r="AS61" i="27"/>
  <c r="AE61" i="27"/>
  <c r="BM61" i="27"/>
  <c r="AY61" i="27"/>
  <c r="Y61" i="27"/>
  <c r="Y20" i="27"/>
  <c r="AE20" i="27"/>
  <c r="AS20" i="27"/>
  <c r="AY20" i="27"/>
  <c r="BM20" i="27"/>
  <c r="Y21" i="27"/>
  <c r="AE21" i="27"/>
  <c r="AS21" i="27"/>
  <c r="AY21" i="27"/>
  <c r="BM21" i="27"/>
  <c r="Y22" i="27"/>
  <c r="AE22" i="27"/>
  <c r="AS22" i="27"/>
  <c r="AY22" i="27"/>
  <c r="BM22" i="27"/>
  <c r="Y23" i="27"/>
  <c r="AE23" i="27"/>
  <c r="AS23" i="27"/>
  <c r="AY23" i="27"/>
  <c r="BM23" i="27"/>
  <c r="Y24" i="27"/>
  <c r="AE24" i="27"/>
  <c r="AS24" i="27"/>
  <c r="AY24" i="27"/>
  <c r="BM24" i="27"/>
  <c r="O25" i="27"/>
  <c r="BC25" i="27"/>
  <c r="AD29" i="27"/>
  <c r="T29" i="27"/>
  <c r="BH31" i="27"/>
  <c r="AN31" i="27"/>
  <c r="T31" i="27"/>
  <c r="AI31" i="27"/>
  <c r="AT31" i="27"/>
  <c r="AY31" i="27"/>
  <c r="BM33" i="27"/>
  <c r="BH33" i="27"/>
  <c r="AN33" i="27"/>
  <c r="T33" i="27"/>
  <c r="AI33" i="27"/>
  <c r="AT33" i="27"/>
  <c r="AY33" i="27"/>
  <c r="AE35" i="27"/>
  <c r="AD35" i="27"/>
  <c r="AY44" i="27"/>
  <c r="AW43" i="27"/>
  <c r="AY57" i="27"/>
  <c r="Y12" i="27"/>
  <c r="AS12" i="27"/>
  <c r="Y13" i="27"/>
  <c r="AS13" i="27"/>
  <c r="Y14" i="27"/>
  <c r="AS14" i="27"/>
  <c r="Y15" i="27"/>
  <c r="AS15" i="27"/>
  <c r="T20" i="27"/>
  <c r="AN20" i="27"/>
  <c r="T21" i="27"/>
  <c r="AN21" i="27"/>
  <c r="T22" i="27"/>
  <c r="AN22" i="27"/>
  <c r="T23" i="27"/>
  <c r="AN23" i="27"/>
  <c r="T24" i="27"/>
  <c r="AN24" i="27"/>
  <c r="AN25" i="27"/>
  <c r="Y28" i="27"/>
  <c r="Y30" i="27"/>
  <c r="BM30" i="27"/>
  <c r="AD31" i="27"/>
  <c r="AJ31" i="27"/>
  <c r="AS31" i="27"/>
  <c r="Y32" i="27"/>
  <c r="BM32" i="27"/>
  <c r="AD33" i="27"/>
  <c r="AJ33" i="27"/>
  <c r="AS33" i="27"/>
  <c r="BM34" i="27"/>
  <c r="AJ42" i="27"/>
  <c r="Z43" i="27"/>
  <c r="AF40" i="27"/>
  <c r="AF3" i="27"/>
  <c r="BD43" i="27"/>
  <c r="BB42" i="27"/>
  <c r="AH40" i="27"/>
  <c r="T34" i="27"/>
  <c r="AN34" i="27"/>
  <c r="BH34" i="27"/>
  <c r="T35" i="27"/>
  <c r="AN35" i="27"/>
  <c r="BH35" i="27"/>
  <c r="X42" i="27"/>
  <c r="AR42" i="27"/>
  <c r="BL42" i="27"/>
  <c r="T44" i="27"/>
  <c r="AN44" i="27"/>
  <c r="BH44" i="27"/>
  <c r="T45" i="27"/>
  <c r="AN45" i="27"/>
  <c r="BH45" i="27"/>
  <c r="T46" i="27"/>
  <c r="AN46" i="27"/>
  <c r="BH46" i="27"/>
  <c r="T47" i="27"/>
  <c r="AN47" i="27"/>
  <c r="BH47" i="27"/>
  <c r="T48" i="27"/>
  <c r="AN48" i="27"/>
  <c r="BC48" i="27"/>
  <c r="AW49" i="27"/>
  <c r="BL50" i="27"/>
  <c r="BH51" i="27"/>
  <c r="AN51" i="27"/>
  <c r="T51" i="27"/>
  <c r="BC51" i="27"/>
  <c r="AI51" i="27"/>
  <c r="O51" i="27"/>
  <c r="J50" i="27"/>
  <c r="AY50" i="27"/>
  <c r="Z51" i="27"/>
  <c r="AE51" i="27"/>
  <c r="AT51" i="27"/>
  <c r="AY51" i="27"/>
  <c r="BN51" i="27"/>
  <c r="BH52" i="27"/>
  <c r="AN52" i="27"/>
  <c r="T52" i="27"/>
  <c r="BC52" i="27"/>
  <c r="AI52" i="27"/>
  <c r="O52" i="27"/>
  <c r="Z52" i="27"/>
  <c r="AE52" i="27"/>
  <c r="AT52" i="27"/>
  <c r="AY52" i="27"/>
  <c r="BN52" i="27"/>
  <c r="BH53" i="27"/>
  <c r="AN53" i="27"/>
  <c r="T53" i="27"/>
  <c r="BM53" i="27"/>
  <c r="AY53" i="27"/>
  <c r="AS53" i="27"/>
  <c r="BC53" i="27"/>
  <c r="AI53" i="27"/>
  <c r="O53" i="27"/>
  <c r="Z53" i="27"/>
  <c r="AE53" i="27"/>
  <c r="AT53" i="27"/>
  <c r="BD53" i="27"/>
  <c r="BI57" i="27"/>
  <c r="AO61" i="27"/>
  <c r="BD63" i="27"/>
  <c r="AX63" i="27"/>
  <c r="AJ63" i="27"/>
  <c r="AD63" i="27"/>
  <c r="P63" i="27"/>
  <c r="BC63" i="27"/>
  <c r="AI63" i="27"/>
  <c r="O63" i="27"/>
  <c r="BH63" i="27"/>
  <c r="AN63" i="27"/>
  <c r="T63" i="27"/>
  <c r="AS63" i="27"/>
  <c r="AE63" i="27"/>
  <c r="Y63" i="27"/>
  <c r="AX35" i="27"/>
  <c r="BD35" i="27"/>
  <c r="M41" i="27"/>
  <c r="R41" i="27"/>
  <c r="W41" i="27"/>
  <c r="AB41" i="27"/>
  <c r="AG41" i="27"/>
  <c r="AL41" i="27"/>
  <c r="AQ41" i="27"/>
  <c r="AV41" i="27"/>
  <c r="BA41" i="27"/>
  <c r="BF41" i="27"/>
  <c r="P44" i="27"/>
  <c r="AD44" i="27"/>
  <c r="AJ44" i="27"/>
  <c r="AX44" i="27"/>
  <c r="BD44" i="27"/>
  <c r="P45" i="27"/>
  <c r="AD45" i="27"/>
  <c r="AJ45" i="27"/>
  <c r="AX45" i="27"/>
  <c r="BD45" i="27"/>
  <c r="P46" i="27"/>
  <c r="AD46" i="27"/>
  <c r="AJ46" i="27"/>
  <c r="AX46" i="27"/>
  <c r="BD46" i="27"/>
  <c r="P47" i="27"/>
  <c r="AD47" i="27"/>
  <c r="AJ47" i="27"/>
  <c r="AX47" i="27"/>
  <c r="BD47" i="27"/>
  <c r="P48" i="27"/>
  <c r="AD48" i="27"/>
  <c r="AJ48" i="27"/>
  <c r="BH48" i="27"/>
  <c r="AO57" i="27"/>
  <c r="AJ69" i="27"/>
  <c r="AH74" i="27"/>
  <c r="AJ74" i="27"/>
  <c r="Y34" i="27"/>
  <c r="AS34" i="27"/>
  <c r="Y35" i="27"/>
  <c r="AS35" i="27"/>
  <c r="Y44" i="27"/>
  <c r="AS44" i="27"/>
  <c r="Y45" i="27"/>
  <c r="AS45" i="27"/>
  <c r="Y46" i="27"/>
  <c r="AS46" i="27"/>
  <c r="Y47" i="27"/>
  <c r="AS47" i="27"/>
  <c r="AX48" i="27"/>
  <c r="Y48" i="27"/>
  <c r="AS48" i="27"/>
  <c r="BD48" i="27"/>
  <c r="AE50" i="27"/>
  <c r="AC49" i="27"/>
  <c r="U51" i="27"/>
  <c r="S50" i="27"/>
  <c r="AO51" i="27"/>
  <c r="AM50" i="27"/>
  <c r="BI51" i="27"/>
  <c r="BG50" i="27"/>
  <c r="AE57" i="27"/>
  <c r="O54" i="27"/>
  <c r="AI54" i="27"/>
  <c r="BC54" i="27"/>
  <c r="O55" i="27"/>
  <c r="AI55" i="27"/>
  <c r="BC55" i="27"/>
  <c r="O56" i="27"/>
  <c r="BD56" i="27"/>
  <c r="G57" i="27"/>
  <c r="AJ57" i="27"/>
  <c r="BD57" i="27"/>
  <c r="P58" i="27"/>
  <c r="AJ58" i="27"/>
  <c r="BD58" i="27"/>
  <c r="P59" i="27"/>
  <c r="AJ59" i="27"/>
  <c r="BD59" i="27"/>
  <c r="P60" i="27"/>
  <c r="BD60" i="27"/>
  <c r="G61" i="27"/>
  <c r="AJ61" i="27"/>
  <c r="BN61" i="27"/>
  <c r="AT62" i="27"/>
  <c r="G63" i="27"/>
  <c r="Z63" i="27"/>
  <c r="BN63" i="27"/>
  <c r="AT64" i="27"/>
  <c r="Y54" i="27"/>
  <c r="AE54" i="27"/>
  <c r="AS54" i="27"/>
  <c r="AY54" i="27"/>
  <c r="BM54" i="27"/>
  <c r="Y55" i="27"/>
  <c r="AE55" i="27"/>
  <c r="AS55" i="27"/>
  <c r="AY55" i="27"/>
  <c r="BM55" i="27"/>
  <c r="AX56" i="27"/>
  <c r="AD56" i="27"/>
  <c r="Y56" i="27"/>
  <c r="AJ56" i="27"/>
  <c r="AO56" i="27"/>
  <c r="BM56" i="27"/>
  <c r="P57" i="27"/>
  <c r="P61" i="27"/>
  <c r="BD61" i="27"/>
  <c r="AT63" i="27"/>
  <c r="T54" i="27"/>
  <c r="AN54" i="27"/>
  <c r="T55" i="27"/>
  <c r="AN55" i="27"/>
  <c r="T56" i="27"/>
  <c r="AI56" i="27"/>
  <c r="BH56" i="27"/>
  <c r="BN56" i="27"/>
  <c r="AX58" i="27"/>
  <c r="AD58" i="27"/>
  <c r="BN58" i="27"/>
  <c r="BH58" i="27"/>
  <c r="AT58" i="27"/>
  <c r="AN58" i="27"/>
  <c r="Z58" i="27"/>
  <c r="T58" i="27"/>
  <c r="AX59" i="27"/>
  <c r="AD59" i="27"/>
  <c r="BN59" i="27"/>
  <c r="BH59" i="27"/>
  <c r="AT59" i="27"/>
  <c r="AN59" i="27"/>
  <c r="Z59" i="27"/>
  <c r="T59" i="27"/>
  <c r="AX60" i="27"/>
  <c r="AD60" i="27"/>
  <c r="BC60" i="27"/>
  <c r="AI60" i="27"/>
  <c r="O60" i="27"/>
  <c r="BN60" i="27"/>
  <c r="BH60" i="27"/>
  <c r="AT60" i="27"/>
  <c r="AN60" i="27"/>
  <c r="Z60" i="27"/>
  <c r="T60" i="27"/>
  <c r="Y60" i="27"/>
  <c r="AO60" i="27"/>
  <c r="AY60" i="27"/>
  <c r="BM60" i="27"/>
  <c r="U61" i="27"/>
  <c r="BI61" i="27"/>
  <c r="BD62" i="27"/>
  <c r="AX62" i="27"/>
  <c r="AJ62" i="27"/>
  <c r="AD62" i="27"/>
  <c r="P62" i="27"/>
  <c r="BC62" i="27"/>
  <c r="AI62" i="27"/>
  <c r="O62" i="27"/>
  <c r="BH62" i="27"/>
  <c r="AN62" i="27"/>
  <c r="T62" i="27"/>
  <c r="Y62" i="27"/>
  <c r="AO62" i="27"/>
  <c r="AY62" i="27"/>
  <c r="BM62" i="27"/>
  <c r="U63" i="27"/>
  <c r="BI63" i="27"/>
  <c r="BD64" i="27"/>
  <c r="AX64" i="27"/>
  <c r="AJ64" i="27"/>
  <c r="AD64" i="27"/>
  <c r="P64" i="27"/>
  <c r="BC64" i="27"/>
  <c r="AI64" i="27"/>
  <c r="O64" i="27"/>
  <c r="BH64" i="27"/>
  <c r="AN64" i="27"/>
  <c r="T64" i="27"/>
  <c r="Y64" i="27"/>
  <c r="AO64" i="27"/>
  <c r="AY64" i="27"/>
  <c r="BM64" i="27"/>
  <c r="AE69" i="27"/>
  <c r="AI69" i="27"/>
  <c r="AY69" i="27"/>
  <c r="BC69" i="27"/>
  <c r="O70" i="27"/>
  <c r="AI70" i="27"/>
  <c r="BC70" i="27"/>
  <c r="O71" i="27"/>
  <c r="AI71" i="27"/>
  <c r="BC71" i="27"/>
  <c r="O72" i="27"/>
  <c r="AI72" i="27"/>
  <c r="BC72" i="27"/>
  <c r="S74" i="27"/>
  <c r="AM74" i="27"/>
  <c r="AO74" i="27"/>
  <c r="BG74" i="27"/>
  <c r="BH69" i="27"/>
  <c r="AX71" i="27"/>
  <c r="AD72" i="27"/>
  <c r="AX72" i="27"/>
  <c r="J74" i="27"/>
  <c r="AE74" i="27"/>
  <c r="Y69" i="27"/>
  <c r="AS69" i="27"/>
  <c r="Y70" i="27"/>
  <c r="AS70" i="27"/>
  <c r="Y71" i="27"/>
  <c r="AS71" i="27"/>
  <c r="Y72" i="27"/>
  <c r="AE72" i="27"/>
  <c r="AS72" i="27"/>
  <c r="AY72" i="27"/>
  <c r="E74" i="27"/>
  <c r="G69" i="27"/>
  <c r="AJ50" i="27"/>
  <c r="AQ9" i="27"/>
  <c r="AG9" i="27"/>
  <c r="M9" i="27"/>
  <c r="BA9" i="27"/>
  <c r="AB9" i="27"/>
  <c r="I3" i="27"/>
  <c r="BF9" i="27"/>
  <c r="W9" i="27"/>
  <c r="BK9" i="27"/>
  <c r="AL9" i="27"/>
  <c r="R9" i="27"/>
  <c r="BH25" i="27"/>
  <c r="AX25" i="27"/>
  <c r="BI25" i="27"/>
  <c r="T25" i="27"/>
  <c r="AI25" i="27"/>
  <c r="Y25" i="27"/>
  <c r="BD25" i="27"/>
  <c r="H8" i="27"/>
  <c r="AY25" i="27"/>
  <c r="U25" i="27"/>
  <c r="AJ25" i="27"/>
  <c r="N3" i="27"/>
  <c r="N4" i="27"/>
  <c r="BG49" i="27"/>
  <c r="BI50" i="27"/>
  <c r="AT42" i="27"/>
  <c r="AR40" i="27"/>
  <c r="AE25" i="27"/>
  <c r="AC18" i="27"/>
  <c r="AD25" i="27"/>
  <c r="BI74" i="27"/>
  <c r="AT74" i="27"/>
  <c r="Z74" i="27"/>
  <c r="BN42" i="27"/>
  <c r="BB40" i="27"/>
  <c r="BD42" i="27"/>
  <c r="U19" i="27"/>
  <c r="S18" i="27"/>
  <c r="BL18" i="27"/>
  <c r="BN25" i="27"/>
  <c r="X18" i="27"/>
  <c r="Z25" i="27"/>
  <c r="BC16" i="27"/>
  <c r="AI16" i="27"/>
  <c r="O16" i="27"/>
  <c r="BN16" i="27"/>
  <c r="AX16" i="27"/>
  <c r="AT16" i="27"/>
  <c r="AD16" i="27"/>
  <c r="Z16" i="27"/>
  <c r="BH16" i="27"/>
  <c r="AN16" i="27"/>
  <c r="T16" i="27"/>
  <c r="Y16" i="27"/>
  <c r="J10" i="27"/>
  <c r="BN10" i="27"/>
  <c r="BM16" i="27"/>
  <c r="AS16" i="27"/>
  <c r="AY16" i="27"/>
  <c r="BG40" i="27"/>
  <c r="BI42" i="27"/>
  <c r="BC42" i="27"/>
  <c r="AI42" i="27"/>
  <c r="BH42" i="27"/>
  <c r="AN42" i="27"/>
  <c r="T42" i="27"/>
  <c r="BM42" i="27"/>
  <c r="AS42" i="27"/>
  <c r="Y42" i="27"/>
  <c r="AH8" i="27"/>
  <c r="AE16" i="27"/>
  <c r="P16" i="27"/>
  <c r="AY11" i="27"/>
  <c r="AW10" i="27"/>
  <c r="AJ16" i="27"/>
  <c r="U50" i="27"/>
  <c r="S49" i="27"/>
  <c r="AY43" i="27"/>
  <c r="AW42" i="27"/>
  <c r="AX42" i="27"/>
  <c r="AX19" i="27"/>
  <c r="AD19" i="27"/>
  <c r="BM19" i="27"/>
  <c r="AS19" i="27"/>
  <c r="Y19" i="27"/>
  <c r="BC19" i="27"/>
  <c r="AI19" i="27"/>
  <c r="O19" i="27"/>
  <c r="BH19" i="27"/>
  <c r="AN19" i="27"/>
  <c r="P19" i="27"/>
  <c r="J18" i="27"/>
  <c r="AJ18" i="27"/>
  <c r="T19" i="27"/>
  <c r="BD19" i="27"/>
  <c r="AJ19" i="27"/>
  <c r="G19" i="27"/>
  <c r="BG10" i="27"/>
  <c r="BI16" i="27"/>
  <c r="AO42" i="27"/>
  <c r="U74" i="27"/>
  <c r="BN74" i="27"/>
  <c r="BN50" i="27"/>
  <c r="BL49" i="27"/>
  <c r="Z42" i="27"/>
  <c r="BI19" i="27"/>
  <c r="BG18" i="27"/>
  <c r="AF41" i="27"/>
  <c r="AR18" i="27"/>
  <c r="AT18" i="27"/>
  <c r="AT25" i="27"/>
  <c r="E42" i="27"/>
  <c r="G43" i="27"/>
  <c r="AX43" i="27"/>
  <c r="BN19" i="27"/>
  <c r="BD69" i="27"/>
  <c r="BB74" i="27"/>
  <c r="BD74" i="27"/>
  <c r="E10" i="27"/>
  <c r="G11" i="27"/>
  <c r="X49" i="27"/>
  <c r="Z50" i="27"/>
  <c r="AO16" i="27"/>
  <c r="AM10" i="27"/>
  <c r="P69" i="27"/>
  <c r="N74" i="27"/>
  <c r="P74" i="27"/>
  <c r="AE19" i="27"/>
  <c r="AY74" i="27"/>
  <c r="AO50" i="27"/>
  <c r="AM49" i="27"/>
  <c r="BC50" i="27"/>
  <c r="AI50" i="27"/>
  <c r="O50" i="27"/>
  <c r="AN50" i="27"/>
  <c r="Y50" i="27"/>
  <c r="P50" i="27"/>
  <c r="J49" i="27"/>
  <c r="AE49" i="27"/>
  <c r="T50" i="27"/>
  <c r="BH50" i="27"/>
  <c r="AS50" i="27"/>
  <c r="AD50" i="27"/>
  <c r="BM50" i="27"/>
  <c r="G50" i="27"/>
  <c r="BD50" i="27"/>
  <c r="AX50" i="27"/>
  <c r="AT50" i="27"/>
  <c r="AE43" i="27"/>
  <c r="AC42" i="27"/>
  <c r="S40" i="27"/>
  <c r="U42" i="27"/>
  <c r="AO19" i="27"/>
  <c r="AM18" i="27"/>
  <c r="X8" i="27"/>
  <c r="U16" i="27"/>
  <c r="S10" i="27"/>
  <c r="AT19" i="27"/>
  <c r="BD16" i="27"/>
  <c r="G25" i="27"/>
  <c r="E18" i="27"/>
  <c r="AY19" i="27"/>
  <c r="AW18" i="27"/>
  <c r="AY18" i="27"/>
  <c r="AV9" i="27"/>
  <c r="AC10" i="27"/>
  <c r="BI49" i="27"/>
  <c r="AY49" i="27"/>
  <c r="J40" i="27"/>
  <c r="BG41" i="27"/>
  <c r="BH41" i="27"/>
  <c r="BI40" i="27"/>
  <c r="BN18" i="27"/>
  <c r="H3" i="27"/>
  <c r="BJ9" i="27"/>
  <c r="AP9" i="27"/>
  <c r="AK9" i="27"/>
  <c r="Q9" i="27"/>
  <c r="BE9" i="27"/>
  <c r="L9" i="27"/>
  <c r="AA9" i="27"/>
  <c r="AZ9" i="27"/>
  <c r="V9" i="27"/>
  <c r="AU9" i="27"/>
  <c r="AF9" i="27"/>
  <c r="AO18" i="27"/>
  <c r="G18" i="27"/>
  <c r="P18" i="27"/>
  <c r="BI18" i="27"/>
  <c r="Z10" i="27"/>
  <c r="U10" i="27"/>
  <c r="S8" i="27"/>
  <c r="AE42" i="27"/>
  <c r="AC40" i="27"/>
  <c r="BL8" i="27"/>
  <c r="Z49" i="27"/>
  <c r="AR8" i="27"/>
  <c r="G42" i="27"/>
  <c r="E40" i="27"/>
  <c r="X40" i="27"/>
  <c r="Z40" i="27"/>
  <c r="U49" i="27"/>
  <c r="AE18" i="27"/>
  <c r="BI10" i="27"/>
  <c r="BG8" i="27"/>
  <c r="AR41" i="27"/>
  <c r="AS41" i="27"/>
  <c r="AH41" i="27"/>
  <c r="AI41" i="27"/>
  <c r="N41" i="27"/>
  <c r="O41" i="27"/>
  <c r="P40" i="27"/>
  <c r="BC10" i="27"/>
  <c r="BH10" i="27"/>
  <c r="AN10" i="27"/>
  <c r="T10" i="27"/>
  <c r="BM10" i="27"/>
  <c r="AD10" i="27"/>
  <c r="J8" i="27"/>
  <c r="AJ8" i="27"/>
  <c r="O10" i="27"/>
  <c r="Y10" i="27"/>
  <c r="AX10" i="27"/>
  <c r="AS10" i="27"/>
  <c r="AI10" i="27"/>
  <c r="AJ10" i="27"/>
  <c r="BD10" i="27"/>
  <c r="P10" i="27"/>
  <c r="BD40" i="27"/>
  <c r="BB3" i="27"/>
  <c r="BB4" i="27"/>
  <c r="E8" i="27"/>
  <c r="E3" i="27"/>
  <c r="E4" i="27"/>
  <c r="G10" i="27"/>
  <c r="G9" i="27"/>
  <c r="BN49" i="27"/>
  <c r="BH18" i="27"/>
  <c r="AN18" i="27"/>
  <c r="T18" i="27"/>
  <c r="BC18" i="27"/>
  <c r="AI18" i="27"/>
  <c r="O18" i="27"/>
  <c r="BM18" i="27"/>
  <c r="AS18" i="27"/>
  <c r="Y18" i="27"/>
  <c r="AD18" i="27"/>
  <c r="AX18" i="27"/>
  <c r="BD18" i="27"/>
  <c r="AY42" i="27"/>
  <c r="AW40" i="27"/>
  <c r="AY40" i="27"/>
  <c r="U18" i="27"/>
  <c r="BL40" i="27"/>
  <c r="AO10" i="27"/>
  <c r="AM8" i="27"/>
  <c r="AE10" i="27"/>
  <c r="AC8" i="27"/>
  <c r="BM49" i="27"/>
  <c r="AS49" i="27"/>
  <c r="Y49" i="27"/>
  <c r="T49" i="27"/>
  <c r="O49" i="27"/>
  <c r="BD49" i="27"/>
  <c r="AN49" i="27"/>
  <c r="AI49" i="27"/>
  <c r="AD49" i="27"/>
  <c r="BC49" i="27"/>
  <c r="AX49" i="27"/>
  <c r="BH49" i="27"/>
  <c r="G49" i="27"/>
  <c r="AJ49" i="27"/>
  <c r="P49" i="27"/>
  <c r="AT49" i="27"/>
  <c r="AO49" i="27"/>
  <c r="AT10" i="27"/>
  <c r="AM40" i="27"/>
  <c r="AY10" i="27"/>
  <c r="AW8" i="27"/>
  <c r="AH3" i="27"/>
  <c r="AH4" i="27"/>
  <c r="AD42" i="27"/>
  <c r="Z18" i="27"/>
  <c r="AO40" i="27"/>
  <c r="AT40" i="27"/>
  <c r="U40" i="27"/>
  <c r="S41" i="27"/>
  <c r="T41" i="27"/>
  <c r="BB41" i="27"/>
  <c r="BC41" i="27"/>
  <c r="AE40" i="27"/>
  <c r="AJ40" i="27"/>
  <c r="BN40" i="27"/>
  <c r="AC41" i="27"/>
  <c r="AD41" i="27"/>
  <c r="Z8" i="27"/>
  <c r="AC3" i="27"/>
  <c r="AC4" i="27"/>
  <c r="AE8" i="27"/>
  <c r="AY8" i="27"/>
  <c r="AW3" i="27"/>
  <c r="AW4" i="27"/>
  <c r="AH9" i="27"/>
  <c r="AI9" i="27"/>
  <c r="X9" i="27"/>
  <c r="Y9" i="27"/>
  <c r="N9" i="27"/>
  <c r="O9" i="27"/>
  <c r="BB9" i="27"/>
  <c r="BC9" i="27"/>
  <c r="AM9" i="27"/>
  <c r="AN9" i="27"/>
  <c r="AC9" i="27"/>
  <c r="AD9" i="27"/>
  <c r="S9" i="27"/>
  <c r="T9" i="27"/>
  <c r="J3" i="27"/>
  <c r="J4" i="27"/>
  <c r="BL9" i="27"/>
  <c r="BM9" i="27"/>
  <c r="AR9" i="27"/>
  <c r="AS9" i="27"/>
  <c r="AW9" i="27"/>
  <c r="AX9" i="27"/>
  <c r="BG9" i="27"/>
  <c r="BH9" i="27"/>
  <c r="BD8" i="27"/>
  <c r="P8" i="27"/>
  <c r="AT8" i="27"/>
  <c r="AR3" i="27"/>
  <c r="AR4" i="27"/>
  <c r="AM41" i="27"/>
  <c r="AN41" i="27"/>
  <c r="X3" i="27"/>
  <c r="X4" i="27"/>
  <c r="U8" i="27"/>
  <c r="S3" i="27"/>
  <c r="S4" i="27"/>
  <c r="X41" i="27"/>
  <c r="Y41" i="27"/>
  <c r="BL41" i="27"/>
  <c r="BM41" i="27"/>
  <c r="BL3" i="27"/>
  <c r="BL4" i="27"/>
  <c r="BN8" i="27"/>
  <c r="AM3" i="27"/>
  <c r="AM4" i="27"/>
  <c r="AO8" i="27"/>
  <c r="AW41" i="27"/>
  <c r="AX41" i="27"/>
  <c r="BI8" i="27"/>
  <c r="BG3" i="27"/>
  <c r="BG4" i="27"/>
  <c r="G41" i="27"/>
  <c r="N27" i="29"/>
  <c r="N28" i="29"/>
  <c r="N29" i="29"/>
  <c r="N30" i="29"/>
  <c r="J27" i="29"/>
  <c r="O27" i="29"/>
  <c r="J28" i="29"/>
  <c r="O28" i="29"/>
  <c r="J29" i="29"/>
  <c r="O29" i="29"/>
  <c r="E27" i="29"/>
  <c r="E28" i="29"/>
  <c r="E29" i="29"/>
  <c r="C79" i="29"/>
  <c r="BL72" i="29"/>
  <c r="BG72" i="29"/>
  <c r="BB72" i="29"/>
  <c r="AW72" i="29"/>
  <c r="AR72" i="29"/>
  <c r="AM72" i="29"/>
  <c r="AO72" i="29" s="1"/>
  <c r="AH72" i="29"/>
  <c r="AC72" i="29"/>
  <c r="AD72" i="29" s="1"/>
  <c r="X72" i="29"/>
  <c r="Y72" i="29" s="1"/>
  <c r="S72" i="29"/>
  <c r="N72" i="29"/>
  <c r="J72" i="29"/>
  <c r="E72" i="29"/>
  <c r="BL71" i="29"/>
  <c r="BG71" i="29"/>
  <c r="BB71" i="29"/>
  <c r="AW71" i="29"/>
  <c r="AR71" i="29"/>
  <c r="AM71" i="29"/>
  <c r="AN71" i="29" s="1"/>
  <c r="AH71" i="29"/>
  <c r="AC71" i="29"/>
  <c r="AD71" i="29" s="1"/>
  <c r="X71" i="29"/>
  <c r="S71" i="29"/>
  <c r="N71" i="29"/>
  <c r="J71" i="29"/>
  <c r="E71" i="29"/>
  <c r="BL70" i="29"/>
  <c r="BG70" i="29"/>
  <c r="BB70" i="29"/>
  <c r="BB69" i="29"/>
  <c r="BB74" i="29"/>
  <c r="AW70" i="29"/>
  <c r="AR70" i="29"/>
  <c r="AR69" i="29"/>
  <c r="AR74" i="29"/>
  <c r="AM70" i="29"/>
  <c r="AH70" i="29"/>
  <c r="AH69" i="29" s="1"/>
  <c r="AC70" i="29"/>
  <c r="X70" i="29"/>
  <c r="S70" i="29"/>
  <c r="N70" i="29"/>
  <c r="J70" i="29"/>
  <c r="E70" i="29"/>
  <c r="BK69" i="29"/>
  <c r="BK74" i="29"/>
  <c r="BJ69" i="29"/>
  <c r="BJ74" i="29"/>
  <c r="BF69" i="29"/>
  <c r="BF74" i="29"/>
  <c r="BE69" i="29"/>
  <c r="BE74" i="29"/>
  <c r="BA69" i="29"/>
  <c r="BA74" i="29"/>
  <c r="AZ69" i="29"/>
  <c r="AZ74" i="29"/>
  <c r="AV69" i="29"/>
  <c r="AV74" i="29"/>
  <c r="AU69" i="29"/>
  <c r="AU74" i="29"/>
  <c r="AQ69" i="29"/>
  <c r="AQ74" i="29"/>
  <c r="AP69" i="29"/>
  <c r="AP74" i="29"/>
  <c r="AL69" i="29"/>
  <c r="AL74" i="29" s="1"/>
  <c r="AK69" i="29"/>
  <c r="AK74" i="29"/>
  <c r="AG69" i="29"/>
  <c r="AG74" i="29" s="1"/>
  <c r="AF69" i="29"/>
  <c r="AF74" i="29" s="1"/>
  <c r="AB69" i="29"/>
  <c r="AB74" i="29" s="1"/>
  <c r="AA69" i="29"/>
  <c r="AA74" i="29" s="1"/>
  <c r="W69" i="29"/>
  <c r="W74" i="29"/>
  <c r="V69" i="29"/>
  <c r="V74" i="29" s="1"/>
  <c r="R69" i="29"/>
  <c r="R74" i="29"/>
  <c r="Q69" i="29"/>
  <c r="Q74" i="29"/>
  <c r="M69" i="29"/>
  <c r="M74" i="29"/>
  <c r="L69" i="29"/>
  <c r="L74" i="29"/>
  <c r="I69" i="29"/>
  <c r="I74" i="29"/>
  <c r="H69" i="29"/>
  <c r="H74" i="29"/>
  <c r="D69" i="29"/>
  <c r="D74" i="29"/>
  <c r="C69" i="29"/>
  <c r="C74" i="29"/>
  <c r="BJ67" i="29"/>
  <c r="BE67" i="29"/>
  <c r="AZ67" i="29"/>
  <c r="AU67" i="29"/>
  <c r="AP67" i="29"/>
  <c r="AK67" i="29"/>
  <c r="AF67" i="29"/>
  <c r="AA67" i="29"/>
  <c r="V67" i="29"/>
  <c r="Q67" i="29"/>
  <c r="L67" i="29"/>
  <c r="H67" i="29"/>
  <c r="C67" i="29"/>
  <c r="BL64" i="29"/>
  <c r="BG64" i="29"/>
  <c r="BB64" i="29"/>
  <c r="AW64" i="29"/>
  <c r="AR64" i="29"/>
  <c r="AM64" i="29"/>
  <c r="AN64" i="29" s="1"/>
  <c r="AH64" i="29"/>
  <c r="AJ64" i="29" s="1"/>
  <c r="AC64" i="29"/>
  <c r="AE64" i="29" s="1"/>
  <c r="X64" i="29"/>
  <c r="Y64" i="29" s="1"/>
  <c r="S64" i="29"/>
  <c r="N64" i="29"/>
  <c r="J64" i="29"/>
  <c r="E64" i="29"/>
  <c r="BL63" i="29"/>
  <c r="BG63" i="29"/>
  <c r="BB63" i="29"/>
  <c r="AW63" i="29"/>
  <c r="AR63" i="29"/>
  <c r="AM63" i="29"/>
  <c r="AH63" i="29"/>
  <c r="AI63" i="29" s="1"/>
  <c r="AC63" i="29"/>
  <c r="AE63" i="29" s="1"/>
  <c r="X63" i="29"/>
  <c r="S63" i="29"/>
  <c r="N63" i="29"/>
  <c r="J63" i="29"/>
  <c r="E63" i="29"/>
  <c r="BL62" i="29"/>
  <c r="BG62" i="29"/>
  <c r="BB62" i="29"/>
  <c r="AW62" i="29"/>
  <c r="AR62" i="29"/>
  <c r="AM62" i="29"/>
  <c r="AN62" i="29" s="1"/>
  <c r="AH62" i="29"/>
  <c r="AC62" i="29"/>
  <c r="AE62" i="29" s="1"/>
  <c r="X62" i="29"/>
  <c r="S62" i="29"/>
  <c r="N62" i="29"/>
  <c r="J62" i="29"/>
  <c r="E62" i="29"/>
  <c r="BL61" i="29"/>
  <c r="BN61" i="29"/>
  <c r="BG61" i="29"/>
  <c r="BB61" i="29"/>
  <c r="AW61" i="29"/>
  <c r="AR61" i="29"/>
  <c r="AM61" i="29"/>
  <c r="AH61" i="29"/>
  <c r="AC61" i="29"/>
  <c r="AD61" i="29" s="1"/>
  <c r="X61" i="29"/>
  <c r="Z61" i="29" s="1"/>
  <c r="S61" i="29"/>
  <c r="N61" i="29"/>
  <c r="J61" i="29"/>
  <c r="AY61" i="29"/>
  <c r="E61" i="29"/>
  <c r="BL60" i="29"/>
  <c r="BG60" i="29"/>
  <c r="BB60" i="29"/>
  <c r="AW60" i="29"/>
  <c r="AR60" i="29"/>
  <c r="AM60" i="29"/>
  <c r="AH60" i="29"/>
  <c r="AC60" i="29"/>
  <c r="AD60" i="29" s="1"/>
  <c r="X60" i="29"/>
  <c r="Z60" i="29" s="1"/>
  <c r="S60" i="29"/>
  <c r="N60" i="29"/>
  <c r="J60" i="29"/>
  <c r="E60" i="29"/>
  <c r="BL59" i="29"/>
  <c r="BG59" i="29"/>
  <c r="BB59" i="29"/>
  <c r="AW59" i="29"/>
  <c r="AR59" i="29"/>
  <c r="AM59" i="29"/>
  <c r="AH59" i="29"/>
  <c r="AJ59" i="29" s="1"/>
  <c r="AC59" i="29"/>
  <c r="AD59" i="29" s="1"/>
  <c r="X59" i="29"/>
  <c r="Y59" i="29" s="1"/>
  <c r="S59" i="29"/>
  <c r="N59" i="29"/>
  <c r="J59" i="29"/>
  <c r="E59" i="29"/>
  <c r="BL58" i="29"/>
  <c r="BG58" i="29"/>
  <c r="BB58" i="29"/>
  <c r="AW58" i="29"/>
  <c r="AR58" i="29"/>
  <c r="AM58" i="29"/>
  <c r="AN58" i="29" s="1"/>
  <c r="AH58" i="29"/>
  <c r="AJ58" i="29" s="1"/>
  <c r="AC58" i="29"/>
  <c r="AE58" i="29" s="1"/>
  <c r="X58" i="29"/>
  <c r="S58" i="29"/>
  <c r="N58" i="29"/>
  <c r="J58" i="29"/>
  <c r="E58" i="29"/>
  <c r="BL57" i="29"/>
  <c r="BG57" i="29"/>
  <c r="BB57" i="29"/>
  <c r="AW57" i="29"/>
  <c r="AR57" i="29"/>
  <c r="AM57" i="29"/>
  <c r="AO57" i="29" s="1"/>
  <c r="AH57" i="29"/>
  <c r="AI57" i="29" s="1"/>
  <c r="AC57" i="29"/>
  <c r="AD57" i="29" s="1"/>
  <c r="X57" i="29"/>
  <c r="S57" i="29"/>
  <c r="N57" i="29"/>
  <c r="J57" i="29"/>
  <c r="AY57" i="29"/>
  <c r="E57" i="29"/>
  <c r="G57" i="29"/>
  <c r="BL56" i="29"/>
  <c r="BG56" i="29"/>
  <c r="BB56" i="29"/>
  <c r="AW56" i="29"/>
  <c r="AR56" i="29"/>
  <c r="AM56" i="29"/>
  <c r="AH56" i="29"/>
  <c r="AI56" i="29" s="1"/>
  <c r="AC56" i="29"/>
  <c r="X56" i="29"/>
  <c r="S56" i="29"/>
  <c r="N56" i="29"/>
  <c r="J56" i="29"/>
  <c r="BM56" i="29"/>
  <c r="E56" i="29"/>
  <c r="BL55" i="29"/>
  <c r="BG55" i="29"/>
  <c r="BB55" i="29"/>
  <c r="AW55" i="29"/>
  <c r="AR55" i="29"/>
  <c r="AT55" i="29"/>
  <c r="AM55" i="29"/>
  <c r="AH55" i="29"/>
  <c r="AJ55" i="29" s="1"/>
  <c r="AC55" i="29"/>
  <c r="X55" i="29"/>
  <c r="Z55" i="29" s="1"/>
  <c r="S55" i="29"/>
  <c r="N55" i="29"/>
  <c r="J55" i="29"/>
  <c r="E55" i="29"/>
  <c r="G55" i="29"/>
  <c r="BL54" i="29"/>
  <c r="BG54" i="29"/>
  <c r="BB54" i="29"/>
  <c r="AW54" i="29"/>
  <c r="AR54" i="29"/>
  <c r="AM54" i="29"/>
  <c r="AO54" i="29" s="1"/>
  <c r="AH54" i="29"/>
  <c r="AC54" i="29"/>
  <c r="AD54" i="29" s="1"/>
  <c r="X54" i="29"/>
  <c r="Y54" i="29" s="1"/>
  <c r="S54" i="29"/>
  <c r="N54" i="29"/>
  <c r="J54" i="29"/>
  <c r="E54" i="29"/>
  <c r="BL53" i="29"/>
  <c r="BG53" i="29"/>
  <c r="BB53" i="29"/>
  <c r="AW53" i="29"/>
  <c r="AR53" i="29"/>
  <c r="AM53" i="29"/>
  <c r="AO53" i="29" s="1"/>
  <c r="AH53" i="29"/>
  <c r="AC53" i="29"/>
  <c r="AD53" i="29" s="1"/>
  <c r="X53" i="29"/>
  <c r="Z53" i="29" s="1"/>
  <c r="S53" i="29"/>
  <c r="N53" i="29"/>
  <c r="J53" i="29"/>
  <c r="E53" i="29"/>
  <c r="BL52" i="29"/>
  <c r="BG52" i="29"/>
  <c r="BB52" i="29"/>
  <c r="AW52" i="29"/>
  <c r="AR52" i="29"/>
  <c r="AM52" i="29"/>
  <c r="AH52" i="29"/>
  <c r="AI52" i="29" s="1"/>
  <c r="AC52" i="29"/>
  <c r="X52" i="29"/>
  <c r="S52" i="29"/>
  <c r="N52" i="29"/>
  <c r="J52" i="29"/>
  <c r="BH52" i="29"/>
  <c r="E52" i="29"/>
  <c r="BL51" i="29"/>
  <c r="BG51" i="29"/>
  <c r="BB51" i="29"/>
  <c r="AW51" i="29"/>
  <c r="AR51" i="29"/>
  <c r="AM51" i="29"/>
  <c r="AN51" i="29" s="1"/>
  <c r="AH51" i="29"/>
  <c r="AC51" i="29"/>
  <c r="AE51" i="29" s="1"/>
  <c r="X51" i="29"/>
  <c r="Z51" i="29" s="1"/>
  <c r="S51" i="29"/>
  <c r="N51" i="29"/>
  <c r="J51" i="29"/>
  <c r="E51" i="29"/>
  <c r="G51" i="29"/>
  <c r="BK50" i="29"/>
  <c r="BK49" i="29"/>
  <c r="BJ50" i="29"/>
  <c r="BJ49" i="29"/>
  <c r="BF50" i="29"/>
  <c r="BF49" i="29"/>
  <c r="BE50" i="29"/>
  <c r="BE49" i="29"/>
  <c r="BA50" i="29"/>
  <c r="BA49" i="29"/>
  <c r="AZ50" i="29"/>
  <c r="AZ49" i="29"/>
  <c r="AV50" i="29"/>
  <c r="AV49" i="29"/>
  <c r="AU50" i="29"/>
  <c r="AU49" i="29"/>
  <c r="AQ50" i="29"/>
  <c r="AQ49" i="29"/>
  <c r="AP50" i="29"/>
  <c r="AP49" i="29"/>
  <c r="AL50" i="29"/>
  <c r="AL49" i="29" s="1"/>
  <c r="AK50" i="29"/>
  <c r="AK49" i="29" s="1"/>
  <c r="AG50" i="29"/>
  <c r="AG49" i="29" s="1"/>
  <c r="AF50" i="29"/>
  <c r="AF49" i="29" s="1"/>
  <c r="AB50" i="29"/>
  <c r="AA50" i="29"/>
  <c r="AA49" i="29" s="1"/>
  <c r="W50" i="29"/>
  <c r="W49" i="29" s="1"/>
  <c r="V50" i="29"/>
  <c r="V49" i="29" s="1"/>
  <c r="R50" i="29"/>
  <c r="R49" i="29"/>
  <c r="Q50" i="29"/>
  <c r="Q49" i="29"/>
  <c r="M50" i="29"/>
  <c r="M49" i="29"/>
  <c r="L50" i="29"/>
  <c r="L49" i="29"/>
  <c r="I50" i="29"/>
  <c r="I49" i="29"/>
  <c r="H50" i="29"/>
  <c r="H49" i="29"/>
  <c r="D50" i="29"/>
  <c r="D49" i="29"/>
  <c r="C50" i="29"/>
  <c r="C49" i="29"/>
  <c r="AB49" i="29"/>
  <c r="K49" i="29"/>
  <c r="BL48" i="29"/>
  <c r="BG48" i="29"/>
  <c r="BB48" i="29"/>
  <c r="AW48" i="29"/>
  <c r="AR48" i="29"/>
  <c r="AM48" i="29"/>
  <c r="AH48" i="29"/>
  <c r="AJ48" i="29" s="1"/>
  <c r="AC48" i="29"/>
  <c r="AD48" i="29" s="1"/>
  <c r="X48" i="29"/>
  <c r="S48" i="29"/>
  <c r="N48" i="29"/>
  <c r="J48" i="29"/>
  <c r="E48" i="29"/>
  <c r="BL47" i="29"/>
  <c r="BG47" i="29"/>
  <c r="BB47" i="29"/>
  <c r="AW47" i="29"/>
  <c r="AR47" i="29"/>
  <c r="AM47" i="29"/>
  <c r="AH47" i="29"/>
  <c r="AC47" i="29"/>
  <c r="AD47" i="29" s="1"/>
  <c r="X47" i="29"/>
  <c r="Y47" i="29" s="1"/>
  <c r="S47" i="29"/>
  <c r="N47" i="29"/>
  <c r="J47" i="29"/>
  <c r="E47" i="29"/>
  <c r="BL46" i="29"/>
  <c r="BG46" i="29"/>
  <c r="BB46" i="29"/>
  <c r="AW46" i="29"/>
  <c r="AR46" i="29"/>
  <c r="AM46" i="29"/>
  <c r="AN46" i="29" s="1"/>
  <c r="AH46" i="29"/>
  <c r="AC46" i="29"/>
  <c r="X46" i="29"/>
  <c r="Y46" i="29" s="1"/>
  <c r="S46" i="29"/>
  <c r="N46" i="29"/>
  <c r="J46" i="29"/>
  <c r="E46" i="29"/>
  <c r="BL45" i="29"/>
  <c r="BG45" i="29"/>
  <c r="BB45" i="29"/>
  <c r="AW45" i="29"/>
  <c r="AR45" i="29"/>
  <c r="AM45" i="29"/>
  <c r="AO45" i="29" s="1"/>
  <c r="AH45" i="29"/>
  <c r="AJ45" i="29" s="1"/>
  <c r="AC45" i="29"/>
  <c r="X45" i="29"/>
  <c r="S45" i="29"/>
  <c r="N45" i="29"/>
  <c r="J45" i="29"/>
  <c r="E45" i="29"/>
  <c r="BL44" i="29"/>
  <c r="BG44" i="29"/>
  <c r="BB44" i="29"/>
  <c r="AW44" i="29"/>
  <c r="AR44" i="29"/>
  <c r="AM44" i="29"/>
  <c r="AO44" i="29" s="1"/>
  <c r="AH44" i="29"/>
  <c r="AH43" i="29" s="1"/>
  <c r="AC44" i="29"/>
  <c r="X44" i="29"/>
  <c r="Z44" i="29" s="1"/>
  <c r="S44" i="29"/>
  <c r="N44" i="29"/>
  <c r="J44" i="29"/>
  <c r="E44" i="29"/>
  <c r="BK43" i="29"/>
  <c r="BK42" i="29"/>
  <c r="BJ43" i="29"/>
  <c r="BJ42" i="29"/>
  <c r="BF43" i="29"/>
  <c r="BE43" i="29"/>
  <c r="BE42" i="29"/>
  <c r="BA43" i="29"/>
  <c r="AZ43" i="29"/>
  <c r="AZ42" i="29"/>
  <c r="AV43" i="29"/>
  <c r="AV42" i="29"/>
  <c r="AU43" i="29"/>
  <c r="AU42" i="29"/>
  <c r="AQ43" i="29"/>
  <c r="AQ42" i="29"/>
  <c r="AP43" i="29"/>
  <c r="AP42" i="29"/>
  <c r="AL43" i="29"/>
  <c r="AL42" i="29"/>
  <c r="AK43" i="29"/>
  <c r="AK42" i="29" s="1"/>
  <c r="AG43" i="29"/>
  <c r="AG42" i="29" s="1"/>
  <c r="AF43" i="29"/>
  <c r="AF42" i="29" s="1"/>
  <c r="AB43" i="29"/>
  <c r="AB42" i="29" s="1"/>
  <c r="AB40" i="29" s="1"/>
  <c r="AB41" i="29" s="1"/>
  <c r="AA43" i="29"/>
  <c r="AA42" i="29" s="1"/>
  <c r="W43" i="29"/>
  <c r="W42" i="29" s="1"/>
  <c r="V43" i="29"/>
  <c r="V42" i="29" s="1"/>
  <c r="R43" i="29"/>
  <c r="R42" i="29"/>
  <c r="Q43" i="29"/>
  <c r="Q42" i="29"/>
  <c r="M43" i="29"/>
  <c r="M42" i="29"/>
  <c r="L43" i="29"/>
  <c r="L42" i="29"/>
  <c r="I43" i="29"/>
  <c r="I42" i="29"/>
  <c r="H43" i="29"/>
  <c r="H42" i="29"/>
  <c r="D43" i="29"/>
  <c r="D42" i="29"/>
  <c r="C43" i="29"/>
  <c r="C42" i="29"/>
  <c r="BF42" i="29"/>
  <c r="BA42" i="29"/>
  <c r="BJ38" i="29"/>
  <c r="BE38" i="29"/>
  <c r="AZ38" i="29"/>
  <c r="AU38" i="29"/>
  <c r="AP38" i="29"/>
  <c r="AK38" i="29"/>
  <c r="AF38" i="29"/>
  <c r="AA38" i="29"/>
  <c r="V38" i="29"/>
  <c r="Q38" i="29"/>
  <c r="L38" i="29"/>
  <c r="H38" i="29"/>
  <c r="C38" i="29"/>
  <c r="BL35" i="29"/>
  <c r="BG35" i="29"/>
  <c r="BB35" i="29"/>
  <c r="AW35" i="29"/>
  <c r="AR35" i="29"/>
  <c r="AM35" i="29"/>
  <c r="AO35" i="29" s="1"/>
  <c r="AH35" i="29"/>
  <c r="AJ35" i="29" s="1"/>
  <c r="AC35" i="29"/>
  <c r="X35" i="29"/>
  <c r="Z35" i="29" s="1"/>
  <c r="S35" i="29"/>
  <c r="N35" i="29"/>
  <c r="J35" i="29"/>
  <c r="E35" i="29"/>
  <c r="BL34" i="29"/>
  <c r="BG34" i="29"/>
  <c r="BB34" i="29"/>
  <c r="AW34" i="29"/>
  <c r="AR34" i="29"/>
  <c r="AM34" i="29"/>
  <c r="AH34" i="29"/>
  <c r="AJ34" i="29" s="1"/>
  <c r="AC34" i="29"/>
  <c r="AE34" i="29" s="1"/>
  <c r="X34" i="29"/>
  <c r="Z34" i="29" s="1"/>
  <c r="S34" i="29"/>
  <c r="N34" i="29"/>
  <c r="J34" i="29"/>
  <c r="E34" i="29"/>
  <c r="BL33" i="29"/>
  <c r="BG33" i="29"/>
  <c r="BB33" i="29"/>
  <c r="AW33" i="29"/>
  <c r="AR33" i="29"/>
  <c r="AM33" i="29"/>
  <c r="AO33" i="29" s="1"/>
  <c r="AH33" i="29"/>
  <c r="AC33" i="29"/>
  <c r="X33" i="29"/>
  <c r="S33" i="29"/>
  <c r="N33" i="29"/>
  <c r="J33" i="29"/>
  <c r="E33" i="29"/>
  <c r="BL32" i="29"/>
  <c r="BG32" i="29"/>
  <c r="BB32" i="29"/>
  <c r="AW32" i="29"/>
  <c r="AR32" i="29"/>
  <c r="AM32" i="29"/>
  <c r="AN32" i="29" s="1"/>
  <c r="AH32" i="29"/>
  <c r="AC32" i="29"/>
  <c r="AE32" i="29" s="1"/>
  <c r="X32" i="29"/>
  <c r="Y32" i="29" s="1"/>
  <c r="S32" i="29"/>
  <c r="N32" i="29"/>
  <c r="J32" i="29"/>
  <c r="E32" i="29"/>
  <c r="BL31" i="29"/>
  <c r="BG31" i="29"/>
  <c r="BB31" i="29"/>
  <c r="AW31" i="29"/>
  <c r="AR31" i="29"/>
  <c r="AH31" i="29"/>
  <c r="AI31" i="29" s="1"/>
  <c r="AC31" i="29"/>
  <c r="X31" i="29"/>
  <c r="S31" i="29"/>
  <c r="N31" i="29"/>
  <c r="J31" i="29"/>
  <c r="E31" i="29"/>
  <c r="BG30" i="29"/>
  <c r="AH30" i="29"/>
  <c r="AJ30" i="29" s="1"/>
  <c r="AC30" i="29"/>
  <c r="S30" i="29"/>
  <c r="J30" i="29"/>
  <c r="E30" i="29"/>
  <c r="BL26" i="29"/>
  <c r="BG26" i="29"/>
  <c r="BB26" i="29"/>
  <c r="AW26" i="29"/>
  <c r="AR26" i="29"/>
  <c r="AM26" i="29"/>
  <c r="AH26" i="29"/>
  <c r="AC26" i="29"/>
  <c r="X26" i="29"/>
  <c r="S26" i="29"/>
  <c r="N26" i="29"/>
  <c r="J26" i="29"/>
  <c r="E26" i="29"/>
  <c r="BK25" i="29"/>
  <c r="BJ25" i="29"/>
  <c r="BF25" i="29"/>
  <c r="BE25" i="29"/>
  <c r="BA25" i="29"/>
  <c r="BA18" i="29"/>
  <c r="AZ25" i="29"/>
  <c r="AV25" i="29"/>
  <c r="AU25" i="29"/>
  <c r="AQ25" i="29"/>
  <c r="AQ18" i="29"/>
  <c r="AP25" i="29"/>
  <c r="AL25" i="29"/>
  <c r="AK25" i="29"/>
  <c r="AG25" i="29"/>
  <c r="AF25" i="29"/>
  <c r="AB25" i="29"/>
  <c r="AB18" i="29" s="1"/>
  <c r="AA25" i="29"/>
  <c r="AA18" i="29" s="1"/>
  <c r="W25" i="29"/>
  <c r="V25" i="29"/>
  <c r="R25" i="29"/>
  <c r="Q25" i="29"/>
  <c r="M25" i="29"/>
  <c r="L25" i="29"/>
  <c r="I25" i="29"/>
  <c r="H25" i="29"/>
  <c r="D25" i="29"/>
  <c r="C25" i="29"/>
  <c r="BL24" i="29"/>
  <c r="BG24" i="29"/>
  <c r="BB24" i="29"/>
  <c r="AW24" i="29"/>
  <c r="AR24" i="29"/>
  <c r="AM24" i="29"/>
  <c r="AH24" i="29"/>
  <c r="AI24" i="29" s="1"/>
  <c r="AC24" i="29"/>
  <c r="X24" i="29"/>
  <c r="Y24" i="29" s="1"/>
  <c r="S24" i="29"/>
  <c r="N24" i="29"/>
  <c r="J24" i="29"/>
  <c r="E24" i="29"/>
  <c r="BL23" i="29"/>
  <c r="BG23" i="29"/>
  <c r="BB23" i="29"/>
  <c r="AW23" i="29"/>
  <c r="AR23" i="29"/>
  <c r="AM23" i="29"/>
  <c r="AN23" i="29" s="1"/>
  <c r="AH23" i="29"/>
  <c r="AC23" i="29"/>
  <c r="X23" i="29"/>
  <c r="Z23" i="29" s="1"/>
  <c r="S23" i="29"/>
  <c r="N23" i="29"/>
  <c r="J23" i="29"/>
  <c r="E23" i="29"/>
  <c r="BL22" i="29"/>
  <c r="BG22" i="29"/>
  <c r="BB22" i="29"/>
  <c r="AW22" i="29"/>
  <c r="AR22" i="29"/>
  <c r="AM22" i="29"/>
  <c r="AO22" i="29" s="1"/>
  <c r="AH22" i="29"/>
  <c r="AC22" i="29"/>
  <c r="X22" i="29"/>
  <c r="S22" i="29"/>
  <c r="N22" i="29"/>
  <c r="J22" i="29"/>
  <c r="E22" i="29"/>
  <c r="BL21" i="29"/>
  <c r="BG21" i="29"/>
  <c r="BB21" i="29"/>
  <c r="AW21" i="29"/>
  <c r="AR21" i="29"/>
  <c r="AM21" i="29"/>
  <c r="AH21" i="29"/>
  <c r="AC21" i="29"/>
  <c r="X21" i="29"/>
  <c r="S21" i="29"/>
  <c r="N21" i="29"/>
  <c r="J21" i="29"/>
  <c r="BD21" i="29"/>
  <c r="E21" i="29"/>
  <c r="BL20" i="29"/>
  <c r="BG20" i="29"/>
  <c r="BB20" i="29"/>
  <c r="AW20" i="29"/>
  <c r="AR20" i="29"/>
  <c r="AM20" i="29"/>
  <c r="AH20" i="29"/>
  <c r="AI20" i="29" s="1"/>
  <c r="AC20" i="29"/>
  <c r="X20" i="29"/>
  <c r="Z20" i="29" s="1"/>
  <c r="S20" i="29"/>
  <c r="N20" i="29"/>
  <c r="J20" i="29"/>
  <c r="E20" i="29"/>
  <c r="G20" i="29"/>
  <c r="BK19" i="29"/>
  <c r="BJ19" i="29"/>
  <c r="BF19" i="29"/>
  <c r="BE19" i="29"/>
  <c r="BA19" i="29"/>
  <c r="AZ19" i="29"/>
  <c r="AV19" i="29"/>
  <c r="AU19" i="29"/>
  <c r="AW19" i="29"/>
  <c r="AQ19" i="29"/>
  <c r="AP19" i="29"/>
  <c r="AL19" i="29"/>
  <c r="AK19" i="29"/>
  <c r="AG19" i="29"/>
  <c r="AF19" i="29"/>
  <c r="AB19" i="29"/>
  <c r="AA19" i="29"/>
  <c r="W19" i="29"/>
  <c r="V19" i="29"/>
  <c r="R19" i="29"/>
  <c r="Q19" i="29"/>
  <c r="M19" i="29"/>
  <c r="L19" i="29"/>
  <c r="I19" i="29"/>
  <c r="H19" i="29"/>
  <c r="D19" i="29"/>
  <c r="C19" i="29"/>
  <c r="K18" i="29"/>
  <c r="BL17" i="29"/>
  <c r="BG17" i="29"/>
  <c r="BB17" i="29"/>
  <c r="AW17" i="29"/>
  <c r="AW16" i="29"/>
  <c r="AR17" i="29"/>
  <c r="AM17" i="29"/>
  <c r="AH17" i="29"/>
  <c r="AI17" i="29" s="1"/>
  <c r="AC17" i="29"/>
  <c r="AC16" i="29" s="1"/>
  <c r="X17" i="29"/>
  <c r="Z17" i="29" s="1"/>
  <c r="S17" i="29"/>
  <c r="N17" i="29"/>
  <c r="N16" i="29"/>
  <c r="J17" i="29"/>
  <c r="E17" i="29"/>
  <c r="BK16" i="29"/>
  <c r="BJ16" i="29"/>
  <c r="BF16" i="29"/>
  <c r="BE16" i="29"/>
  <c r="BA16" i="29"/>
  <c r="AZ16" i="29"/>
  <c r="AV16" i="29"/>
  <c r="AU16" i="29"/>
  <c r="AQ16" i="29"/>
  <c r="AP16" i="29"/>
  <c r="AL16" i="29"/>
  <c r="AK16" i="29"/>
  <c r="AG16" i="29"/>
  <c r="AF16" i="29"/>
  <c r="AF10" i="29" s="1"/>
  <c r="AB16" i="29"/>
  <c r="AA16" i="29"/>
  <c r="AA10" i="29" s="1"/>
  <c r="W16" i="29"/>
  <c r="V16" i="29"/>
  <c r="R16" i="29"/>
  <c r="Q16" i="29"/>
  <c r="M16" i="29"/>
  <c r="L16" i="29"/>
  <c r="H16" i="29"/>
  <c r="D16" i="29"/>
  <c r="C16" i="29"/>
  <c r="BL15" i="29"/>
  <c r="BG15" i="29"/>
  <c r="BB15" i="29"/>
  <c r="AW15" i="29"/>
  <c r="AR15" i="29"/>
  <c r="AM15" i="29"/>
  <c r="AN15" i="29" s="1"/>
  <c r="AH15" i="29"/>
  <c r="AC15" i="29"/>
  <c r="AE15" i="29" s="1"/>
  <c r="X15" i="29"/>
  <c r="Z15" i="29" s="1"/>
  <c r="S15" i="29"/>
  <c r="N15" i="29"/>
  <c r="J15" i="29"/>
  <c r="E15" i="29"/>
  <c r="BL14" i="29"/>
  <c r="BG14" i="29"/>
  <c r="BB14" i="29"/>
  <c r="AW14" i="29"/>
  <c r="AR14" i="29"/>
  <c r="AM14" i="29"/>
  <c r="AO14" i="29" s="1"/>
  <c r="AH14" i="29"/>
  <c r="AI14" i="29" s="1"/>
  <c r="AC14" i="29"/>
  <c r="X14" i="29"/>
  <c r="Y14" i="29" s="1"/>
  <c r="S14" i="29"/>
  <c r="N14" i="29"/>
  <c r="J14" i="29"/>
  <c r="E14" i="29"/>
  <c r="BL13" i="29"/>
  <c r="BG13" i="29"/>
  <c r="BB13" i="29"/>
  <c r="AW13" i="29"/>
  <c r="AR13" i="29"/>
  <c r="AM13" i="29"/>
  <c r="AN13" i="29" s="1"/>
  <c r="AH13" i="29"/>
  <c r="AJ13" i="29" s="1"/>
  <c r="AC13" i="29"/>
  <c r="X13" i="29"/>
  <c r="Y13" i="29" s="1"/>
  <c r="S13" i="29"/>
  <c r="N13" i="29"/>
  <c r="J13" i="29"/>
  <c r="E13" i="29"/>
  <c r="BL12" i="29"/>
  <c r="BG12" i="29"/>
  <c r="BB12" i="29"/>
  <c r="AW12" i="29"/>
  <c r="AR12" i="29"/>
  <c r="AM12" i="29"/>
  <c r="AN12" i="29" s="1"/>
  <c r="AH12" i="29"/>
  <c r="AJ12" i="29" s="1"/>
  <c r="AC12" i="29"/>
  <c r="AE12" i="29" s="1"/>
  <c r="X12" i="29"/>
  <c r="S12" i="29"/>
  <c r="N12" i="29"/>
  <c r="J12" i="29"/>
  <c r="E12" i="29"/>
  <c r="BK11" i="29"/>
  <c r="BJ11" i="29"/>
  <c r="BF11" i="29"/>
  <c r="BE11" i="29"/>
  <c r="BA11" i="29"/>
  <c r="BA10" i="29"/>
  <c r="AZ11" i="29"/>
  <c r="AV11" i="29"/>
  <c r="AU11" i="29"/>
  <c r="AQ11" i="29"/>
  <c r="AP11" i="29"/>
  <c r="AL11" i="29"/>
  <c r="AL10" i="29" s="1"/>
  <c r="AK11" i="29"/>
  <c r="AK10" i="29" s="1"/>
  <c r="AG11" i="29"/>
  <c r="AF11" i="29"/>
  <c r="AB11" i="29"/>
  <c r="AB10" i="29" s="1"/>
  <c r="AA11" i="29"/>
  <c r="W11" i="29"/>
  <c r="V11" i="29"/>
  <c r="R11" i="29"/>
  <c r="Q11" i="29"/>
  <c r="M11" i="29"/>
  <c r="L11" i="29"/>
  <c r="I11" i="29"/>
  <c r="H11" i="29"/>
  <c r="D11" i="29"/>
  <c r="C11" i="29"/>
  <c r="K10" i="29"/>
  <c r="Q40" i="29"/>
  <c r="R40" i="29"/>
  <c r="R18" i="29"/>
  <c r="L40" i="29"/>
  <c r="M40" i="29"/>
  <c r="G54" i="29"/>
  <c r="AT54" i="29"/>
  <c r="BN54" i="29"/>
  <c r="U34" i="29"/>
  <c r="X43" i="29"/>
  <c r="X42" i="29" s="1"/>
  <c r="BA8" i="29"/>
  <c r="BA3" i="29"/>
  <c r="BF10" i="29"/>
  <c r="AU18" i="29"/>
  <c r="BE18" i="29"/>
  <c r="P30" i="29"/>
  <c r="U57" i="29"/>
  <c r="N69" i="29"/>
  <c r="N74" i="29"/>
  <c r="AS72" i="29"/>
  <c r="Q10" i="29"/>
  <c r="BN17" i="29"/>
  <c r="BM53" i="29"/>
  <c r="AV10" i="29"/>
  <c r="T12" i="29"/>
  <c r="AV18" i="29"/>
  <c r="Y45" i="29"/>
  <c r="AS70" i="29"/>
  <c r="U48" i="29"/>
  <c r="G56" i="29"/>
  <c r="T56" i="29"/>
  <c r="AO56" i="29"/>
  <c r="BI56" i="29"/>
  <c r="O62" i="29"/>
  <c r="AE70" i="29"/>
  <c r="Z70" i="29"/>
  <c r="AO55" i="29"/>
  <c r="P54" i="29"/>
  <c r="AJ54" i="29"/>
  <c r="BD54" i="29"/>
  <c r="U54" i="29"/>
  <c r="U32" i="29"/>
  <c r="BI32" i="29"/>
  <c r="P29" i="29"/>
  <c r="G29" i="29"/>
  <c r="P28" i="29"/>
  <c r="P27" i="29"/>
  <c r="I18" i="29"/>
  <c r="BN26" i="29"/>
  <c r="P17" i="29"/>
  <c r="U12" i="29"/>
  <c r="G28" i="29"/>
  <c r="G27" i="29"/>
  <c r="E16" i="29"/>
  <c r="H10" i="29"/>
  <c r="AY46" i="29"/>
  <c r="D18" i="29"/>
  <c r="M18" i="29"/>
  <c r="BB25" i="29"/>
  <c r="U47" i="29"/>
  <c r="O47" i="29"/>
  <c r="AT47" i="29"/>
  <c r="BN46" i="29"/>
  <c r="G53" i="29"/>
  <c r="AN55" i="29"/>
  <c r="AX55" i="29"/>
  <c r="AD55" i="29"/>
  <c r="AY60" i="29"/>
  <c r="BI55" i="29"/>
  <c r="AT58" i="29"/>
  <c r="O60" i="29"/>
  <c r="BC60" i="29"/>
  <c r="P64" i="29"/>
  <c r="E69" i="29"/>
  <c r="E74" i="29"/>
  <c r="AS71" i="29"/>
  <c r="AW69" i="29"/>
  <c r="U17" i="29"/>
  <c r="BI17" i="29"/>
  <c r="Q18" i="29"/>
  <c r="Q8" i="29"/>
  <c r="Q3" i="29"/>
  <c r="BL25" i="29"/>
  <c r="U30" i="29"/>
  <c r="BI30" i="29"/>
  <c r="AR43" i="29"/>
  <c r="AR42" i="29"/>
  <c r="U45" i="29"/>
  <c r="N43" i="29"/>
  <c r="N42" i="29"/>
  <c r="AJ46" i="29"/>
  <c r="P55" i="29"/>
  <c r="BN55" i="29"/>
  <c r="P56" i="29"/>
  <c r="AD56" i="29"/>
  <c r="AX56" i="29"/>
  <c r="O58" i="29"/>
  <c r="U60" i="29"/>
  <c r="BI60" i="29"/>
  <c r="W10" i="29"/>
  <c r="G17" i="29"/>
  <c r="BF18" i="29"/>
  <c r="BF8" i="29"/>
  <c r="AP18" i="29"/>
  <c r="BJ18" i="29"/>
  <c r="BN51" i="29"/>
  <c r="G52" i="29"/>
  <c r="BM54" i="29"/>
  <c r="U55" i="29"/>
  <c r="T57" i="29"/>
  <c r="U58" i="29"/>
  <c r="BC58" i="29"/>
  <c r="G60" i="29"/>
  <c r="BN70" i="29"/>
  <c r="BN72" i="29"/>
  <c r="BM15" i="29"/>
  <c r="AT23" i="29"/>
  <c r="BL19" i="29"/>
  <c r="BL18" i="29"/>
  <c r="BC23" i="29"/>
  <c r="AS21" i="29"/>
  <c r="AR11" i="29"/>
  <c r="BN15" i="29"/>
  <c r="U21" i="29"/>
  <c r="BI21" i="29"/>
  <c r="N25" i="29"/>
  <c r="BI34" i="29"/>
  <c r="O13" i="29"/>
  <c r="AD21" i="29"/>
  <c r="G22" i="29"/>
  <c r="AS22" i="29"/>
  <c r="U23" i="29"/>
  <c r="BG11" i="29"/>
  <c r="G15" i="29"/>
  <c r="T15" i="29"/>
  <c r="P21" i="29"/>
  <c r="G23" i="29"/>
  <c r="BG25" i="29"/>
  <c r="AE30" i="29"/>
  <c r="BM44" i="29"/>
  <c r="AY45" i="29"/>
  <c r="AJ47" i="29"/>
  <c r="AY48" i="29"/>
  <c r="U52" i="29"/>
  <c r="AJ52" i="29"/>
  <c r="BD52" i="29"/>
  <c r="U53" i="29"/>
  <c r="AJ53" i="29"/>
  <c r="BD53" i="29"/>
  <c r="Z57" i="29"/>
  <c r="AT57" i="29"/>
  <c r="BI57" i="29"/>
  <c r="BC62" i="29"/>
  <c r="T44" i="29"/>
  <c r="AI44" i="29"/>
  <c r="G45" i="29"/>
  <c r="BD45" i="29"/>
  <c r="P47" i="29"/>
  <c r="BI47" i="29"/>
  <c r="BI51" i="29"/>
  <c r="T52" i="29"/>
  <c r="AO52" i="29"/>
  <c r="BI52" i="29"/>
  <c r="T53" i="29"/>
  <c r="BI53" i="29"/>
  <c r="T54" i="29"/>
  <c r="BI54" i="29"/>
  <c r="T55" i="29"/>
  <c r="BH55" i="29"/>
  <c r="Z56" i="29"/>
  <c r="AT56" i="29"/>
  <c r="BN56" i="29"/>
  <c r="P57" i="29"/>
  <c r="BN57" i="29"/>
  <c r="G62" i="29"/>
  <c r="U62" i="29"/>
  <c r="BI62" i="29"/>
  <c r="AT64" i="29"/>
  <c r="AT70" i="29"/>
  <c r="AT72" i="29"/>
  <c r="BI72" i="29"/>
  <c r="BH44" i="29"/>
  <c r="BI45" i="29"/>
  <c r="AT51" i="29"/>
  <c r="Z52" i="29"/>
  <c r="AT52" i="29"/>
  <c r="AT53" i="29"/>
  <c r="BN53" i="29"/>
  <c r="AT62" i="29"/>
  <c r="Y44" i="29"/>
  <c r="AT45" i="29"/>
  <c r="BM45" i="29"/>
  <c r="G47" i="29"/>
  <c r="AE47" i="29"/>
  <c r="AY47" i="29"/>
  <c r="BN48" i="29"/>
  <c r="P51" i="29"/>
  <c r="P52" i="29"/>
  <c r="AD52" i="29"/>
  <c r="AX52" i="29"/>
  <c r="BN52" i="29"/>
  <c r="P53" i="29"/>
  <c r="AX53" i="29"/>
  <c r="AX54" i="29"/>
  <c r="BD55" i="29"/>
  <c r="U56" i="29"/>
  <c r="BD56" i="29"/>
  <c r="BC57" i="29"/>
  <c r="BI58" i="29"/>
  <c r="AO61" i="29"/>
  <c r="AY62" i="29"/>
  <c r="BD64" i="29"/>
  <c r="Z71" i="29"/>
  <c r="AT71" i="29"/>
  <c r="BN71" i="29"/>
  <c r="U72" i="29"/>
  <c r="BM14" i="29"/>
  <c r="U14" i="29"/>
  <c r="T24" i="29"/>
  <c r="AE24" i="29"/>
  <c r="P13" i="29"/>
  <c r="AE13" i="29"/>
  <c r="AO13" i="29"/>
  <c r="BI13" i="29"/>
  <c r="AY14" i="29"/>
  <c r="P12" i="29"/>
  <c r="N11" i="29"/>
  <c r="U13" i="29"/>
  <c r="S11" i="29"/>
  <c r="AD13" i="29"/>
  <c r="AT13" i="29"/>
  <c r="BN13" i="29"/>
  <c r="AJ14" i="29"/>
  <c r="J11" i="29"/>
  <c r="T13" i="29"/>
  <c r="G14" i="29"/>
  <c r="T14" i="29"/>
  <c r="L10" i="29"/>
  <c r="P22" i="29"/>
  <c r="O14" i="29"/>
  <c r="BC14" i="29"/>
  <c r="U15" i="29"/>
  <c r="C10" i="29"/>
  <c r="AE21" i="29"/>
  <c r="AE22" i="29"/>
  <c r="AE26" i="29"/>
  <c r="AY26" i="29"/>
  <c r="AT34" i="29"/>
  <c r="BN12" i="29"/>
  <c r="P14" i="29"/>
  <c r="Z14" i="29"/>
  <c r="BI14" i="29"/>
  <c r="AI15" i="29"/>
  <c r="AT15" i="29"/>
  <c r="BH15" i="29"/>
  <c r="D10" i="29"/>
  <c r="Y17" i="29"/>
  <c r="AX17" i="29"/>
  <c r="BM17" i="29"/>
  <c r="AJ21" i="29"/>
  <c r="BC21" i="29"/>
  <c r="S25" i="29"/>
  <c r="AT32" i="29"/>
  <c r="I10" i="29"/>
  <c r="G12" i="29"/>
  <c r="G13" i="29"/>
  <c r="Z13" i="29"/>
  <c r="BD13" i="29"/>
  <c r="AE14" i="29"/>
  <c r="AT14" i="29"/>
  <c r="BN14" i="29"/>
  <c r="AJ15" i="29"/>
  <c r="AY15" i="29"/>
  <c r="BI15" i="29"/>
  <c r="M10" i="29"/>
  <c r="AN17" i="29"/>
  <c r="BD17" i="29"/>
  <c r="AT20" i="29"/>
  <c r="BM20" i="29"/>
  <c r="O21" i="29"/>
  <c r="U22" i="29"/>
  <c r="BC24" i="29"/>
  <c r="AT30" i="29"/>
  <c r="AT12" i="29"/>
  <c r="AQ10" i="29"/>
  <c r="AQ8" i="29"/>
  <c r="AP10" i="29"/>
  <c r="BL43" i="29"/>
  <c r="BL42" i="29"/>
  <c r="AS45" i="29"/>
  <c r="BC45" i="29"/>
  <c r="BH53" i="29"/>
  <c r="BH54" i="29"/>
  <c r="AU41" i="29"/>
  <c r="BG43" i="29"/>
  <c r="BG42" i="29"/>
  <c r="AS47" i="29"/>
  <c r="BH56" i="29"/>
  <c r="BM57" i="29"/>
  <c r="BM52" i="29"/>
  <c r="AN52" i="29"/>
  <c r="AN56" i="29"/>
  <c r="BL69" i="29"/>
  <c r="BL74" i="29"/>
  <c r="BC13" i="29"/>
  <c r="AX14" i="29"/>
  <c r="AZ10" i="29"/>
  <c r="AU10" i="29"/>
  <c r="AU8" i="29"/>
  <c r="BD14" i="29"/>
  <c r="AX15" i="29"/>
  <c r="BH12" i="29"/>
  <c r="BH14" i="29"/>
  <c r="BG19" i="29"/>
  <c r="BK10" i="29"/>
  <c r="BI12" i="29"/>
  <c r="BH13" i="29"/>
  <c r="BE10" i="29"/>
  <c r="BE8" i="29"/>
  <c r="BI26" i="29"/>
  <c r="BK18" i="29"/>
  <c r="J16" i="29"/>
  <c r="U20" i="29"/>
  <c r="S19" i="29"/>
  <c r="Z21" i="29"/>
  <c r="Y21" i="29"/>
  <c r="BD22" i="29"/>
  <c r="BB19" i="29"/>
  <c r="AT26" i="29"/>
  <c r="AR25" i="29"/>
  <c r="BD28" i="29"/>
  <c r="AY28" i="29"/>
  <c r="BN28" i="29"/>
  <c r="BD31" i="29"/>
  <c r="AX31" i="29"/>
  <c r="AJ31" i="29"/>
  <c r="AD31" i="29"/>
  <c r="P31" i="29"/>
  <c r="BH31" i="29"/>
  <c r="AN31" i="29"/>
  <c r="T31" i="29"/>
  <c r="BM31" i="29"/>
  <c r="BC31" i="29"/>
  <c r="AS31" i="29"/>
  <c r="Y31" i="29"/>
  <c r="O31" i="29"/>
  <c r="Z31" i="29"/>
  <c r="AY31" i="29"/>
  <c r="BN31" i="29"/>
  <c r="BD33" i="29"/>
  <c r="AX33" i="29"/>
  <c r="AJ33" i="29"/>
  <c r="AD33" i="29"/>
  <c r="P33" i="29"/>
  <c r="BH33" i="29"/>
  <c r="T33" i="29"/>
  <c r="BM33" i="29"/>
  <c r="BC33" i="29"/>
  <c r="AS33" i="29"/>
  <c r="AI33" i="29"/>
  <c r="Y33" i="29"/>
  <c r="O33" i="29"/>
  <c r="Z33" i="29"/>
  <c r="AY33" i="29"/>
  <c r="BN33" i="29"/>
  <c r="BD35" i="29"/>
  <c r="AX35" i="29"/>
  <c r="AD35" i="29"/>
  <c r="P35" i="29"/>
  <c r="BH35" i="29"/>
  <c r="T35" i="29"/>
  <c r="BM35" i="29"/>
  <c r="BC35" i="29"/>
  <c r="AS35" i="29"/>
  <c r="Y35" i="29"/>
  <c r="O35" i="29"/>
  <c r="AY35" i="29"/>
  <c r="BN35" i="29"/>
  <c r="AJ51" i="29"/>
  <c r="BH59" i="29"/>
  <c r="AN59" i="29"/>
  <c r="T59" i="29"/>
  <c r="AS59" i="29"/>
  <c r="BM59" i="29"/>
  <c r="BD59" i="29"/>
  <c r="AX59" i="29"/>
  <c r="P59" i="29"/>
  <c r="BC59" i="29"/>
  <c r="O59" i="29"/>
  <c r="AY59" i="29"/>
  <c r="AE59" i="29"/>
  <c r="AM16" i="29"/>
  <c r="AT17" i="29"/>
  <c r="AR16" i="29"/>
  <c r="BH20" i="29"/>
  <c r="T20" i="29"/>
  <c r="BC20" i="29"/>
  <c r="O20" i="29"/>
  <c r="J19" i="29"/>
  <c r="AY19" i="29"/>
  <c r="AS20" i="29"/>
  <c r="AJ20" i="29"/>
  <c r="AD20" i="29"/>
  <c r="BD20" i="29"/>
  <c r="E19" i="29"/>
  <c r="G21" i="29"/>
  <c r="AY21" i="29"/>
  <c r="AX21" i="29"/>
  <c r="T23" i="29"/>
  <c r="AX24" i="29"/>
  <c r="AD24" i="29"/>
  <c r="BM24" i="29"/>
  <c r="BI24" i="29"/>
  <c r="AS24" i="29"/>
  <c r="BH24" i="29"/>
  <c r="AY24" i="29"/>
  <c r="O24" i="29"/>
  <c r="U24" i="29"/>
  <c r="AT24" i="29"/>
  <c r="AO31" i="29"/>
  <c r="BD12" i="29"/>
  <c r="BB11" i="29"/>
  <c r="AY13" i="29"/>
  <c r="AX13" i="29"/>
  <c r="P15" i="29"/>
  <c r="O15" i="29"/>
  <c r="BD15" i="29"/>
  <c r="BC15" i="29"/>
  <c r="R10" i="29"/>
  <c r="X16" i="29"/>
  <c r="BL16" i="29"/>
  <c r="AR19" i="29"/>
  <c r="AX20" i="29"/>
  <c r="BI20" i="29"/>
  <c r="AO21" i="29"/>
  <c r="AX22" i="29"/>
  <c r="BM22" i="29"/>
  <c r="T22" i="29"/>
  <c r="BN22" i="29"/>
  <c r="O22" i="29"/>
  <c r="BC22" i="29"/>
  <c r="AT22" i="29"/>
  <c r="AD22" i="29"/>
  <c r="AI22" i="29"/>
  <c r="BH22" i="29"/>
  <c r="AX23" i="29"/>
  <c r="AD23" i="29"/>
  <c r="AS23" i="29"/>
  <c r="BH23" i="29"/>
  <c r="AO23" i="29"/>
  <c r="O23" i="29"/>
  <c r="BN23" i="29"/>
  <c r="AE23" i="29"/>
  <c r="AI23" i="29"/>
  <c r="AY23" i="29"/>
  <c r="P24" i="29"/>
  <c r="N19" i="29"/>
  <c r="AO24" i="29"/>
  <c r="AW25" i="29"/>
  <c r="AW18" i="29"/>
  <c r="AE28" i="29"/>
  <c r="AT28" i="29"/>
  <c r="BD30" i="29"/>
  <c r="AX30" i="29"/>
  <c r="AD30" i="29"/>
  <c r="BH30" i="29"/>
  <c r="AN30" i="29"/>
  <c r="T30" i="29"/>
  <c r="BM30" i="29"/>
  <c r="BC30" i="29"/>
  <c r="AS30" i="29"/>
  <c r="O30" i="29"/>
  <c r="Z30" i="29"/>
  <c r="AY30" i="29"/>
  <c r="BN30" i="29"/>
  <c r="AE31" i="29"/>
  <c r="AT31" i="29"/>
  <c r="BD32" i="29"/>
  <c r="AX32" i="29"/>
  <c r="AJ32" i="29"/>
  <c r="AD32" i="29"/>
  <c r="P32" i="29"/>
  <c r="BH32" i="29"/>
  <c r="T32" i="29"/>
  <c r="BM32" i="29"/>
  <c r="BC32" i="29"/>
  <c r="AS32" i="29"/>
  <c r="AI32" i="29"/>
  <c r="O32" i="29"/>
  <c r="Z32" i="29"/>
  <c r="AY32" i="29"/>
  <c r="BN32" i="29"/>
  <c r="AE33" i="29"/>
  <c r="AT33" i="29"/>
  <c r="BD34" i="29"/>
  <c r="AX34" i="29"/>
  <c r="AD34" i="29"/>
  <c r="P34" i="29"/>
  <c r="BH34" i="29"/>
  <c r="AN34" i="29"/>
  <c r="T34" i="29"/>
  <c r="BM34" i="29"/>
  <c r="BC34" i="29"/>
  <c r="AS34" i="29"/>
  <c r="O34" i="29"/>
  <c r="AY34" i="29"/>
  <c r="BN34" i="29"/>
  <c r="AE35" i="29"/>
  <c r="AT35" i="29"/>
  <c r="U46" i="29"/>
  <c r="S43" i="29"/>
  <c r="BD47" i="29"/>
  <c r="BC47" i="29"/>
  <c r="BB43" i="29"/>
  <c r="AT60" i="29"/>
  <c r="AR50" i="29"/>
  <c r="BC63" i="29"/>
  <c r="BH63" i="29"/>
  <c r="AN63" i="29"/>
  <c r="T63" i="29"/>
  <c r="AX63" i="29"/>
  <c r="AD63" i="29"/>
  <c r="BM63" i="29"/>
  <c r="AS63" i="29"/>
  <c r="Y63" i="29"/>
  <c r="P63" i="29"/>
  <c r="BD63" i="29"/>
  <c r="O63" i="29"/>
  <c r="AY63" i="29"/>
  <c r="E11" i="29"/>
  <c r="O12" i="29"/>
  <c r="BC12" i="29"/>
  <c r="BJ10" i="29"/>
  <c r="BB16" i="29"/>
  <c r="P20" i="29"/>
  <c r="AE20" i="29"/>
  <c r="AO20" i="29"/>
  <c r="AY20" i="29"/>
  <c r="BN21" i="29"/>
  <c r="BM21" i="29"/>
  <c r="Y22" i="29"/>
  <c r="AY22" i="29"/>
  <c r="BI22" i="29"/>
  <c r="BM23" i="29"/>
  <c r="AN24" i="29"/>
  <c r="BN24" i="29"/>
  <c r="H18" i="29"/>
  <c r="BD26" i="29"/>
  <c r="BH26" i="29"/>
  <c r="T26" i="29"/>
  <c r="AX26" i="29"/>
  <c r="Y26" i="29"/>
  <c r="P26" i="29"/>
  <c r="AJ26" i="29"/>
  <c r="AD26" i="29"/>
  <c r="BM26" i="29"/>
  <c r="BC26" i="29"/>
  <c r="AS26" i="29"/>
  <c r="AI26" i="29"/>
  <c r="O26" i="29"/>
  <c r="Z26" i="29"/>
  <c r="AO26" i="29"/>
  <c r="U28" i="29"/>
  <c r="BI28" i="29"/>
  <c r="U31" i="29"/>
  <c r="BI31" i="29"/>
  <c r="U33" i="29"/>
  <c r="BI33" i="29"/>
  <c r="AO34" i="29"/>
  <c r="U35" i="29"/>
  <c r="BI35" i="29"/>
  <c r="G44" i="29"/>
  <c r="E43" i="29"/>
  <c r="N50" i="29"/>
  <c r="AY12" i="29"/>
  <c r="AW11" i="29"/>
  <c r="BM13" i="29"/>
  <c r="BC17" i="29"/>
  <c r="O17" i="29"/>
  <c r="T17" i="29"/>
  <c r="AS17" i="29"/>
  <c r="AY17" i="29"/>
  <c r="BH17" i="29"/>
  <c r="BI23" i="29"/>
  <c r="C18" i="29"/>
  <c r="AZ18" i="29"/>
  <c r="BL11" i="29"/>
  <c r="BM12" i="29"/>
  <c r="AX12" i="29"/>
  <c r="AD14" i="29"/>
  <c r="S16" i="29"/>
  <c r="BG16" i="29"/>
  <c r="AO17" i="29"/>
  <c r="BN20" i="29"/>
  <c r="BH21" i="29"/>
  <c r="AN21" i="29"/>
  <c r="T21" i="29"/>
  <c r="AI21" i="29"/>
  <c r="AT21" i="29"/>
  <c r="Z22" i="29"/>
  <c r="AJ23" i="29"/>
  <c r="BD24" i="29"/>
  <c r="L18" i="29"/>
  <c r="G26" i="29"/>
  <c r="E25" i="29"/>
  <c r="AE45" i="29"/>
  <c r="AO47" i="29"/>
  <c r="AN47" i="29"/>
  <c r="AY58" i="29"/>
  <c r="AW50" i="29"/>
  <c r="AS12" i="29"/>
  <c r="AS13" i="29"/>
  <c r="AS14" i="29"/>
  <c r="AS15" i="29"/>
  <c r="AJ22" i="29"/>
  <c r="P23" i="29"/>
  <c r="BD23" i="29"/>
  <c r="G24" i="29"/>
  <c r="AJ24" i="29"/>
  <c r="G30" i="29"/>
  <c r="G31" i="29"/>
  <c r="G32" i="29"/>
  <c r="G33" i="29"/>
  <c r="G34" i="29"/>
  <c r="G35" i="29"/>
  <c r="AW43" i="29"/>
  <c r="AY44" i="29"/>
  <c r="P45" i="29"/>
  <c r="O45" i="29"/>
  <c r="AX46" i="29"/>
  <c r="AD46" i="29"/>
  <c r="AS46" i="29"/>
  <c r="BC46" i="29"/>
  <c r="AT46" i="29"/>
  <c r="O46" i="29"/>
  <c r="BM46" i="29"/>
  <c r="AO46" i="29"/>
  <c r="T46" i="29"/>
  <c r="BH46" i="29"/>
  <c r="AI46" i="29"/>
  <c r="BI46" i="29"/>
  <c r="AX48" i="29"/>
  <c r="AS48" i="29"/>
  <c r="BC48" i="29"/>
  <c r="AT48" i="29"/>
  <c r="AN48" i="29"/>
  <c r="O48" i="29"/>
  <c r="BM48" i="29"/>
  <c r="AO48" i="29"/>
  <c r="T48" i="29"/>
  <c r="BH48" i="29"/>
  <c r="Y48" i="29"/>
  <c r="Z48" i="29"/>
  <c r="BI48" i="29"/>
  <c r="BB50" i="29"/>
  <c r="BD51" i="29"/>
  <c r="U44" i="29"/>
  <c r="BN59" i="29"/>
  <c r="AI61" i="29"/>
  <c r="Z63" i="29"/>
  <c r="AX44" i="29"/>
  <c r="AS44" i="29"/>
  <c r="J43" i="29"/>
  <c r="BC44" i="29"/>
  <c r="AT44" i="29"/>
  <c r="O44" i="29"/>
  <c r="BI44" i="29"/>
  <c r="BN44" i="29"/>
  <c r="G46" i="29"/>
  <c r="AE46" i="29"/>
  <c r="G48" i="29"/>
  <c r="AE48" i="29"/>
  <c r="BL50" i="29"/>
  <c r="G58" i="29"/>
  <c r="E50" i="29"/>
  <c r="AO59" i="29"/>
  <c r="BH61" i="29"/>
  <c r="AN61" i="29"/>
  <c r="T61" i="29"/>
  <c r="AS61" i="29"/>
  <c r="AJ61" i="29"/>
  <c r="BM61" i="29"/>
  <c r="BD61" i="29"/>
  <c r="AX61" i="29"/>
  <c r="P61" i="29"/>
  <c r="BC61" i="29"/>
  <c r="O61" i="29"/>
  <c r="AE61" i="29"/>
  <c r="BN63" i="29"/>
  <c r="AX45" i="29"/>
  <c r="AD45" i="29"/>
  <c r="T45" i="29"/>
  <c r="Z45" i="29"/>
  <c r="BH45" i="29"/>
  <c r="BN45" i="29"/>
  <c r="AX47" i="29"/>
  <c r="T47" i="29"/>
  <c r="AI47" i="29"/>
  <c r="BH47" i="29"/>
  <c r="BN47" i="29"/>
  <c r="BM51" i="29"/>
  <c r="AY51" i="29"/>
  <c r="AS51" i="29"/>
  <c r="BC51" i="29"/>
  <c r="O51" i="29"/>
  <c r="J50" i="29"/>
  <c r="T51" i="29"/>
  <c r="AX51" i="29"/>
  <c r="BH51" i="29"/>
  <c r="BM55" i="29"/>
  <c r="AO58" i="29"/>
  <c r="G59" i="29"/>
  <c r="U59" i="29"/>
  <c r="BI59" i="29"/>
  <c r="AO60" i="29"/>
  <c r="G61" i="29"/>
  <c r="U61" i="29"/>
  <c r="BI61" i="29"/>
  <c r="AO62" i="29"/>
  <c r="G63" i="29"/>
  <c r="U63" i="29"/>
  <c r="P44" i="29"/>
  <c r="BD44" i="29"/>
  <c r="P46" i="29"/>
  <c r="BD46" i="29"/>
  <c r="BM47" i="29"/>
  <c r="P48" i="29"/>
  <c r="BD48" i="29"/>
  <c r="U51" i="29"/>
  <c r="S50" i="29"/>
  <c r="BH58" i="29"/>
  <c r="T58" i="29"/>
  <c r="BM58" i="29"/>
  <c r="BD58" i="29"/>
  <c r="AX58" i="29"/>
  <c r="Y58" i="29"/>
  <c r="P58" i="29"/>
  <c r="AS58" i="29"/>
  <c r="Z58" i="29"/>
  <c r="BN58" i="29"/>
  <c r="AT59" i="29"/>
  <c r="BH60" i="29"/>
  <c r="AN60" i="29"/>
  <c r="T60" i="29"/>
  <c r="BM60" i="29"/>
  <c r="BD60" i="29"/>
  <c r="AX60" i="29"/>
  <c r="Y60" i="29"/>
  <c r="P60" i="29"/>
  <c r="AS60" i="29"/>
  <c r="AJ60" i="29"/>
  <c r="AI60" i="29"/>
  <c r="BN60" i="29"/>
  <c r="AT61" i="29"/>
  <c r="BH62" i="29"/>
  <c r="T62" i="29"/>
  <c r="BM62" i="29"/>
  <c r="BD62" i="29"/>
  <c r="AX62" i="29"/>
  <c r="Y62" i="29"/>
  <c r="P62" i="29"/>
  <c r="AS62" i="29"/>
  <c r="AJ62" i="29"/>
  <c r="Z62" i="29"/>
  <c r="AI62" i="29"/>
  <c r="BN62" i="29"/>
  <c r="AT63" i="29"/>
  <c r="BC64" i="29"/>
  <c r="AI64" i="29"/>
  <c r="O64" i="29"/>
  <c r="BH64" i="29"/>
  <c r="T64" i="29"/>
  <c r="AX64" i="29"/>
  <c r="AD64" i="29"/>
  <c r="G64" i="29"/>
  <c r="BM64" i="29"/>
  <c r="AS64" i="29"/>
  <c r="AY64" i="29"/>
  <c r="BN64" i="29"/>
  <c r="BG50" i="29"/>
  <c r="O52" i="29"/>
  <c r="BC52" i="29"/>
  <c r="O53" i="29"/>
  <c r="AI53" i="29"/>
  <c r="BC53" i="29"/>
  <c r="O54" i="29"/>
  <c r="AI54" i="29"/>
  <c r="BC54" i="29"/>
  <c r="O55" i="29"/>
  <c r="AI55" i="29"/>
  <c r="BC55" i="29"/>
  <c r="O56" i="29"/>
  <c r="BC56" i="29"/>
  <c r="O57" i="29"/>
  <c r="AX57" i="29"/>
  <c r="BD57" i="29"/>
  <c r="AW74" i="29"/>
  <c r="BD70" i="29"/>
  <c r="AX70" i="29"/>
  <c r="AD70" i="29"/>
  <c r="P70" i="29"/>
  <c r="G70" i="29"/>
  <c r="BC70" i="29"/>
  <c r="O70" i="29"/>
  <c r="J69" i="29"/>
  <c r="BH70" i="29"/>
  <c r="AN70" i="29"/>
  <c r="T70" i="29"/>
  <c r="Y70" i="29"/>
  <c r="AO70" i="29"/>
  <c r="AY70" i="29"/>
  <c r="BM70" i="29"/>
  <c r="U71" i="29"/>
  <c r="BI71" i="29"/>
  <c r="BD72" i="29"/>
  <c r="AX72" i="29"/>
  <c r="AJ72" i="29"/>
  <c r="P72" i="29"/>
  <c r="G72" i="29"/>
  <c r="BC72" i="29"/>
  <c r="AI72" i="29"/>
  <c r="O72" i="29"/>
  <c r="BH72" i="29"/>
  <c r="AN72" i="29"/>
  <c r="T72" i="29"/>
  <c r="AY72" i="29"/>
  <c r="BM72" i="29"/>
  <c r="Y52" i="29"/>
  <c r="AE52" i="29"/>
  <c r="AS52" i="29"/>
  <c r="AY52" i="29"/>
  <c r="AS53" i="29"/>
  <c r="AY53" i="29"/>
  <c r="AS54" i="29"/>
  <c r="AY54" i="29"/>
  <c r="AE55" i="29"/>
  <c r="AS55" i="29"/>
  <c r="AY55" i="29"/>
  <c r="Y56" i="29"/>
  <c r="AE56" i="29"/>
  <c r="AS56" i="29"/>
  <c r="AY56" i="29"/>
  <c r="BH57" i="29"/>
  <c r="Y57" i="29"/>
  <c r="AE57" i="29"/>
  <c r="AS57" i="29"/>
  <c r="AO63" i="29"/>
  <c r="BI63" i="29"/>
  <c r="U64" i="29"/>
  <c r="AO64" i="29"/>
  <c r="BI64" i="29"/>
  <c r="U70" i="29"/>
  <c r="S69" i="29"/>
  <c r="BI70" i="29"/>
  <c r="BG69" i="29"/>
  <c r="BD71" i="29"/>
  <c r="AX71" i="29"/>
  <c r="AJ71" i="29"/>
  <c r="P71" i="29"/>
  <c r="G71" i="29"/>
  <c r="BC71" i="29"/>
  <c r="AI71" i="29"/>
  <c r="O71" i="29"/>
  <c r="BH71" i="29"/>
  <c r="T71" i="29"/>
  <c r="Y71" i="29"/>
  <c r="AY71" i="29"/>
  <c r="BM71" i="29"/>
  <c r="P43" i="28"/>
  <c r="U43" i="28"/>
  <c r="Z52" i="28"/>
  <c r="Z23" i="28"/>
  <c r="BL50" i="28"/>
  <c r="BG50" i="28"/>
  <c r="BB50" i="28"/>
  <c r="AW50" i="28"/>
  <c r="AR50" i="28"/>
  <c r="AM50" i="28"/>
  <c r="AH50" i="28"/>
  <c r="AC50" i="28"/>
  <c r="X50" i="28"/>
  <c r="S50" i="28"/>
  <c r="N50" i="28"/>
  <c r="J50" i="28"/>
  <c r="G50" i="28"/>
  <c r="E50" i="28"/>
  <c r="E48" i="28"/>
  <c r="C48" i="28"/>
  <c r="C47" i="28"/>
  <c r="C84" i="28"/>
  <c r="BL75" i="28"/>
  <c r="BN75" i="28"/>
  <c r="BL76" i="28"/>
  <c r="BM76" i="28"/>
  <c r="BL77" i="28"/>
  <c r="J75" i="28"/>
  <c r="J76" i="28"/>
  <c r="BG76" i="28"/>
  <c r="BI76" i="28"/>
  <c r="J77" i="28"/>
  <c r="BM77" i="28"/>
  <c r="BK74" i="28"/>
  <c r="BK79" i="28"/>
  <c r="BJ74" i="28"/>
  <c r="BJ79" i="28"/>
  <c r="BG75" i="28"/>
  <c r="BG77" i="28"/>
  <c r="BG74" i="28"/>
  <c r="BG79" i="28"/>
  <c r="BF74" i="28"/>
  <c r="BF79" i="28"/>
  <c r="BE74" i="28"/>
  <c r="BE79" i="28"/>
  <c r="BB75" i="28"/>
  <c r="BB76" i="28"/>
  <c r="BB77" i="28"/>
  <c r="BB74" i="28"/>
  <c r="BB79" i="28"/>
  <c r="BA74" i="28"/>
  <c r="BA79" i="28"/>
  <c r="AZ74" i="28"/>
  <c r="AZ79" i="28"/>
  <c r="AW75" i="28"/>
  <c r="AW76" i="28"/>
  <c r="AW77" i="28"/>
  <c r="AW74" i="28"/>
  <c r="AW79" i="28"/>
  <c r="AV74" i="28"/>
  <c r="AV79" i="28"/>
  <c r="AU74" i="28"/>
  <c r="AU79" i="28"/>
  <c r="AR75" i="28"/>
  <c r="AR76" i="28"/>
  <c r="AR77" i="28"/>
  <c r="AR74" i="28"/>
  <c r="AR79" i="28"/>
  <c r="AQ74" i="28"/>
  <c r="AQ79" i="28"/>
  <c r="AP74" i="28"/>
  <c r="AP79" i="28"/>
  <c r="AM75" i="28"/>
  <c r="AM76" i="28"/>
  <c r="AM77" i="28"/>
  <c r="AM74" i="28"/>
  <c r="AM79" i="28"/>
  <c r="AL74" i="28"/>
  <c r="AL79" i="28"/>
  <c r="AK74" i="28"/>
  <c r="AK79" i="28"/>
  <c r="AH75" i="28"/>
  <c r="AJ75" i="28"/>
  <c r="AH76" i="28"/>
  <c r="AH77" i="28"/>
  <c r="AG74" i="28"/>
  <c r="AG79" i="28"/>
  <c r="AF74" i="28"/>
  <c r="AF79" i="28"/>
  <c r="AC75" i="28"/>
  <c r="AC76" i="28"/>
  <c r="AC77" i="28"/>
  <c r="AE77" i="28"/>
  <c r="AB74" i="28"/>
  <c r="AB79" i="28"/>
  <c r="AA74" i="28"/>
  <c r="AA79" i="28"/>
  <c r="X75" i="28"/>
  <c r="X76" i="28"/>
  <c r="X77" i="28"/>
  <c r="W74" i="28"/>
  <c r="W79" i="28"/>
  <c r="V74" i="28"/>
  <c r="V79" i="28"/>
  <c r="S75" i="28"/>
  <c r="S76" i="28"/>
  <c r="S77" i="28"/>
  <c r="R74" i="28"/>
  <c r="R79" i="28"/>
  <c r="Q74" i="28"/>
  <c r="Q79" i="28"/>
  <c r="N75" i="28"/>
  <c r="N76" i="28"/>
  <c r="P76" i="28"/>
  <c r="N77" i="28"/>
  <c r="P77" i="28"/>
  <c r="M74" i="28"/>
  <c r="M79" i="28"/>
  <c r="L74" i="28"/>
  <c r="L79" i="28"/>
  <c r="I74" i="28"/>
  <c r="I79" i="28"/>
  <c r="H74" i="28"/>
  <c r="H79" i="28"/>
  <c r="E75" i="28"/>
  <c r="G75" i="28"/>
  <c r="E76" i="28"/>
  <c r="E77" i="28"/>
  <c r="E74" i="28"/>
  <c r="E79" i="28"/>
  <c r="D74" i="28"/>
  <c r="D79" i="28"/>
  <c r="C74" i="28"/>
  <c r="C79" i="28"/>
  <c r="BN77" i="28"/>
  <c r="BI77" i="28"/>
  <c r="BH77" i="28"/>
  <c r="BD77" i="28"/>
  <c r="AY77" i="28"/>
  <c r="AX77" i="28"/>
  <c r="AT77" i="28"/>
  <c r="AO77" i="28"/>
  <c r="AN77" i="28"/>
  <c r="AJ77" i="28"/>
  <c r="Z77" i="28"/>
  <c r="U77" i="28"/>
  <c r="T77" i="28"/>
  <c r="G77" i="28"/>
  <c r="BI75" i="28"/>
  <c r="BH75" i="28"/>
  <c r="BD75" i="28"/>
  <c r="AY75" i="28"/>
  <c r="AX75" i="28"/>
  <c r="AT75" i="28"/>
  <c r="AO75" i="28"/>
  <c r="AN75" i="28"/>
  <c r="T75" i="28"/>
  <c r="P75" i="28"/>
  <c r="BJ72" i="28"/>
  <c r="BE72" i="28"/>
  <c r="AZ72" i="28"/>
  <c r="AU72" i="28"/>
  <c r="AP72" i="28"/>
  <c r="AK72" i="28"/>
  <c r="AF72" i="28"/>
  <c r="AA72" i="28"/>
  <c r="V72" i="28"/>
  <c r="Q72" i="28"/>
  <c r="L72" i="28"/>
  <c r="H72" i="28"/>
  <c r="C72" i="28"/>
  <c r="BL69" i="28"/>
  <c r="BN69" i="28"/>
  <c r="J69" i="28"/>
  <c r="BG69" i="28"/>
  <c r="BI69" i="28"/>
  <c r="BB69" i="28"/>
  <c r="BC69" i="28"/>
  <c r="AW69" i="28"/>
  <c r="AY69" i="28"/>
  <c r="AR69" i="28"/>
  <c r="AS69" i="28"/>
  <c r="AM69" i="28"/>
  <c r="AO69" i="28"/>
  <c r="AH69" i="28"/>
  <c r="AI69" i="28"/>
  <c r="AC69" i="28"/>
  <c r="AE69" i="28"/>
  <c r="X69" i="28"/>
  <c r="Y69" i="28"/>
  <c r="S69" i="28"/>
  <c r="U69" i="28"/>
  <c r="N69" i="28"/>
  <c r="O69" i="28"/>
  <c r="P69" i="28"/>
  <c r="E69" i="28"/>
  <c r="BL68" i="28"/>
  <c r="BM68" i="28"/>
  <c r="J68" i="28"/>
  <c r="BN68" i="28"/>
  <c r="BG68" i="28"/>
  <c r="BI68" i="28"/>
  <c r="BB68" i="28"/>
  <c r="BC68" i="28"/>
  <c r="AW68" i="28"/>
  <c r="AR68" i="28"/>
  <c r="AM68" i="28"/>
  <c r="AO68" i="28"/>
  <c r="AH68" i="28"/>
  <c r="AI68" i="28"/>
  <c r="AC68" i="28"/>
  <c r="X68" i="28"/>
  <c r="S68" i="28"/>
  <c r="U68" i="28"/>
  <c r="N68" i="28"/>
  <c r="O68" i="28"/>
  <c r="E68" i="28"/>
  <c r="BL67" i="28"/>
  <c r="BN67" i="28"/>
  <c r="J67" i="28"/>
  <c r="BG67" i="28"/>
  <c r="BB67" i="28"/>
  <c r="AW67" i="28"/>
  <c r="AR67" i="28"/>
  <c r="AM67" i="28"/>
  <c r="AH67" i="28"/>
  <c r="AC67" i="28"/>
  <c r="X67" i="28"/>
  <c r="S67" i="28"/>
  <c r="N67" i="28"/>
  <c r="O67" i="28"/>
  <c r="E67" i="28"/>
  <c r="BL66" i="28"/>
  <c r="J66" i="28"/>
  <c r="BB66" i="28"/>
  <c r="BD66" i="28"/>
  <c r="BG66" i="28"/>
  <c r="AW66" i="28"/>
  <c r="AR66" i="28"/>
  <c r="AM66" i="28"/>
  <c r="AH66" i="28"/>
  <c r="AC66" i="28"/>
  <c r="X66" i="28"/>
  <c r="S66" i="28"/>
  <c r="N66" i="28"/>
  <c r="E66" i="28"/>
  <c r="BL65" i="28"/>
  <c r="BM65" i="28"/>
  <c r="J65" i="28"/>
  <c r="BG65" i="28"/>
  <c r="BI65" i="28"/>
  <c r="BH65" i="28"/>
  <c r="BB65" i="28"/>
  <c r="BD65" i="28"/>
  <c r="BC65" i="28"/>
  <c r="AW65" i="28"/>
  <c r="AR65" i="28"/>
  <c r="AT65" i="28"/>
  <c r="AM65" i="28"/>
  <c r="AN65" i="28"/>
  <c r="AH65" i="28"/>
  <c r="AJ65" i="28"/>
  <c r="AC65" i="28"/>
  <c r="AD65" i="28"/>
  <c r="X65" i="28"/>
  <c r="Z65" i="28"/>
  <c r="S65" i="28"/>
  <c r="U65" i="28"/>
  <c r="N65" i="28"/>
  <c r="O65" i="28"/>
  <c r="P65" i="28"/>
  <c r="E65" i="28"/>
  <c r="G65" i="28"/>
  <c r="BL64" i="28"/>
  <c r="BM64" i="28"/>
  <c r="J64" i="28"/>
  <c r="BN64" i="28"/>
  <c r="BG64" i="28"/>
  <c r="BB64" i="28"/>
  <c r="AW64" i="28"/>
  <c r="AR64" i="28"/>
  <c r="AM64" i="28"/>
  <c r="AH64" i="28"/>
  <c r="AC64" i="28"/>
  <c r="X64" i="28"/>
  <c r="S64" i="28"/>
  <c r="N64" i="28"/>
  <c r="E64" i="28"/>
  <c r="BL63" i="28"/>
  <c r="BM63" i="28"/>
  <c r="J63" i="28"/>
  <c r="BG63" i="28"/>
  <c r="BI63" i="28"/>
  <c r="BH63" i="28"/>
  <c r="BB63" i="28"/>
  <c r="BC63" i="28"/>
  <c r="AW63" i="28"/>
  <c r="AR63" i="28"/>
  <c r="AM63" i="28"/>
  <c r="AO63" i="28"/>
  <c r="AN63" i="28"/>
  <c r="AH63" i="28"/>
  <c r="AI63" i="28"/>
  <c r="AC63" i="28"/>
  <c r="X63" i="28"/>
  <c r="S63" i="28"/>
  <c r="U63" i="28"/>
  <c r="T63" i="28"/>
  <c r="N63" i="28"/>
  <c r="O63" i="28"/>
  <c r="E63" i="28"/>
  <c r="G63" i="28"/>
  <c r="BL62" i="28"/>
  <c r="BN62" i="28"/>
  <c r="J62" i="28"/>
  <c r="BG62" i="28"/>
  <c r="BB62" i="28"/>
  <c r="BC62" i="28"/>
  <c r="AW62" i="28"/>
  <c r="AR62" i="28"/>
  <c r="AM62" i="28"/>
  <c r="AO62" i="28"/>
  <c r="AH62" i="28"/>
  <c r="AC62" i="28"/>
  <c r="X62" i="28"/>
  <c r="S62" i="28"/>
  <c r="N62" i="28"/>
  <c r="O62" i="28"/>
  <c r="E62" i="28"/>
  <c r="BL61" i="28"/>
  <c r="BM61" i="28"/>
  <c r="J61" i="28"/>
  <c r="BN61" i="28"/>
  <c r="BG61" i="28"/>
  <c r="BI61" i="28"/>
  <c r="BH61" i="28"/>
  <c r="BB61" i="28"/>
  <c r="BD61" i="28"/>
  <c r="BC61" i="28"/>
  <c r="AW61" i="28"/>
  <c r="AX61" i="28"/>
  <c r="AR61" i="28"/>
  <c r="AT61" i="28"/>
  <c r="AM61" i="28"/>
  <c r="AN61" i="28"/>
  <c r="AO61" i="28"/>
  <c r="AH61" i="28"/>
  <c r="AJ61" i="28"/>
  <c r="AC61" i="28"/>
  <c r="AD61" i="28"/>
  <c r="X61" i="28"/>
  <c r="Z61" i="28"/>
  <c r="S61" i="28"/>
  <c r="U61" i="28"/>
  <c r="N61" i="28"/>
  <c r="O61" i="28"/>
  <c r="P61" i="28"/>
  <c r="E61" i="28"/>
  <c r="BL60" i="28"/>
  <c r="BN60" i="28"/>
  <c r="J60" i="28"/>
  <c r="BG60" i="28"/>
  <c r="BI60" i="28"/>
  <c r="BB60" i="28"/>
  <c r="BC60" i="28"/>
  <c r="AW60" i="28"/>
  <c r="AR60" i="28"/>
  <c r="AM60" i="28"/>
  <c r="AO60" i="28"/>
  <c r="AH60" i="28"/>
  <c r="AI60" i="28"/>
  <c r="AC60" i="28"/>
  <c r="X60" i="28"/>
  <c r="S60" i="28"/>
  <c r="U60" i="28"/>
  <c r="N60" i="28"/>
  <c r="O60" i="28"/>
  <c r="E60" i="28"/>
  <c r="BL59" i="28"/>
  <c r="J59" i="28"/>
  <c r="BB59" i="28"/>
  <c r="BD59" i="28"/>
  <c r="BM59" i="28"/>
  <c r="BG59" i="28"/>
  <c r="BI59" i="28"/>
  <c r="AW59" i="28"/>
  <c r="AR59" i="28"/>
  <c r="AS59" i="28"/>
  <c r="AM59" i="28"/>
  <c r="AO59" i="28"/>
  <c r="AH59" i="28"/>
  <c r="AC59" i="28"/>
  <c r="X59" i="28"/>
  <c r="Y59" i="28"/>
  <c r="S59" i="28"/>
  <c r="U59" i="28"/>
  <c r="N59" i="28"/>
  <c r="O59" i="28"/>
  <c r="E59" i="28"/>
  <c r="G59" i="28"/>
  <c r="BL58" i="28"/>
  <c r="BM58" i="28"/>
  <c r="J58" i="28"/>
  <c r="BG58" i="28"/>
  <c r="BI58" i="28"/>
  <c r="BB58" i="28"/>
  <c r="BC58" i="28"/>
  <c r="AW58" i="28"/>
  <c r="AR58" i="28"/>
  <c r="AM58" i="28"/>
  <c r="AO58" i="28"/>
  <c r="AH58" i="28"/>
  <c r="AC58" i="28"/>
  <c r="X58" i="28"/>
  <c r="S58" i="28"/>
  <c r="U58" i="28"/>
  <c r="N58" i="28"/>
  <c r="O58" i="28"/>
  <c r="E58" i="28"/>
  <c r="BL57" i="28"/>
  <c r="BM57" i="28"/>
  <c r="J57" i="28"/>
  <c r="BG57" i="28"/>
  <c r="BI57" i="28"/>
  <c r="BH57" i="28"/>
  <c r="BB57" i="28"/>
  <c r="BD57" i="28"/>
  <c r="BC57" i="28"/>
  <c r="AW57" i="28"/>
  <c r="AX57" i="28"/>
  <c r="AR57" i="28"/>
  <c r="AT57" i="28"/>
  <c r="AM57" i="28"/>
  <c r="AO57" i="28"/>
  <c r="AH57" i="28"/>
  <c r="AJ57" i="28"/>
  <c r="AI57" i="28"/>
  <c r="AC57" i="28"/>
  <c r="AD57" i="28"/>
  <c r="X57" i="28"/>
  <c r="Z57" i="28"/>
  <c r="S57" i="28"/>
  <c r="U57" i="28"/>
  <c r="T57" i="28"/>
  <c r="N57" i="28"/>
  <c r="P57" i="28"/>
  <c r="E57" i="28"/>
  <c r="G57" i="28"/>
  <c r="BL56" i="28"/>
  <c r="J56" i="28"/>
  <c r="BG56" i="28"/>
  <c r="BB56" i="28"/>
  <c r="BC56" i="28"/>
  <c r="AW56" i="28"/>
  <c r="AR56" i="28"/>
  <c r="AM56" i="28"/>
  <c r="AO56" i="28"/>
  <c r="AH56" i="28"/>
  <c r="AC56" i="28"/>
  <c r="X56" i="28"/>
  <c r="S56" i="28"/>
  <c r="N56" i="28"/>
  <c r="O56" i="28"/>
  <c r="E56" i="28"/>
  <c r="BK55" i="28"/>
  <c r="BK54" i="28"/>
  <c r="BJ55" i="28"/>
  <c r="BG55" i="28"/>
  <c r="BF55" i="28"/>
  <c r="BE55" i="28"/>
  <c r="BB55" i="28"/>
  <c r="BA55" i="28"/>
  <c r="AZ55" i="28"/>
  <c r="AW55" i="28"/>
  <c r="AV55" i="28"/>
  <c r="AU55" i="28"/>
  <c r="AR55" i="28"/>
  <c r="AQ55" i="28"/>
  <c r="AP55" i="28"/>
  <c r="AM55" i="28"/>
  <c r="AM54" i="28"/>
  <c r="AM45" i="28"/>
  <c r="AM46" i="28"/>
  <c r="AM44" i="28"/>
  <c r="AM43" i="28"/>
  <c r="AM49" i="28"/>
  <c r="AM51" i="28"/>
  <c r="AM52" i="28"/>
  <c r="AM53" i="28"/>
  <c r="AM48" i="28"/>
  <c r="AM47" i="28"/>
  <c r="AM41" i="28"/>
  <c r="AM12" i="28"/>
  <c r="AM13" i="28"/>
  <c r="AM14" i="28"/>
  <c r="AM15" i="28"/>
  <c r="AM11" i="28"/>
  <c r="AM17" i="28"/>
  <c r="AM18" i="28"/>
  <c r="AM16" i="28"/>
  <c r="AM10" i="28"/>
  <c r="AM21" i="28"/>
  <c r="AM22" i="28"/>
  <c r="AM23" i="28"/>
  <c r="AM24" i="28"/>
  <c r="AM25" i="28"/>
  <c r="AM20" i="28"/>
  <c r="AM27" i="28"/>
  <c r="AM28" i="28"/>
  <c r="AM29" i="28"/>
  <c r="AM30" i="28"/>
  <c r="AM31" i="28"/>
  <c r="AM32" i="28"/>
  <c r="AM33" i="28"/>
  <c r="AM34" i="28"/>
  <c r="AM35" i="28"/>
  <c r="AM36" i="28"/>
  <c r="AM26" i="28"/>
  <c r="AM19" i="28"/>
  <c r="AM8" i="28"/>
  <c r="AM3" i="28"/>
  <c r="AL55" i="28"/>
  <c r="AL54" i="28"/>
  <c r="AL44" i="28"/>
  <c r="AL43" i="28"/>
  <c r="AL48" i="28"/>
  <c r="AL47" i="28"/>
  <c r="AL41" i="28"/>
  <c r="AL11" i="28"/>
  <c r="AL16" i="28"/>
  <c r="AL10" i="28"/>
  <c r="AL20" i="28"/>
  <c r="AL26" i="28"/>
  <c r="AL19" i="28"/>
  <c r="AL8" i="28"/>
  <c r="AL3" i="28"/>
  <c r="AK55" i="28"/>
  <c r="AG55" i="28"/>
  <c r="AG54" i="28"/>
  <c r="AF55" i="28"/>
  <c r="AF54" i="28"/>
  <c r="AB55" i="28"/>
  <c r="AB54" i="28"/>
  <c r="AA55" i="28"/>
  <c r="AA54" i="28"/>
  <c r="W55" i="28"/>
  <c r="V55" i="28"/>
  <c r="R55" i="28"/>
  <c r="R54" i="28"/>
  <c r="Q55" i="28"/>
  <c r="M55" i="28"/>
  <c r="M54" i="28"/>
  <c r="L55" i="28"/>
  <c r="L54" i="28"/>
  <c r="I55" i="28"/>
  <c r="I54" i="28"/>
  <c r="H55" i="28"/>
  <c r="H54" i="28"/>
  <c r="D55" i="28"/>
  <c r="D54" i="28"/>
  <c r="C55" i="28"/>
  <c r="C54" i="28"/>
  <c r="BJ54" i="28"/>
  <c r="BG54" i="28"/>
  <c r="BF54" i="28"/>
  <c r="BE54" i="28"/>
  <c r="BB54" i="28"/>
  <c r="BA54" i="28"/>
  <c r="AZ54" i="28"/>
  <c r="AW54" i="28"/>
  <c r="AV54" i="28"/>
  <c r="AU54" i="28"/>
  <c r="AR54" i="28"/>
  <c r="AQ54" i="28"/>
  <c r="AP54" i="28"/>
  <c r="AK54" i="28"/>
  <c r="W54" i="28"/>
  <c r="V54" i="28"/>
  <c r="Q54" i="28"/>
  <c r="K54" i="28"/>
  <c r="BL53" i="28"/>
  <c r="BM53" i="28"/>
  <c r="J53" i="28"/>
  <c r="BB53" i="28"/>
  <c r="BD53" i="28"/>
  <c r="BG53" i="28"/>
  <c r="BI53" i="28"/>
  <c r="BC53" i="28"/>
  <c r="AW53" i="28"/>
  <c r="AR53" i="28"/>
  <c r="AO53" i="28"/>
  <c r="AH53" i="28"/>
  <c r="AI53" i="28"/>
  <c r="AC53" i="28"/>
  <c r="X53" i="28"/>
  <c r="S53" i="28"/>
  <c r="U53" i="28"/>
  <c r="N53" i="28"/>
  <c r="O53" i="28"/>
  <c r="E53" i="28"/>
  <c r="BL52" i="28"/>
  <c r="BM52" i="28"/>
  <c r="J52" i="28"/>
  <c r="BB52" i="28"/>
  <c r="BD52" i="28"/>
  <c r="BG52" i="28"/>
  <c r="BC52" i="28"/>
  <c r="AW52" i="28"/>
  <c r="AR52" i="28"/>
  <c r="AO52" i="28"/>
  <c r="AH52" i="28"/>
  <c r="AC52" i="28"/>
  <c r="AE52" i="28"/>
  <c r="X52" i="28"/>
  <c r="S52" i="28"/>
  <c r="U52" i="28"/>
  <c r="N52" i="28"/>
  <c r="O52" i="28"/>
  <c r="E52" i="28"/>
  <c r="G52" i="28"/>
  <c r="BL51" i="28"/>
  <c r="J51" i="28"/>
  <c r="BB51" i="28"/>
  <c r="BD51" i="28"/>
  <c r="BN51" i="28"/>
  <c r="BM51" i="28"/>
  <c r="BG51" i="28"/>
  <c r="BI51" i="28"/>
  <c r="BH51" i="28"/>
  <c r="AW51" i="28"/>
  <c r="AY51" i="28"/>
  <c r="AR51" i="28"/>
  <c r="AT51" i="28"/>
  <c r="AS51" i="28"/>
  <c r="AO51" i="28"/>
  <c r="AN51" i="28"/>
  <c r="AH51" i="28"/>
  <c r="AI51" i="28"/>
  <c r="AC51" i="28"/>
  <c r="AE51" i="28"/>
  <c r="X51" i="28"/>
  <c r="Y51" i="28"/>
  <c r="Z51" i="28"/>
  <c r="S51" i="28"/>
  <c r="U51" i="28"/>
  <c r="T51" i="28"/>
  <c r="N51" i="28"/>
  <c r="P51" i="28"/>
  <c r="E51" i="28"/>
  <c r="G51" i="28"/>
  <c r="BL49" i="28"/>
  <c r="BM49" i="28"/>
  <c r="J49" i="28"/>
  <c r="BG49" i="28"/>
  <c r="BI49" i="28"/>
  <c r="BB49" i="28"/>
  <c r="BC49" i="28"/>
  <c r="AW49" i="28"/>
  <c r="AR49" i="28"/>
  <c r="AO49" i="28"/>
  <c r="AH49" i="28"/>
  <c r="AC49" i="28"/>
  <c r="AE49" i="28"/>
  <c r="X49" i="28"/>
  <c r="S49" i="28"/>
  <c r="U49" i="28"/>
  <c r="N49" i="28"/>
  <c r="E49" i="28"/>
  <c r="G49" i="28"/>
  <c r="BK48" i="28"/>
  <c r="BK47" i="28"/>
  <c r="BJ48" i="28"/>
  <c r="BJ47" i="28"/>
  <c r="BG48" i="28"/>
  <c r="BF48" i="28"/>
  <c r="BE48" i="28"/>
  <c r="BB48" i="28"/>
  <c r="BA48" i="28"/>
  <c r="AZ48" i="28"/>
  <c r="AW48" i="28"/>
  <c r="AV48" i="28"/>
  <c r="AU48" i="28"/>
  <c r="AR48" i="28"/>
  <c r="AQ48" i="28"/>
  <c r="AP48" i="28"/>
  <c r="AK48" i="28"/>
  <c r="AG48" i="28"/>
  <c r="AG47" i="28"/>
  <c r="AF48" i="28"/>
  <c r="AF47" i="28"/>
  <c r="AB48" i="28"/>
  <c r="AB47" i="28"/>
  <c r="AA48" i="28"/>
  <c r="AA47" i="28"/>
  <c r="W48" i="28"/>
  <c r="V48" i="28"/>
  <c r="V47" i="28"/>
  <c r="R48" i="28"/>
  <c r="R47" i="28"/>
  <c r="Q48" i="28"/>
  <c r="Q47" i="28"/>
  <c r="M48" i="28"/>
  <c r="M47" i="28"/>
  <c r="L48" i="28"/>
  <c r="L47" i="28"/>
  <c r="I48" i="28"/>
  <c r="H48" i="28"/>
  <c r="D48" i="28"/>
  <c r="D47" i="28"/>
  <c r="BG47" i="28"/>
  <c r="BF47" i="28"/>
  <c r="BE47" i="28"/>
  <c r="BB47" i="28"/>
  <c r="BA47" i="28"/>
  <c r="AZ47" i="28"/>
  <c r="AW47" i="28"/>
  <c r="AV47" i="28"/>
  <c r="AU47" i="28"/>
  <c r="AR47" i="28"/>
  <c r="AQ47" i="28"/>
  <c r="AP47" i="28"/>
  <c r="AK47" i="28"/>
  <c r="W47" i="28"/>
  <c r="I47" i="28"/>
  <c r="H47" i="28"/>
  <c r="BL46" i="28"/>
  <c r="J46" i="28"/>
  <c r="BM46" i="28"/>
  <c r="BN46" i="28"/>
  <c r="BG46" i="28"/>
  <c r="BI46" i="28"/>
  <c r="BH46" i="28"/>
  <c r="BB46" i="28"/>
  <c r="BC46" i="28"/>
  <c r="AW46" i="28"/>
  <c r="AX46" i="28"/>
  <c r="AR46" i="28"/>
  <c r="AT46" i="28"/>
  <c r="AS46" i="28"/>
  <c r="AN46" i="28"/>
  <c r="AH46" i="28"/>
  <c r="AJ46" i="28"/>
  <c r="AC46" i="28"/>
  <c r="AD46" i="28"/>
  <c r="AE46" i="28"/>
  <c r="X46" i="28"/>
  <c r="Y46" i="28"/>
  <c r="Z46" i="28"/>
  <c r="S46" i="28"/>
  <c r="T46" i="28"/>
  <c r="N46" i="28"/>
  <c r="P46" i="28"/>
  <c r="E46" i="28"/>
  <c r="G46" i="28"/>
  <c r="BL45" i="28"/>
  <c r="BL44" i="28"/>
  <c r="J45" i="28"/>
  <c r="BN45" i="28"/>
  <c r="BG45" i="28"/>
  <c r="BI45" i="28"/>
  <c r="BB45" i="28"/>
  <c r="BC45" i="28"/>
  <c r="AW45" i="28"/>
  <c r="AR45" i="28"/>
  <c r="AO45" i="28"/>
  <c r="AH45" i="28"/>
  <c r="AI45" i="28"/>
  <c r="AC45" i="28"/>
  <c r="X45" i="28"/>
  <c r="S45" i="28"/>
  <c r="U45" i="28"/>
  <c r="N45" i="28"/>
  <c r="O45" i="28"/>
  <c r="E45" i="28"/>
  <c r="BK44" i="28"/>
  <c r="BJ44" i="28"/>
  <c r="BJ43" i="28"/>
  <c r="BG44" i="28"/>
  <c r="BF44" i="28"/>
  <c r="BE44" i="28"/>
  <c r="BB44" i="28"/>
  <c r="BA44" i="28"/>
  <c r="AZ44" i="28"/>
  <c r="AW44" i="28"/>
  <c r="AV44" i="28"/>
  <c r="AU44" i="28"/>
  <c r="AR44" i="28"/>
  <c r="AQ44" i="28"/>
  <c r="AP44" i="28"/>
  <c r="AK44" i="28"/>
  <c r="AG44" i="28"/>
  <c r="AG43" i="28"/>
  <c r="AF44" i="28"/>
  <c r="AF43" i="28"/>
  <c r="AC44" i="28"/>
  <c r="AC43" i="28"/>
  <c r="AB44" i="28"/>
  <c r="AA44" i="28"/>
  <c r="AA43" i="28"/>
  <c r="W44" i="28"/>
  <c r="W43" i="28"/>
  <c r="V44" i="28"/>
  <c r="V43" i="28"/>
  <c r="R44" i="28"/>
  <c r="Q44" i="28"/>
  <c r="M44" i="28"/>
  <c r="L44" i="28"/>
  <c r="I44" i="28"/>
  <c r="I43" i="28"/>
  <c r="H44" i="28"/>
  <c r="H43" i="28"/>
  <c r="D44" i="28"/>
  <c r="C44" i="28"/>
  <c r="BK43" i="28"/>
  <c r="BG43" i="28"/>
  <c r="BF43" i="28"/>
  <c r="BE43" i="28"/>
  <c r="BB43" i="28"/>
  <c r="BA43" i="28"/>
  <c r="AZ43" i="28"/>
  <c r="AW43" i="28"/>
  <c r="AV43" i="28"/>
  <c r="AU43" i="28"/>
  <c r="AR43" i="28"/>
  <c r="AQ43" i="28"/>
  <c r="AP43" i="28"/>
  <c r="AK43" i="28"/>
  <c r="AB43" i="28"/>
  <c r="R43" i="28"/>
  <c r="Q43" i="28"/>
  <c r="M43" i="28"/>
  <c r="L43" i="28"/>
  <c r="K43" i="28"/>
  <c r="D43" i="28"/>
  <c r="C43" i="28"/>
  <c r="BG41" i="28"/>
  <c r="BF41" i="28"/>
  <c r="BE41" i="28"/>
  <c r="BB41" i="28"/>
  <c r="BA41" i="28"/>
  <c r="AZ41" i="28"/>
  <c r="AW41" i="28"/>
  <c r="AV41" i="28"/>
  <c r="AU41" i="28"/>
  <c r="AR41" i="28"/>
  <c r="AQ41" i="28"/>
  <c r="AP41" i="28"/>
  <c r="AK41" i="28"/>
  <c r="BJ39" i="28"/>
  <c r="BE39" i="28"/>
  <c r="AZ39" i="28"/>
  <c r="AU39" i="28"/>
  <c r="AP39" i="28"/>
  <c r="AK39" i="28"/>
  <c r="AF39" i="28"/>
  <c r="AA39" i="28"/>
  <c r="V39" i="28"/>
  <c r="Q39" i="28"/>
  <c r="L39" i="28"/>
  <c r="H39" i="28"/>
  <c r="C39" i="28"/>
  <c r="BL36" i="28"/>
  <c r="BN36" i="28"/>
  <c r="J36" i="28"/>
  <c r="BG36" i="28"/>
  <c r="BB36" i="28"/>
  <c r="BC36" i="28"/>
  <c r="AW36" i="28"/>
  <c r="AR36" i="28"/>
  <c r="AO36" i="28"/>
  <c r="AH36" i="28"/>
  <c r="AC36" i="28"/>
  <c r="X36" i="28"/>
  <c r="S36" i="28"/>
  <c r="N36" i="28"/>
  <c r="O36" i="28"/>
  <c r="E36" i="28"/>
  <c r="BL35" i="28"/>
  <c r="J35" i="28"/>
  <c r="BN35" i="28"/>
  <c r="BG35" i="28"/>
  <c r="BB35" i="28"/>
  <c r="AW35" i="28"/>
  <c r="AR35" i="28"/>
  <c r="AH35" i="28"/>
  <c r="AC35" i="28"/>
  <c r="X35" i="28"/>
  <c r="S35" i="28"/>
  <c r="N35" i="28"/>
  <c r="O35" i="28"/>
  <c r="E35" i="28"/>
  <c r="BL34" i="28"/>
  <c r="BM34" i="28"/>
  <c r="J34" i="28"/>
  <c r="BG34" i="28"/>
  <c r="BH34" i="28"/>
  <c r="BB34" i="28"/>
  <c r="BD34" i="28"/>
  <c r="AW34" i="28"/>
  <c r="AX34" i="28"/>
  <c r="AR34" i="28"/>
  <c r="AO34" i="28"/>
  <c r="AN34" i="28"/>
  <c r="AH34" i="28"/>
  <c r="AJ34" i="28"/>
  <c r="AI34" i="28"/>
  <c r="AC34" i="28"/>
  <c r="X34" i="28"/>
  <c r="Z34" i="28"/>
  <c r="S34" i="28"/>
  <c r="T34" i="28"/>
  <c r="U34" i="28"/>
  <c r="N34" i="28"/>
  <c r="O34" i="28"/>
  <c r="E34" i="28"/>
  <c r="G34" i="28"/>
  <c r="BL33" i="28"/>
  <c r="J33" i="28"/>
  <c r="BM33" i="28"/>
  <c r="BN33" i="28"/>
  <c r="BG33" i="28"/>
  <c r="BI33" i="28"/>
  <c r="BH33" i="28"/>
  <c r="BB33" i="28"/>
  <c r="BC33" i="28"/>
  <c r="AW33" i="28"/>
  <c r="AR33" i="28"/>
  <c r="AT33" i="28"/>
  <c r="AO33" i="28"/>
  <c r="AN33" i="28"/>
  <c r="AH33" i="28"/>
  <c r="AI33" i="28"/>
  <c r="AC33" i="28"/>
  <c r="X33" i="28"/>
  <c r="Z33" i="28"/>
  <c r="S33" i="28"/>
  <c r="U33" i="28"/>
  <c r="N33" i="28"/>
  <c r="O33" i="28"/>
  <c r="E33" i="28"/>
  <c r="BL32" i="28"/>
  <c r="J32" i="28"/>
  <c r="BM32" i="28"/>
  <c r="BN32" i="28"/>
  <c r="BG32" i="28"/>
  <c r="BI32" i="28"/>
  <c r="BH32" i="28"/>
  <c r="BB32" i="28"/>
  <c r="BD32" i="28"/>
  <c r="BC32" i="28"/>
  <c r="AW32" i="28"/>
  <c r="AX32" i="28"/>
  <c r="AR32" i="28"/>
  <c r="AT32" i="28"/>
  <c r="AO32" i="28"/>
  <c r="AN32" i="28"/>
  <c r="AH32" i="28"/>
  <c r="AJ32" i="28"/>
  <c r="AI32" i="28"/>
  <c r="AC32" i="28"/>
  <c r="AD32" i="28"/>
  <c r="X32" i="28"/>
  <c r="Z32" i="28"/>
  <c r="S32" i="28"/>
  <c r="U32" i="28"/>
  <c r="N32" i="28"/>
  <c r="P32" i="28"/>
  <c r="O32" i="28"/>
  <c r="E32" i="28"/>
  <c r="BL31" i="28"/>
  <c r="BN31" i="28"/>
  <c r="J31" i="28"/>
  <c r="BM31" i="28"/>
  <c r="BG31" i="28"/>
  <c r="BI31" i="28"/>
  <c r="BH31" i="28"/>
  <c r="BB31" i="28"/>
  <c r="BD31" i="28"/>
  <c r="BC31" i="28"/>
  <c r="AW31" i="28"/>
  <c r="AX31" i="28"/>
  <c r="AR31" i="28"/>
  <c r="AT31" i="28"/>
  <c r="AO31" i="28"/>
  <c r="AN31" i="28"/>
  <c r="AH31" i="28"/>
  <c r="AJ31" i="28"/>
  <c r="AI31" i="28"/>
  <c r="AC31" i="28"/>
  <c r="AD31" i="28"/>
  <c r="X31" i="28"/>
  <c r="Z31" i="28"/>
  <c r="S31" i="28"/>
  <c r="U31" i="28"/>
  <c r="T31" i="28"/>
  <c r="N31" i="28"/>
  <c r="O31" i="28"/>
  <c r="P31" i="28"/>
  <c r="E31" i="28"/>
  <c r="BL30" i="28"/>
  <c r="BM30" i="28"/>
  <c r="J30" i="28"/>
  <c r="BG30" i="28"/>
  <c r="BI30" i="28"/>
  <c r="BH30" i="28"/>
  <c r="BB30" i="28"/>
  <c r="AW30" i="28"/>
  <c r="AR30" i="28"/>
  <c r="AT30" i="28"/>
  <c r="AO30" i="28"/>
  <c r="AN30" i="28"/>
  <c r="AH30" i="28"/>
  <c r="AC30" i="28"/>
  <c r="X30" i="28"/>
  <c r="Z30" i="28"/>
  <c r="S30" i="28"/>
  <c r="U30" i="28"/>
  <c r="T30" i="28"/>
  <c r="N30" i="28"/>
  <c r="E30" i="28"/>
  <c r="BL29" i="28"/>
  <c r="BN29" i="28"/>
  <c r="J29" i="28"/>
  <c r="BM29" i="28"/>
  <c r="BG29" i="28"/>
  <c r="BH29" i="28"/>
  <c r="BB29" i="28"/>
  <c r="AW29" i="28"/>
  <c r="AR29" i="28"/>
  <c r="AT29" i="28"/>
  <c r="AN29" i="28"/>
  <c r="AH29" i="28"/>
  <c r="AC29" i="28"/>
  <c r="X29" i="28"/>
  <c r="Z29" i="28"/>
  <c r="S29" i="28"/>
  <c r="T29" i="28"/>
  <c r="N29" i="28"/>
  <c r="O29" i="28"/>
  <c r="E29" i="28"/>
  <c r="BL28" i="28"/>
  <c r="BN28" i="28"/>
  <c r="J28" i="28"/>
  <c r="BM28" i="28"/>
  <c r="BG28" i="28"/>
  <c r="BH28" i="28"/>
  <c r="BB28" i="28"/>
  <c r="AW28" i="28"/>
  <c r="AR28" i="28"/>
  <c r="AT28" i="28"/>
  <c r="AN28" i="28"/>
  <c r="AH28" i="28"/>
  <c r="AC28" i="28"/>
  <c r="X28" i="28"/>
  <c r="Z28" i="28"/>
  <c r="S28" i="28"/>
  <c r="T28" i="28"/>
  <c r="N28" i="28"/>
  <c r="E28" i="28"/>
  <c r="BL27" i="28"/>
  <c r="J27" i="28"/>
  <c r="BM27" i="28"/>
  <c r="BN27" i="28"/>
  <c r="BG27" i="28"/>
  <c r="BI27" i="28"/>
  <c r="BH27" i="28"/>
  <c r="BB27" i="28"/>
  <c r="BC27" i="28"/>
  <c r="AW27" i="28"/>
  <c r="AX27" i="28"/>
  <c r="AR27" i="28"/>
  <c r="AT27" i="28"/>
  <c r="AO27" i="28"/>
  <c r="AH27" i="28"/>
  <c r="AJ27" i="28"/>
  <c r="AC27" i="28"/>
  <c r="X27" i="28"/>
  <c r="Z27" i="28"/>
  <c r="S27" i="28"/>
  <c r="U27" i="28"/>
  <c r="N27" i="28"/>
  <c r="P27" i="28"/>
  <c r="E27" i="28"/>
  <c r="BK26" i="28"/>
  <c r="BJ26" i="28"/>
  <c r="BG26" i="28"/>
  <c r="BF26" i="28"/>
  <c r="BE26" i="28"/>
  <c r="BB26" i="28"/>
  <c r="BA26" i="28"/>
  <c r="AZ26" i="28"/>
  <c r="AU26" i="28"/>
  <c r="AV26" i="28"/>
  <c r="AW26" i="28"/>
  <c r="AR26" i="28"/>
  <c r="AQ26" i="28"/>
  <c r="AP26" i="28"/>
  <c r="AK26" i="28"/>
  <c r="AG26" i="28"/>
  <c r="AF26" i="28"/>
  <c r="AB26" i="28"/>
  <c r="AA26" i="28"/>
  <c r="W26" i="28"/>
  <c r="V26" i="28"/>
  <c r="R26" i="28"/>
  <c r="R19" i="28"/>
  <c r="Q26" i="28"/>
  <c r="M26" i="28"/>
  <c r="M19" i="28"/>
  <c r="L26" i="28"/>
  <c r="I26" i="28"/>
  <c r="H26" i="28"/>
  <c r="E26" i="28"/>
  <c r="D26" i="28"/>
  <c r="C26" i="28"/>
  <c r="BL25" i="28"/>
  <c r="J25" i="28"/>
  <c r="BN25" i="28"/>
  <c r="BG25" i="28"/>
  <c r="BB25" i="28"/>
  <c r="BC25" i="28"/>
  <c r="AW25" i="28"/>
  <c r="AR25" i="28"/>
  <c r="AO25" i="28"/>
  <c r="AH25" i="28"/>
  <c r="AC25" i="28"/>
  <c r="X25" i="28"/>
  <c r="S25" i="28"/>
  <c r="N25" i="28"/>
  <c r="O25" i="28"/>
  <c r="E25" i="28"/>
  <c r="BL24" i="28"/>
  <c r="BN24" i="28"/>
  <c r="J24" i="28"/>
  <c r="BG24" i="28"/>
  <c r="BB24" i="28"/>
  <c r="AW24" i="28"/>
  <c r="AX24" i="28"/>
  <c r="AR24" i="28"/>
  <c r="AO24" i="28"/>
  <c r="AH24" i="28"/>
  <c r="AI24" i="28"/>
  <c r="AC24" i="28"/>
  <c r="X24" i="28"/>
  <c r="Z24" i="28"/>
  <c r="S24" i="28"/>
  <c r="N24" i="28"/>
  <c r="E24" i="28"/>
  <c r="BL23" i="28"/>
  <c r="BN23" i="28"/>
  <c r="J23" i="28"/>
  <c r="BG23" i="28"/>
  <c r="BI23" i="28"/>
  <c r="BB23" i="28"/>
  <c r="BC23" i="28"/>
  <c r="AW23" i="28"/>
  <c r="AR23" i="28"/>
  <c r="AO23" i="28"/>
  <c r="AH23" i="28"/>
  <c r="AI23" i="28"/>
  <c r="AC23" i="28"/>
  <c r="X23" i="28"/>
  <c r="S23" i="28"/>
  <c r="U23" i="28"/>
  <c r="N23" i="28"/>
  <c r="O23" i="28"/>
  <c r="E23" i="28"/>
  <c r="BL22" i="28"/>
  <c r="BM22" i="28"/>
  <c r="J22" i="28"/>
  <c r="BG22" i="28"/>
  <c r="BI22" i="28"/>
  <c r="BH22" i="28"/>
  <c r="BB22" i="28"/>
  <c r="BC22" i="28"/>
  <c r="AW22" i="28"/>
  <c r="AY22" i="28"/>
  <c r="AR22" i="28"/>
  <c r="AT22" i="28"/>
  <c r="AS22" i="28"/>
  <c r="AO22" i="28"/>
  <c r="AN22" i="28"/>
  <c r="AH22" i="28"/>
  <c r="AJ22" i="28"/>
  <c r="AC22" i="28"/>
  <c r="AE22" i="28"/>
  <c r="AD22" i="28"/>
  <c r="X22" i="28"/>
  <c r="Y22" i="28"/>
  <c r="Z22" i="28"/>
  <c r="S22" i="28"/>
  <c r="U22" i="28"/>
  <c r="N22" i="28"/>
  <c r="P22" i="28"/>
  <c r="E22" i="28"/>
  <c r="G22" i="28"/>
  <c r="BL21" i="28"/>
  <c r="BN21" i="28"/>
  <c r="J21" i="28"/>
  <c r="BG21" i="28"/>
  <c r="BI21" i="28"/>
  <c r="BB21" i="28"/>
  <c r="BC21" i="28"/>
  <c r="AW21" i="28"/>
  <c r="AR21" i="28"/>
  <c r="AO21" i="28"/>
  <c r="AH21" i="28"/>
  <c r="AI21" i="28"/>
  <c r="AC21" i="28"/>
  <c r="X21" i="28"/>
  <c r="S21" i="28"/>
  <c r="U21" i="28"/>
  <c r="N21" i="28"/>
  <c r="O21" i="28"/>
  <c r="E21" i="28"/>
  <c r="BK20" i="28"/>
  <c r="BK19" i="28"/>
  <c r="BJ20" i="28"/>
  <c r="BJ19" i="28"/>
  <c r="BG20" i="28"/>
  <c r="BF20" i="28"/>
  <c r="BE20" i="28"/>
  <c r="BB20" i="28"/>
  <c r="BA20" i="28"/>
  <c r="AZ20" i="28"/>
  <c r="AU20" i="28"/>
  <c r="AV20" i="28"/>
  <c r="AW20" i="28"/>
  <c r="AR20" i="28"/>
  <c r="AQ20" i="28"/>
  <c r="AP20" i="28"/>
  <c r="AK20" i="28"/>
  <c r="AG20" i="28"/>
  <c r="AF20" i="28"/>
  <c r="AB20" i="28"/>
  <c r="AA20" i="28"/>
  <c r="W20" i="28"/>
  <c r="W19" i="28"/>
  <c r="V20" i="28"/>
  <c r="V19" i="28"/>
  <c r="R20" i="28"/>
  <c r="Q20" i="28"/>
  <c r="M20" i="28"/>
  <c r="L20" i="28"/>
  <c r="I20" i="28"/>
  <c r="H20" i="28"/>
  <c r="D20" i="28"/>
  <c r="C20" i="28"/>
  <c r="BG19" i="28"/>
  <c r="BF19" i="28"/>
  <c r="BE19" i="28"/>
  <c r="BB19" i="28"/>
  <c r="BA19" i="28"/>
  <c r="AZ19" i="28"/>
  <c r="AW19" i="28"/>
  <c r="AV19" i="28"/>
  <c r="AU19" i="28"/>
  <c r="AR19" i="28"/>
  <c r="AQ19" i="28"/>
  <c r="AP19" i="28"/>
  <c r="AK19" i="28"/>
  <c r="K19" i="28"/>
  <c r="BL18" i="28"/>
  <c r="J18" i="28"/>
  <c r="BB18" i="28"/>
  <c r="BD18" i="28"/>
  <c r="BG18" i="28"/>
  <c r="AW18" i="28"/>
  <c r="AR18" i="28"/>
  <c r="AH18" i="28"/>
  <c r="AC18" i="28"/>
  <c r="X18" i="28"/>
  <c r="S18" i="28"/>
  <c r="N18" i="28"/>
  <c r="E18" i="28"/>
  <c r="BL17" i="28"/>
  <c r="J17" i="28"/>
  <c r="BN17" i="28"/>
  <c r="BG17" i="28"/>
  <c r="BB17" i="28"/>
  <c r="BC17" i="28"/>
  <c r="AW17" i="28"/>
  <c r="AR17" i="28"/>
  <c r="AO17" i="28"/>
  <c r="AH17" i="28"/>
  <c r="AC17" i="28"/>
  <c r="X17" i="28"/>
  <c r="S17" i="28"/>
  <c r="S16" i="28"/>
  <c r="N17" i="28"/>
  <c r="O17" i="28"/>
  <c r="E17" i="28"/>
  <c r="BL16" i="28"/>
  <c r="BN16" i="28"/>
  <c r="BK16" i="28"/>
  <c r="BK10" i="28"/>
  <c r="BJ16" i="28"/>
  <c r="BG16" i="28"/>
  <c r="BF16" i="28"/>
  <c r="BE16" i="28"/>
  <c r="BB16" i="28"/>
  <c r="BA16" i="28"/>
  <c r="AZ16" i="28"/>
  <c r="AW16" i="28"/>
  <c r="AV16" i="28"/>
  <c r="AU16" i="28"/>
  <c r="AR16" i="28"/>
  <c r="AQ16" i="28"/>
  <c r="AP16" i="28"/>
  <c r="AK16" i="28"/>
  <c r="AH16" i="28"/>
  <c r="AG16" i="28"/>
  <c r="AF16" i="28"/>
  <c r="AB16" i="28"/>
  <c r="AA16" i="28"/>
  <c r="X16" i="28"/>
  <c r="W16" i="28"/>
  <c r="V16" i="28"/>
  <c r="R16" i="28"/>
  <c r="R10" i="28"/>
  <c r="Q16" i="28"/>
  <c r="N16" i="28"/>
  <c r="M16" i="28"/>
  <c r="M10" i="28"/>
  <c r="L16" i="28"/>
  <c r="I16" i="28"/>
  <c r="H16" i="28"/>
  <c r="E16" i="28"/>
  <c r="D16" i="28"/>
  <c r="C16" i="28"/>
  <c r="BL15" i="28"/>
  <c r="J15" i="28"/>
  <c r="BB15" i="28"/>
  <c r="BD15" i="28"/>
  <c r="BN15" i="28"/>
  <c r="BM15" i="28"/>
  <c r="BG15" i="28"/>
  <c r="BI15" i="28"/>
  <c r="BH15" i="28"/>
  <c r="AW15" i="28"/>
  <c r="AY15" i="28"/>
  <c r="AR15" i="28"/>
  <c r="AS15" i="28"/>
  <c r="AO15" i="28"/>
  <c r="AN15" i="28"/>
  <c r="AH15" i="28"/>
  <c r="AJ15" i="28"/>
  <c r="AI15" i="28"/>
  <c r="AC15" i="28"/>
  <c r="AE15" i="28"/>
  <c r="AD15" i="28"/>
  <c r="X15" i="28"/>
  <c r="Z15" i="28"/>
  <c r="Y15" i="28"/>
  <c r="S15" i="28"/>
  <c r="U15" i="28"/>
  <c r="T15" i="28"/>
  <c r="N15" i="28"/>
  <c r="P15" i="28"/>
  <c r="O15" i="28"/>
  <c r="E15" i="28"/>
  <c r="G15" i="28"/>
  <c r="BL14" i="28"/>
  <c r="BN14" i="28"/>
  <c r="J14" i="28"/>
  <c r="BG14" i="28"/>
  <c r="BI14" i="28"/>
  <c r="BB14" i="28"/>
  <c r="BC14" i="28"/>
  <c r="AW14" i="28"/>
  <c r="AR14" i="28"/>
  <c r="AO14" i="28"/>
  <c r="AH14" i="28"/>
  <c r="AI14" i="28"/>
  <c r="AC14" i="28"/>
  <c r="X14" i="28"/>
  <c r="S14" i="28"/>
  <c r="U14" i="28"/>
  <c r="N14" i="28"/>
  <c r="O14" i="28"/>
  <c r="E14" i="28"/>
  <c r="BL13" i="28"/>
  <c r="J13" i="28"/>
  <c r="BB13" i="28"/>
  <c r="BD13" i="28"/>
  <c r="BN13" i="28"/>
  <c r="BM13" i="28"/>
  <c r="BG13" i="28"/>
  <c r="BI13" i="28"/>
  <c r="BH13" i="28"/>
  <c r="AW13" i="28"/>
  <c r="AY13" i="28"/>
  <c r="AR13" i="28"/>
  <c r="AS13" i="28"/>
  <c r="AO13" i="28"/>
  <c r="AH13" i="28"/>
  <c r="AJ13" i="28"/>
  <c r="AC13" i="28"/>
  <c r="AE13" i="28"/>
  <c r="X13" i="28"/>
  <c r="Y13" i="28"/>
  <c r="S13" i="28"/>
  <c r="U13" i="28"/>
  <c r="N13" i="28"/>
  <c r="P13" i="28"/>
  <c r="O13" i="28"/>
  <c r="E13" i="28"/>
  <c r="G13" i="28"/>
  <c r="BL12" i="28"/>
  <c r="J12" i="28"/>
  <c r="BB12" i="28"/>
  <c r="BD12" i="28"/>
  <c r="BM12" i="28"/>
  <c r="BG12" i="28"/>
  <c r="BI12" i="28"/>
  <c r="AW12" i="28"/>
  <c r="AR12" i="28"/>
  <c r="AS12" i="28"/>
  <c r="AO12" i="28"/>
  <c r="AH12" i="28"/>
  <c r="AC12" i="28"/>
  <c r="X12" i="28"/>
  <c r="Y12" i="28"/>
  <c r="S12" i="28"/>
  <c r="T12" i="28"/>
  <c r="N12" i="28"/>
  <c r="O12" i="28"/>
  <c r="E12" i="28"/>
  <c r="G12" i="28"/>
  <c r="BK11" i="28"/>
  <c r="BJ11" i="28"/>
  <c r="BG11" i="28"/>
  <c r="BF11" i="28"/>
  <c r="BE11" i="28"/>
  <c r="BB11" i="28"/>
  <c r="BA11" i="28"/>
  <c r="AZ11" i="28"/>
  <c r="AW11" i="28"/>
  <c r="AV11" i="28"/>
  <c r="AU11" i="28"/>
  <c r="AR11" i="28"/>
  <c r="AQ11" i="28"/>
  <c r="AP11" i="28"/>
  <c r="AK11" i="28"/>
  <c r="AG11" i="28"/>
  <c r="AF11" i="28"/>
  <c r="AF10" i="28"/>
  <c r="AC11" i="28"/>
  <c r="AB11" i="28"/>
  <c r="AA11" i="28"/>
  <c r="W11" i="28"/>
  <c r="W10" i="28"/>
  <c r="V11" i="28"/>
  <c r="V10" i="28"/>
  <c r="R11" i="28"/>
  <c r="Q11" i="28"/>
  <c r="M11" i="28"/>
  <c r="L11" i="28"/>
  <c r="I11" i="28"/>
  <c r="H11" i="28"/>
  <c r="H10" i="28"/>
  <c r="E11" i="28"/>
  <c r="D11" i="28"/>
  <c r="D10" i="28"/>
  <c r="C11" i="28"/>
  <c r="BG10" i="28"/>
  <c r="BF10" i="28"/>
  <c r="BE10" i="28"/>
  <c r="BB10" i="28"/>
  <c r="BA10" i="28"/>
  <c r="AZ10" i="28"/>
  <c r="AW10" i="28"/>
  <c r="AV10" i="28"/>
  <c r="AU10" i="28"/>
  <c r="AR10" i="28"/>
  <c r="AQ10" i="28"/>
  <c r="AP10" i="28"/>
  <c r="AK10" i="28"/>
  <c r="K10" i="28"/>
  <c r="BG8" i="28"/>
  <c r="BF8" i="28"/>
  <c r="BE8" i="28"/>
  <c r="BB8" i="28"/>
  <c r="BA8" i="28"/>
  <c r="AZ8" i="28"/>
  <c r="AW8" i="28"/>
  <c r="AV8" i="28"/>
  <c r="AU8" i="28"/>
  <c r="AR8" i="28"/>
  <c r="AQ8" i="28"/>
  <c r="AP8" i="28"/>
  <c r="AK8" i="28"/>
  <c r="BG3" i="28"/>
  <c r="BG4" i="28"/>
  <c r="BB3" i="28"/>
  <c r="AW3" i="28"/>
  <c r="AW4" i="28"/>
  <c r="AR3" i="28"/>
  <c r="BF3" i="28"/>
  <c r="BE3" i="28"/>
  <c r="BA3" i="28"/>
  <c r="AZ3" i="28"/>
  <c r="AV3" i="28"/>
  <c r="AU3" i="28"/>
  <c r="AQ3" i="28"/>
  <c r="AP3" i="28"/>
  <c r="AK3" i="28"/>
  <c r="BG50" i="26"/>
  <c r="AK75" i="26"/>
  <c r="AM14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P11" i="26"/>
  <c r="AP16" i="26"/>
  <c r="AP10" i="26"/>
  <c r="AQ11" i="26"/>
  <c r="AQ16" i="26"/>
  <c r="AQ10" i="26"/>
  <c r="AR12" i="26"/>
  <c r="AR13" i="26"/>
  <c r="AR14" i="26"/>
  <c r="AR15" i="26"/>
  <c r="AR11" i="26"/>
  <c r="AR17" i="26"/>
  <c r="AR18" i="26"/>
  <c r="AR16" i="26"/>
  <c r="AR10" i="26"/>
  <c r="AS10" i="26"/>
  <c r="AT10" i="26"/>
  <c r="U11" i="26"/>
  <c r="U12" i="26"/>
  <c r="U13" i="26"/>
  <c r="U14" i="26"/>
  <c r="U15" i="26"/>
  <c r="U16" i="26"/>
  <c r="U17" i="26"/>
  <c r="U18" i="26"/>
  <c r="U19" i="26"/>
  <c r="U20" i="26"/>
  <c r="U21" i="26"/>
  <c r="U22" i="26"/>
  <c r="U23" i="26"/>
  <c r="U24" i="26"/>
  <c r="U25" i="26"/>
  <c r="U26" i="26"/>
  <c r="U27" i="26"/>
  <c r="U28" i="26"/>
  <c r="U29" i="26"/>
  <c r="U30" i="26"/>
  <c r="U31" i="26"/>
  <c r="U32" i="26"/>
  <c r="U33" i="26"/>
  <c r="U34" i="26"/>
  <c r="U35" i="26"/>
  <c r="U36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AB26" i="26"/>
  <c r="J45" i="26"/>
  <c r="J46" i="26"/>
  <c r="J44" i="26"/>
  <c r="J43" i="26"/>
  <c r="J49" i="26"/>
  <c r="J50" i="26"/>
  <c r="J51" i="26"/>
  <c r="J52" i="26"/>
  <c r="J53" i="26"/>
  <c r="J48" i="26"/>
  <c r="J47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55" i="26"/>
  <c r="J54" i="26"/>
  <c r="J41" i="26"/>
  <c r="BL45" i="26"/>
  <c r="BL46" i="26"/>
  <c r="BL44" i="26"/>
  <c r="BL43" i="26"/>
  <c r="BL49" i="26"/>
  <c r="BL50" i="26"/>
  <c r="BL51" i="26"/>
  <c r="BL52" i="26"/>
  <c r="BL53" i="26"/>
  <c r="BL48" i="26"/>
  <c r="BL47" i="26"/>
  <c r="BL56" i="26"/>
  <c r="BL57" i="26"/>
  <c r="BL58" i="26"/>
  <c r="BL59" i="26"/>
  <c r="BL60" i="26"/>
  <c r="BL61" i="26"/>
  <c r="BL62" i="26"/>
  <c r="BL63" i="26"/>
  <c r="BL64" i="26"/>
  <c r="BL65" i="26"/>
  <c r="BL66" i="26"/>
  <c r="BL67" i="26"/>
  <c r="BL68" i="26"/>
  <c r="BL69" i="26"/>
  <c r="BL55" i="26"/>
  <c r="BL54" i="26"/>
  <c r="BL41" i="26"/>
  <c r="BL42" i="26"/>
  <c r="BM42" i="26"/>
  <c r="BG45" i="26"/>
  <c r="BG46" i="26"/>
  <c r="BG49" i="26"/>
  <c r="BI50" i="26"/>
  <c r="BG51" i="26"/>
  <c r="BG52" i="26"/>
  <c r="BI52" i="26"/>
  <c r="BG53" i="26"/>
  <c r="BG56" i="26"/>
  <c r="BI56" i="26"/>
  <c r="BG57" i="26"/>
  <c r="BG58" i="26"/>
  <c r="BI58" i="26"/>
  <c r="BG59" i="26"/>
  <c r="BG60" i="26"/>
  <c r="BH60" i="26"/>
  <c r="BG61" i="26"/>
  <c r="BI61" i="26"/>
  <c r="BG62" i="26"/>
  <c r="BH62" i="26"/>
  <c r="BG63" i="26"/>
  <c r="BG64" i="26"/>
  <c r="BI64" i="26"/>
  <c r="BG65" i="26"/>
  <c r="BH65" i="26"/>
  <c r="BG66" i="26"/>
  <c r="BI66" i="26"/>
  <c r="BG67" i="26"/>
  <c r="BG68" i="26"/>
  <c r="BG69" i="26"/>
  <c r="BB45" i="26"/>
  <c r="BB46" i="26"/>
  <c r="BB49" i="26"/>
  <c r="BD49" i="26"/>
  <c r="BB50" i="26"/>
  <c r="BC50" i="26"/>
  <c r="BB51" i="26"/>
  <c r="BB52" i="26"/>
  <c r="BB53" i="26"/>
  <c r="BC53" i="26"/>
  <c r="BB56" i="26"/>
  <c r="BB57" i="26"/>
  <c r="BC57" i="26"/>
  <c r="BB58" i="26"/>
  <c r="BD58" i="26"/>
  <c r="BB59" i="26"/>
  <c r="BD59" i="26"/>
  <c r="BB60" i="26"/>
  <c r="BD60" i="26"/>
  <c r="BB61" i="26"/>
  <c r="BB62" i="26"/>
  <c r="BC62" i="26"/>
  <c r="BB63" i="26"/>
  <c r="BB64" i="26"/>
  <c r="BC64" i="26"/>
  <c r="BB65" i="26"/>
  <c r="BB66" i="26"/>
  <c r="BC66" i="26"/>
  <c r="BB67" i="26"/>
  <c r="BB68" i="26"/>
  <c r="BC68" i="26"/>
  <c r="BB69" i="26"/>
  <c r="BD69" i="26"/>
  <c r="AW45" i="26"/>
  <c r="AW46" i="26"/>
  <c r="AY46" i="26"/>
  <c r="AW49" i="26"/>
  <c r="AW50" i="26"/>
  <c r="AW51" i="26"/>
  <c r="AY51" i="26"/>
  <c r="AW52" i="26"/>
  <c r="AX52" i="26"/>
  <c r="AW53" i="26"/>
  <c r="AW56" i="26"/>
  <c r="AW57" i="26"/>
  <c r="AX57" i="26"/>
  <c r="AW58" i="26"/>
  <c r="AY58" i="26"/>
  <c r="AW59" i="26"/>
  <c r="AW60" i="26"/>
  <c r="AW61" i="26"/>
  <c r="AW62" i="26"/>
  <c r="AY62" i="26"/>
  <c r="AW63" i="26"/>
  <c r="AX63" i="26"/>
  <c r="AW64" i="26"/>
  <c r="AY64" i="26"/>
  <c r="AW65" i="26"/>
  <c r="AY65" i="26"/>
  <c r="AW66" i="26"/>
  <c r="AX66" i="26"/>
  <c r="AW67" i="26"/>
  <c r="AW68" i="26"/>
  <c r="AW69" i="26"/>
  <c r="AY69" i="26"/>
  <c r="AR45" i="26"/>
  <c r="AR46" i="26"/>
  <c r="AR44" i="26"/>
  <c r="AR43" i="26"/>
  <c r="AR49" i="26"/>
  <c r="AR50" i="26"/>
  <c r="AR51" i="26"/>
  <c r="AR52" i="26"/>
  <c r="AR53" i="26"/>
  <c r="AR48" i="26"/>
  <c r="AR47" i="26"/>
  <c r="AR56" i="26"/>
  <c r="AR57" i="26"/>
  <c r="AR58" i="26"/>
  <c r="AR59" i="26"/>
  <c r="AR60" i="26"/>
  <c r="AR61" i="26"/>
  <c r="AR62" i="26"/>
  <c r="AR63" i="26"/>
  <c r="AR64" i="26"/>
  <c r="AR65" i="26"/>
  <c r="AR66" i="26"/>
  <c r="AR67" i="26"/>
  <c r="AR68" i="26"/>
  <c r="AR69" i="26"/>
  <c r="AR55" i="26"/>
  <c r="AR54" i="26"/>
  <c r="AR41" i="26"/>
  <c r="AR42" i="26"/>
  <c r="AS42" i="26"/>
  <c r="AM45" i="26"/>
  <c r="AN45" i="26"/>
  <c r="AM46" i="26"/>
  <c r="AM44" i="26"/>
  <c r="AM43" i="26"/>
  <c r="AM49" i="26"/>
  <c r="AO49" i="26"/>
  <c r="AM50" i="26"/>
  <c r="AN50" i="26"/>
  <c r="AM51" i="26"/>
  <c r="AN51" i="26"/>
  <c r="AM52" i="26"/>
  <c r="AO52" i="26"/>
  <c r="AM53" i="26"/>
  <c r="AN53" i="26"/>
  <c r="AM56" i="26"/>
  <c r="AN56" i="26"/>
  <c r="AM57" i="26"/>
  <c r="AN57" i="26"/>
  <c r="AM58" i="26"/>
  <c r="AM59" i="26"/>
  <c r="AM60" i="26"/>
  <c r="AO60" i="26"/>
  <c r="AM61" i="26"/>
  <c r="AO61" i="26"/>
  <c r="AM62" i="26"/>
  <c r="AN62" i="26"/>
  <c r="AM63" i="26"/>
  <c r="AN63" i="26"/>
  <c r="AM64" i="26"/>
  <c r="AO64" i="26"/>
  <c r="AM65" i="26"/>
  <c r="AO65" i="26"/>
  <c r="AM66" i="26"/>
  <c r="AO66" i="26"/>
  <c r="AM67" i="26"/>
  <c r="AM68" i="26"/>
  <c r="AO68" i="26"/>
  <c r="AM69" i="26"/>
  <c r="AN69" i="26"/>
  <c r="AH45" i="26"/>
  <c r="AH46" i="26"/>
  <c r="AH44" i="26"/>
  <c r="AH43" i="26"/>
  <c r="AH49" i="26"/>
  <c r="AH50" i="26"/>
  <c r="AH51" i="26"/>
  <c r="AH52" i="26"/>
  <c r="AH53" i="26"/>
  <c r="AH48" i="26"/>
  <c r="AH47" i="26"/>
  <c r="AH56" i="26"/>
  <c r="AH57" i="26"/>
  <c r="AH58" i="26"/>
  <c r="AH59" i="26"/>
  <c r="AH60" i="26"/>
  <c r="AH61" i="26"/>
  <c r="AH62" i="26"/>
  <c r="AH63" i="26"/>
  <c r="AH64" i="26"/>
  <c r="AH65" i="26"/>
  <c r="AH66" i="26"/>
  <c r="AH67" i="26"/>
  <c r="AH68" i="26"/>
  <c r="AH69" i="26"/>
  <c r="AH55" i="26"/>
  <c r="AH54" i="26"/>
  <c r="AH41" i="26"/>
  <c r="AH42" i="26"/>
  <c r="AI42" i="26"/>
  <c r="S45" i="26"/>
  <c r="S46" i="26"/>
  <c r="S44" i="26"/>
  <c r="S43" i="26"/>
  <c r="S49" i="26"/>
  <c r="S50" i="26"/>
  <c r="S51" i="26"/>
  <c r="S52" i="26"/>
  <c r="S53" i="26"/>
  <c r="S48" i="26"/>
  <c r="S47" i="26"/>
  <c r="S56" i="26"/>
  <c r="S57" i="26"/>
  <c r="S58" i="26"/>
  <c r="S59" i="26"/>
  <c r="S60" i="26"/>
  <c r="S61" i="26"/>
  <c r="S62" i="26"/>
  <c r="S63" i="26"/>
  <c r="S64" i="26"/>
  <c r="S65" i="26"/>
  <c r="S66" i="26"/>
  <c r="S67" i="26"/>
  <c r="S68" i="26"/>
  <c r="S69" i="26"/>
  <c r="S55" i="26"/>
  <c r="S54" i="26"/>
  <c r="S41" i="26"/>
  <c r="S42" i="26"/>
  <c r="T42" i="26"/>
  <c r="N45" i="26"/>
  <c r="N46" i="26"/>
  <c r="N44" i="26"/>
  <c r="N43" i="26"/>
  <c r="N49" i="26"/>
  <c r="N50" i="26"/>
  <c r="N51" i="26"/>
  <c r="N52" i="26"/>
  <c r="N53" i="26"/>
  <c r="N48" i="26"/>
  <c r="N47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55" i="26"/>
  <c r="N54" i="26"/>
  <c r="N41" i="26"/>
  <c r="N42" i="26"/>
  <c r="O42" i="26"/>
  <c r="J17" i="26"/>
  <c r="J18" i="26"/>
  <c r="J16" i="26"/>
  <c r="J12" i="26"/>
  <c r="J13" i="26"/>
  <c r="J14" i="26"/>
  <c r="J15" i="26"/>
  <c r="J11" i="26"/>
  <c r="J10" i="26"/>
  <c r="J27" i="26"/>
  <c r="J28" i="26"/>
  <c r="J29" i="26"/>
  <c r="J30" i="26"/>
  <c r="J31" i="26"/>
  <c r="J32" i="26"/>
  <c r="J33" i="26"/>
  <c r="J34" i="26"/>
  <c r="J35" i="26"/>
  <c r="J36" i="26"/>
  <c r="J26" i="26"/>
  <c r="J21" i="26"/>
  <c r="J22" i="26"/>
  <c r="J23" i="26"/>
  <c r="J24" i="26"/>
  <c r="J25" i="26"/>
  <c r="J20" i="26"/>
  <c r="J19" i="26"/>
  <c r="J8" i="26"/>
  <c r="BL17" i="26"/>
  <c r="BL18" i="26"/>
  <c r="BL16" i="26"/>
  <c r="BL12" i="26"/>
  <c r="BL13" i="26"/>
  <c r="BL14" i="26"/>
  <c r="BL15" i="26"/>
  <c r="BL11" i="26"/>
  <c r="BL10" i="26"/>
  <c r="BL27" i="26"/>
  <c r="BL28" i="26"/>
  <c r="BL29" i="26"/>
  <c r="BL30" i="26"/>
  <c r="BL31" i="26"/>
  <c r="BL32" i="26"/>
  <c r="BL33" i="26"/>
  <c r="BL34" i="26"/>
  <c r="BL35" i="26"/>
  <c r="BL36" i="26"/>
  <c r="BL26" i="26"/>
  <c r="BL21" i="26"/>
  <c r="BL22" i="26"/>
  <c r="BL23" i="26"/>
  <c r="BL24" i="26"/>
  <c r="BL25" i="26"/>
  <c r="BL20" i="26"/>
  <c r="BL19" i="26"/>
  <c r="BL8" i="26"/>
  <c r="BL9" i="26"/>
  <c r="BM9" i="26"/>
  <c r="BG17" i="26"/>
  <c r="BG18" i="26"/>
  <c r="BG16" i="26"/>
  <c r="BG12" i="26"/>
  <c r="BH12" i="26"/>
  <c r="BG13" i="26"/>
  <c r="BG14" i="26"/>
  <c r="BH14" i="26"/>
  <c r="BG15" i="26"/>
  <c r="BI15" i="26"/>
  <c r="BG27" i="26"/>
  <c r="BG28" i="26"/>
  <c r="BG29" i="26"/>
  <c r="BG30" i="26"/>
  <c r="BG31" i="26"/>
  <c r="BG32" i="26"/>
  <c r="BH32" i="26"/>
  <c r="BG33" i="26"/>
  <c r="BG34" i="26"/>
  <c r="BI34" i="26"/>
  <c r="BG35" i="26"/>
  <c r="BH35" i="26"/>
  <c r="BG36" i="26"/>
  <c r="BH36" i="26"/>
  <c r="BG21" i="26"/>
  <c r="BH21" i="26"/>
  <c r="BG22" i="26"/>
  <c r="BH22" i="26"/>
  <c r="BG23" i="26"/>
  <c r="BH23" i="26"/>
  <c r="BG24" i="26"/>
  <c r="BI24" i="26"/>
  <c r="BG25" i="26"/>
  <c r="BH25" i="26"/>
  <c r="BB17" i="26"/>
  <c r="BD17" i="26"/>
  <c r="BB18" i="26"/>
  <c r="BB12" i="26"/>
  <c r="BC12" i="26"/>
  <c r="BB13" i="26"/>
  <c r="BB11" i="26"/>
  <c r="BB14" i="26"/>
  <c r="BB15" i="26"/>
  <c r="BB27" i="26"/>
  <c r="BC27" i="26"/>
  <c r="BB28" i="26"/>
  <c r="BB29" i="26"/>
  <c r="BC29" i="26"/>
  <c r="BB30" i="26"/>
  <c r="BC30" i="26"/>
  <c r="BB31" i="26"/>
  <c r="BB32" i="26"/>
  <c r="BC32" i="26"/>
  <c r="BB33" i="26"/>
  <c r="BC33" i="26"/>
  <c r="BB34" i="26"/>
  <c r="BD34" i="26"/>
  <c r="BB35" i="26"/>
  <c r="BB36" i="26"/>
  <c r="BC36" i="26"/>
  <c r="BB21" i="26"/>
  <c r="BB22" i="26"/>
  <c r="BD22" i="26"/>
  <c r="BB23" i="26"/>
  <c r="BD23" i="26"/>
  <c r="BB24" i="26"/>
  <c r="BB25" i="26"/>
  <c r="BD25" i="26"/>
  <c r="AW17" i="26"/>
  <c r="AW18" i="26"/>
  <c r="AW12" i="26"/>
  <c r="AW13" i="26"/>
  <c r="AY13" i="26"/>
  <c r="AW14" i="26"/>
  <c r="AX14" i="26"/>
  <c r="AW15" i="26"/>
  <c r="AU20" i="26"/>
  <c r="AV20" i="26"/>
  <c r="AU26" i="26"/>
  <c r="AV26" i="26"/>
  <c r="AR27" i="26"/>
  <c r="AR28" i="26"/>
  <c r="AR29" i="26"/>
  <c r="AR30" i="26"/>
  <c r="AR31" i="26"/>
  <c r="AR32" i="26"/>
  <c r="AR33" i="26"/>
  <c r="AR34" i="26"/>
  <c r="AR35" i="26"/>
  <c r="AR36" i="26"/>
  <c r="AR26" i="26"/>
  <c r="AR21" i="26"/>
  <c r="AR22" i="26"/>
  <c r="AR23" i="26"/>
  <c r="AR24" i="26"/>
  <c r="AR25" i="26"/>
  <c r="AR20" i="26"/>
  <c r="AR19" i="26"/>
  <c r="AR8" i="26"/>
  <c r="AR9" i="26"/>
  <c r="AS9" i="26"/>
  <c r="AM17" i="26"/>
  <c r="AN17" i="26"/>
  <c r="AM18" i="26"/>
  <c r="AO18" i="26"/>
  <c r="AM12" i="26"/>
  <c r="AO12" i="26"/>
  <c r="AM13" i="26"/>
  <c r="AM11" i="26"/>
  <c r="AN11" i="26"/>
  <c r="AM15" i="26"/>
  <c r="AM27" i="26"/>
  <c r="AM28" i="26"/>
  <c r="AO28" i="26"/>
  <c r="AM29" i="26"/>
  <c r="AO29" i="26"/>
  <c r="AM30" i="26"/>
  <c r="AO30" i="26"/>
  <c r="AM31" i="26"/>
  <c r="AM32" i="26"/>
  <c r="AN32" i="26"/>
  <c r="AM33" i="26"/>
  <c r="AM34" i="26"/>
  <c r="AN34" i="26"/>
  <c r="AM35" i="26"/>
  <c r="AM36" i="26"/>
  <c r="AO36" i="26"/>
  <c r="AM21" i="26"/>
  <c r="AM22" i="26"/>
  <c r="AM23" i="26"/>
  <c r="AN23" i="26"/>
  <c r="AM24" i="26"/>
  <c r="AM25" i="26"/>
  <c r="AN25" i="26"/>
  <c r="AH12" i="26"/>
  <c r="AH13" i="26"/>
  <c r="AH14" i="26"/>
  <c r="AH15" i="26"/>
  <c r="AH11" i="26"/>
  <c r="AH17" i="26"/>
  <c r="AH18" i="26"/>
  <c r="AH16" i="26"/>
  <c r="AH21" i="26"/>
  <c r="AH22" i="26"/>
  <c r="AH23" i="26"/>
  <c r="AH24" i="26"/>
  <c r="AH25" i="26"/>
  <c r="AH20" i="26"/>
  <c r="AH27" i="26"/>
  <c r="AH28" i="26"/>
  <c r="AH29" i="26"/>
  <c r="AH30" i="26"/>
  <c r="AH31" i="26"/>
  <c r="AH32" i="26"/>
  <c r="AH33" i="26"/>
  <c r="AH34" i="26"/>
  <c r="AH35" i="26"/>
  <c r="AH36" i="26"/>
  <c r="AH26" i="26"/>
  <c r="AH19" i="26"/>
  <c r="AH8" i="26"/>
  <c r="AH9" i="26"/>
  <c r="AI9" i="26"/>
  <c r="S17" i="26"/>
  <c r="S18" i="26"/>
  <c r="S16" i="26"/>
  <c r="S12" i="26"/>
  <c r="S13" i="26"/>
  <c r="S14" i="26"/>
  <c r="S15" i="26"/>
  <c r="S11" i="26"/>
  <c r="S10" i="26"/>
  <c r="S27" i="26"/>
  <c r="S28" i="26"/>
  <c r="S29" i="26"/>
  <c r="S30" i="26"/>
  <c r="S31" i="26"/>
  <c r="S32" i="26"/>
  <c r="S33" i="26"/>
  <c r="S34" i="26"/>
  <c r="S35" i="26"/>
  <c r="S36" i="26"/>
  <c r="S26" i="26"/>
  <c r="S21" i="26"/>
  <c r="S22" i="26"/>
  <c r="S23" i="26"/>
  <c r="S24" i="26"/>
  <c r="S25" i="26"/>
  <c r="S20" i="26"/>
  <c r="S19" i="26"/>
  <c r="S8" i="26"/>
  <c r="S9" i="26"/>
  <c r="T9" i="26"/>
  <c r="N17" i="26"/>
  <c r="N18" i="26"/>
  <c r="N16" i="26"/>
  <c r="N12" i="26"/>
  <c r="N13" i="26"/>
  <c r="N14" i="26"/>
  <c r="N15" i="26"/>
  <c r="N11" i="26"/>
  <c r="N10" i="26"/>
  <c r="N27" i="26"/>
  <c r="N28" i="26"/>
  <c r="N29" i="26"/>
  <c r="N30" i="26"/>
  <c r="N31" i="26"/>
  <c r="N32" i="26"/>
  <c r="N33" i="26"/>
  <c r="N34" i="26"/>
  <c r="N35" i="26"/>
  <c r="N36" i="26"/>
  <c r="N26" i="26"/>
  <c r="N21" i="26"/>
  <c r="N22" i="26"/>
  <c r="N23" i="26"/>
  <c r="N24" i="26"/>
  <c r="N25" i="26"/>
  <c r="N20" i="26"/>
  <c r="N19" i="26"/>
  <c r="N8" i="26"/>
  <c r="N9" i="26"/>
  <c r="O9" i="26"/>
  <c r="U8" i="26"/>
  <c r="R16" i="26"/>
  <c r="R11" i="26"/>
  <c r="R10" i="26"/>
  <c r="R26" i="26"/>
  <c r="R20" i="26"/>
  <c r="R19" i="26"/>
  <c r="R8" i="26"/>
  <c r="Q16" i="26"/>
  <c r="Q11" i="26"/>
  <c r="Q10" i="26"/>
  <c r="Q26" i="26"/>
  <c r="Q20" i="26"/>
  <c r="Q19" i="26"/>
  <c r="Q8" i="26"/>
  <c r="P8" i="26"/>
  <c r="I16" i="26"/>
  <c r="I11" i="26"/>
  <c r="I10" i="26"/>
  <c r="I26" i="26"/>
  <c r="I20" i="26"/>
  <c r="I19" i="26"/>
  <c r="I8" i="26"/>
  <c r="M16" i="26"/>
  <c r="M11" i="26"/>
  <c r="M10" i="26"/>
  <c r="M26" i="26"/>
  <c r="M20" i="26"/>
  <c r="M19" i="26"/>
  <c r="M8" i="26"/>
  <c r="M9" i="26"/>
  <c r="H16" i="26"/>
  <c r="H11" i="26"/>
  <c r="H10" i="26"/>
  <c r="H26" i="26"/>
  <c r="H20" i="26"/>
  <c r="H19" i="26"/>
  <c r="H8" i="26"/>
  <c r="L16" i="26"/>
  <c r="L11" i="26"/>
  <c r="L10" i="26"/>
  <c r="L26" i="26"/>
  <c r="L20" i="26"/>
  <c r="L19" i="26"/>
  <c r="L8" i="26"/>
  <c r="L9" i="26"/>
  <c r="S76" i="26"/>
  <c r="J76" i="26"/>
  <c r="U76" i="26"/>
  <c r="S75" i="26"/>
  <c r="J75" i="26"/>
  <c r="U75" i="26"/>
  <c r="U43" i="26"/>
  <c r="P20" i="26"/>
  <c r="E75" i="26"/>
  <c r="G75" i="26"/>
  <c r="E76" i="26"/>
  <c r="G76" i="26"/>
  <c r="E77" i="26"/>
  <c r="J77" i="26"/>
  <c r="G77" i="26"/>
  <c r="E74" i="26"/>
  <c r="J74" i="26"/>
  <c r="G74" i="26"/>
  <c r="E45" i="26"/>
  <c r="E46" i="26"/>
  <c r="E49" i="26"/>
  <c r="E50" i="26"/>
  <c r="E51" i="26"/>
  <c r="E52" i="26"/>
  <c r="E53" i="26"/>
  <c r="E48" i="26"/>
  <c r="G53" i="26"/>
  <c r="E56" i="26"/>
  <c r="E57" i="26"/>
  <c r="E58" i="26"/>
  <c r="G58" i="26"/>
  <c r="E59" i="26"/>
  <c r="E60" i="26"/>
  <c r="E61" i="26"/>
  <c r="E62" i="26"/>
  <c r="G62" i="26"/>
  <c r="E63" i="26"/>
  <c r="E64" i="26"/>
  <c r="E65" i="26"/>
  <c r="E66" i="26"/>
  <c r="G66" i="26"/>
  <c r="E67" i="26"/>
  <c r="E68" i="26"/>
  <c r="E69" i="26"/>
  <c r="E55" i="26"/>
  <c r="G45" i="26"/>
  <c r="G49" i="26"/>
  <c r="G52" i="26"/>
  <c r="G56" i="26"/>
  <c r="G57" i="26"/>
  <c r="G59" i="26"/>
  <c r="G60" i="26"/>
  <c r="G61" i="26"/>
  <c r="G63" i="26"/>
  <c r="G64" i="26"/>
  <c r="G65" i="26"/>
  <c r="G67" i="26"/>
  <c r="G68" i="26"/>
  <c r="G69" i="26"/>
  <c r="E17" i="26"/>
  <c r="E18" i="26"/>
  <c r="E12" i="26"/>
  <c r="G12" i="26"/>
  <c r="E13" i="26"/>
  <c r="E14" i="26"/>
  <c r="E15" i="26"/>
  <c r="E27" i="26"/>
  <c r="E28" i="26"/>
  <c r="E29" i="26"/>
  <c r="E30" i="26"/>
  <c r="G30" i="26"/>
  <c r="E31" i="26"/>
  <c r="E32" i="26"/>
  <c r="E33" i="26"/>
  <c r="E34" i="26"/>
  <c r="G34" i="26"/>
  <c r="E35" i="26"/>
  <c r="E36" i="26"/>
  <c r="E21" i="26"/>
  <c r="E22" i="26"/>
  <c r="G22" i="26"/>
  <c r="E23" i="26"/>
  <c r="E24" i="26"/>
  <c r="E25" i="26"/>
  <c r="G25" i="26"/>
  <c r="G28" i="26"/>
  <c r="BD29" i="26"/>
  <c r="AC33" i="26"/>
  <c r="AD33" i="26"/>
  <c r="G36" i="26"/>
  <c r="G14" i="26"/>
  <c r="G15" i="26"/>
  <c r="G18" i="26"/>
  <c r="G23" i="26"/>
  <c r="G24" i="26"/>
  <c r="G27" i="26"/>
  <c r="G31" i="26"/>
  <c r="G35" i="26"/>
  <c r="BK48" i="26"/>
  <c r="BK47" i="26"/>
  <c r="BJ48" i="26"/>
  <c r="BJ47" i="26"/>
  <c r="BF48" i="26"/>
  <c r="BF47" i="26"/>
  <c r="BE48" i="26"/>
  <c r="BE47" i="26"/>
  <c r="BA48" i="26"/>
  <c r="BA47" i="26"/>
  <c r="BD51" i="26"/>
  <c r="AZ48" i="26"/>
  <c r="AZ47" i="26"/>
  <c r="AV48" i="26"/>
  <c r="AV47" i="26"/>
  <c r="AU48" i="26"/>
  <c r="AU47" i="26"/>
  <c r="AQ48" i="26"/>
  <c r="AQ47" i="26"/>
  <c r="AP48" i="26"/>
  <c r="AP47" i="26"/>
  <c r="AL48" i="26"/>
  <c r="AL47" i="26"/>
  <c r="AK48" i="26"/>
  <c r="AK47" i="26"/>
  <c r="AG48" i="26"/>
  <c r="AG47" i="26"/>
  <c r="AF48" i="26"/>
  <c r="AF47" i="26"/>
  <c r="AB48" i="26"/>
  <c r="AB47" i="26"/>
  <c r="AC49" i="26"/>
  <c r="AC50" i="26"/>
  <c r="AC51" i="26"/>
  <c r="AC52" i="26"/>
  <c r="AD52" i="26"/>
  <c r="AC53" i="26"/>
  <c r="AE53" i="26"/>
  <c r="AA48" i="26"/>
  <c r="AA47" i="26"/>
  <c r="W48" i="26"/>
  <c r="W47" i="26"/>
  <c r="X49" i="26"/>
  <c r="Y49" i="26"/>
  <c r="X50" i="26"/>
  <c r="Y50" i="26"/>
  <c r="X51" i="26"/>
  <c r="Y51" i="26"/>
  <c r="X52" i="26"/>
  <c r="X53" i="26"/>
  <c r="Z53" i="26"/>
  <c r="V48" i="26"/>
  <c r="V47" i="26"/>
  <c r="R48" i="26"/>
  <c r="R47" i="26"/>
  <c r="T49" i="26"/>
  <c r="T50" i="26"/>
  <c r="T51" i="26"/>
  <c r="U53" i="26"/>
  <c r="Q48" i="26"/>
  <c r="Q47" i="26"/>
  <c r="M48" i="26"/>
  <c r="M47" i="26"/>
  <c r="L48" i="26"/>
  <c r="L47" i="26"/>
  <c r="I48" i="26"/>
  <c r="I47" i="26"/>
  <c r="H48" i="26"/>
  <c r="H47" i="26"/>
  <c r="D48" i="26"/>
  <c r="D47" i="26"/>
  <c r="C48" i="26"/>
  <c r="C47" i="26"/>
  <c r="AW28" i="26"/>
  <c r="AY28" i="26"/>
  <c r="AW29" i="26"/>
  <c r="AX29" i="26"/>
  <c r="AW30" i="26"/>
  <c r="AX30" i="26"/>
  <c r="AW31" i="26"/>
  <c r="AW32" i="26"/>
  <c r="AY32" i="26"/>
  <c r="AW33" i="26"/>
  <c r="AW34" i="26"/>
  <c r="AY34" i="26"/>
  <c r="AW35" i="26"/>
  <c r="AX35" i="26"/>
  <c r="AW36" i="26"/>
  <c r="AY36" i="26"/>
  <c r="AW27" i="26"/>
  <c r="AY27" i="26"/>
  <c r="AW22" i="26"/>
  <c r="AY22" i="26"/>
  <c r="AW23" i="26"/>
  <c r="AY23" i="26"/>
  <c r="AW24" i="26"/>
  <c r="AX24" i="26"/>
  <c r="AW25" i="26"/>
  <c r="AY25" i="26"/>
  <c r="AW21" i="26"/>
  <c r="AC28" i="26"/>
  <c r="AD28" i="26"/>
  <c r="AC29" i="26"/>
  <c r="AC30" i="26"/>
  <c r="AE30" i="26"/>
  <c r="AC31" i="26"/>
  <c r="AC32" i="26"/>
  <c r="AD32" i="26"/>
  <c r="AC34" i="26"/>
  <c r="AD34" i="26"/>
  <c r="AC35" i="26"/>
  <c r="AC36" i="26"/>
  <c r="AC27" i="26"/>
  <c r="AD27" i="26"/>
  <c r="AC22" i="26"/>
  <c r="AD22" i="26"/>
  <c r="AC23" i="26"/>
  <c r="AC24" i="26"/>
  <c r="AC25" i="26"/>
  <c r="AE25" i="26"/>
  <c r="AC21" i="26"/>
  <c r="AC20" i="26"/>
  <c r="AC18" i="26"/>
  <c r="AD18" i="26"/>
  <c r="AC17" i="26"/>
  <c r="AD17" i="26"/>
  <c r="AC13" i="26"/>
  <c r="AC14" i="26"/>
  <c r="AE14" i="26"/>
  <c r="AC15" i="26"/>
  <c r="AC12" i="26"/>
  <c r="X28" i="26"/>
  <c r="Y28" i="26"/>
  <c r="X29" i="26"/>
  <c r="X30" i="26"/>
  <c r="X31" i="26"/>
  <c r="X32" i="26"/>
  <c r="X33" i="26"/>
  <c r="X34" i="26"/>
  <c r="X35" i="26"/>
  <c r="X36" i="26"/>
  <c r="X27" i="26"/>
  <c r="X22" i="26"/>
  <c r="X23" i="26"/>
  <c r="X24" i="26"/>
  <c r="X25" i="26"/>
  <c r="Y25" i="26"/>
  <c r="X21" i="26"/>
  <c r="Y21" i="26"/>
  <c r="X18" i="26"/>
  <c r="X17" i="26"/>
  <c r="Y17" i="26"/>
  <c r="X13" i="26"/>
  <c r="Y13" i="26"/>
  <c r="X14" i="26"/>
  <c r="X15" i="26"/>
  <c r="X12" i="26"/>
  <c r="T35" i="26"/>
  <c r="T25" i="26"/>
  <c r="T15" i="26"/>
  <c r="T12" i="26"/>
  <c r="O32" i="26"/>
  <c r="C72" i="26"/>
  <c r="H72" i="26"/>
  <c r="L72" i="26"/>
  <c r="Q72" i="26"/>
  <c r="V72" i="26"/>
  <c r="AA72" i="26"/>
  <c r="AF72" i="26"/>
  <c r="AK72" i="26"/>
  <c r="AP72" i="26"/>
  <c r="AU39" i="26"/>
  <c r="V39" i="26"/>
  <c r="AA39" i="26"/>
  <c r="AF39" i="26"/>
  <c r="AK39" i="26"/>
  <c r="AP39" i="26"/>
  <c r="Q39" i="26"/>
  <c r="L39" i="26"/>
  <c r="H39" i="26"/>
  <c r="C39" i="26"/>
  <c r="C84" i="26"/>
  <c r="BL77" i="26"/>
  <c r="BG77" i="26"/>
  <c r="BB77" i="26"/>
  <c r="AW77" i="26"/>
  <c r="AY77" i="26"/>
  <c r="AX77" i="26"/>
  <c r="AR77" i="26"/>
  <c r="AM77" i="26"/>
  <c r="AN77" i="26"/>
  <c r="AH77" i="26"/>
  <c r="AC77" i="26"/>
  <c r="AE77" i="26"/>
  <c r="X77" i="26"/>
  <c r="Y77" i="26"/>
  <c r="S77" i="26"/>
  <c r="T77" i="26"/>
  <c r="N77" i="26"/>
  <c r="BL76" i="26"/>
  <c r="BG76" i="26"/>
  <c r="BB76" i="26"/>
  <c r="BD76" i="26"/>
  <c r="AW76" i="26"/>
  <c r="AX76" i="26"/>
  <c r="AR76" i="26"/>
  <c r="AT76" i="26"/>
  <c r="AM76" i="26"/>
  <c r="AO76" i="26"/>
  <c r="AH76" i="26"/>
  <c r="AC76" i="26"/>
  <c r="X76" i="26"/>
  <c r="N76" i="26"/>
  <c r="BL75" i="26"/>
  <c r="BG75" i="26"/>
  <c r="BG74" i="26"/>
  <c r="BH75" i="26"/>
  <c r="BB75" i="26"/>
  <c r="BC75" i="26"/>
  <c r="AW75" i="26"/>
  <c r="AX75" i="26"/>
  <c r="AR75" i="26"/>
  <c r="AM75" i="26"/>
  <c r="AO75" i="26"/>
  <c r="AH75" i="26"/>
  <c r="AC75" i="26"/>
  <c r="AD75" i="26"/>
  <c r="X75" i="26"/>
  <c r="N75" i="26"/>
  <c r="BK74" i="26"/>
  <c r="BK79" i="26"/>
  <c r="BJ74" i="26"/>
  <c r="BJ79" i="26"/>
  <c r="BF74" i="26"/>
  <c r="BF79" i="26"/>
  <c r="BE74" i="26"/>
  <c r="BE79" i="26"/>
  <c r="BA74" i="26"/>
  <c r="BA79" i="26"/>
  <c r="AZ74" i="26"/>
  <c r="AZ79" i="26"/>
  <c r="AV74" i="26"/>
  <c r="AV79" i="26"/>
  <c r="AU74" i="26"/>
  <c r="AU79" i="26"/>
  <c r="AQ74" i="26"/>
  <c r="AQ79" i="26"/>
  <c r="AP74" i="26"/>
  <c r="AP79" i="26"/>
  <c r="AL74" i="26"/>
  <c r="AL79" i="26"/>
  <c r="AK74" i="26"/>
  <c r="AK79" i="26"/>
  <c r="AG74" i="26"/>
  <c r="AG79" i="26"/>
  <c r="AF74" i="26"/>
  <c r="AF79" i="26"/>
  <c r="AB74" i="26"/>
  <c r="AB79" i="26"/>
  <c r="AA74" i="26"/>
  <c r="AA79" i="26"/>
  <c r="W74" i="26"/>
  <c r="W79" i="26"/>
  <c r="V74" i="26"/>
  <c r="V79" i="26"/>
  <c r="R74" i="26"/>
  <c r="R79" i="26"/>
  <c r="Q74" i="26"/>
  <c r="Q79" i="26"/>
  <c r="M74" i="26"/>
  <c r="M79" i="26"/>
  <c r="L74" i="26"/>
  <c r="L79" i="26"/>
  <c r="I74" i="26"/>
  <c r="I79" i="26"/>
  <c r="H74" i="26"/>
  <c r="H79" i="26"/>
  <c r="D74" i="26"/>
  <c r="D79" i="26"/>
  <c r="C74" i="26"/>
  <c r="C79" i="26"/>
  <c r="BJ72" i="26"/>
  <c r="BE72" i="26"/>
  <c r="AZ72" i="26"/>
  <c r="AU72" i="26"/>
  <c r="BM69" i="26"/>
  <c r="BI69" i="26"/>
  <c r="AO69" i="26"/>
  <c r="AC69" i="26"/>
  <c r="AD69" i="26"/>
  <c r="X69" i="26"/>
  <c r="Z69" i="26"/>
  <c r="T69" i="26"/>
  <c r="BI68" i="26"/>
  <c r="AC68" i="26"/>
  <c r="AE68" i="26"/>
  <c r="X68" i="26"/>
  <c r="U68" i="26"/>
  <c r="P68" i="26"/>
  <c r="AY67" i="26"/>
  <c r="AC67" i="26"/>
  <c r="AE67" i="26"/>
  <c r="X67" i="26"/>
  <c r="U67" i="26"/>
  <c r="O67" i="26"/>
  <c r="AI66" i="26"/>
  <c r="AC66" i="26"/>
  <c r="AD66" i="26"/>
  <c r="X66" i="26"/>
  <c r="Y66" i="26"/>
  <c r="U66" i="26"/>
  <c r="AT65" i="26"/>
  <c r="AI65" i="26"/>
  <c r="AC65" i="26"/>
  <c r="AD65" i="26"/>
  <c r="X65" i="26"/>
  <c r="Z65" i="26"/>
  <c r="U65" i="26"/>
  <c r="P65" i="26"/>
  <c r="BN64" i="26"/>
  <c r="AS64" i="26"/>
  <c r="AC64" i="26"/>
  <c r="AD64" i="26"/>
  <c r="X64" i="26"/>
  <c r="Z64" i="26"/>
  <c r="T64" i="26"/>
  <c r="BN63" i="26"/>
  <c r="BI63" i="26"/>
  <c r="AT63" i="26"/>
  <c r="AC63" i="26"/>
  <c r="AD63" i="26"/>
  <c r="X63" i="26"/>
  <c r="Z63" i="26"/>
  <c r="O63" i="26"/>
  <c r="AC62" i="26"/>
  <c r="X62" i="26"/>
  <c r="Y62" i="26"/>
  <c r="U62" i="26"/>
  <c r="P62" i="26"/>
  <c r="BN61" i="26"/>
  <c r="BC61" i="26"/>
  <c r="AS61" i="26"/>
  <c r="AC61" i="26"/>
  <c r="AE61" i="26"/>
  <c r="X61" i="26"/>
  <c r="Z61" i="26"/>
  <c r="U61" i="26"/>
  <c r="P61" i="26"/>
  <c r="AY60" i="26"/>
  <c r="AJ60" i="26"/>
  <c r="AC60" i="26"/>
  <c r="AD60" i="26"/>
  <c r="X60" i="26"/>
  <c r="Y60" i="26"/>
  <c r="P60" i="26"/>
  <c r="BI59" i="26"/>
  <c r="AO59" i="26"/>
  <c r="AC59" i="26"/>
  <c r="AD59" i="26"/>
  <c r="X59" i="26"/>
  <c r="Y59" i="26"/>
  <c r="T59" i="26"/>
  <c r="BM58" i="26"/>
  <c r="BC58" i="26"/>
  <c r="AN58" i="26"/>
  <c r="AC58" i="26"/>
  <c r="AE58" i="26"/>
  <c r="X58" i="26"/>
  <c r="Y58" i="26"/>
  <c r="U58" i="26"/>
  <c r="AC57" i="26"/>
  <c r="AD57" i="26"/>
  <c r="X57" i="26"/>
  <c r="Z57" i="26"/>
  <c r="T57" i="26"/>
  <c r="BD56" i="26"/>
  <c r="AY56" i="26"/>
  <c r="AT56" i="26"/>
  <c r="AC56" i="26"/>
  <c r="AD56" i="26"/>
  <c r="X56" i="26"/>
  <c r="Z56" i="26"/>
  <c r="U56" i="26"/>
  <c r="O56" i="26"/>
  <c r="BK55" i="26"/>
  <c r="BK54" i="26"/>
  <c r="BJ55" i="26"/>
  <c r="BF55" i="26"/>
  <c r="BF54" i="26"/>
  <c r="BE55" i="26"/>
  <c r="BE54" i="26"/>
  <c r="BA55" i="26"/>
  <c r="BA54" i="26"/>
  <c r="BA44" i="26"/>
  <c r="BA43" i="26"/>
  <c r="AZ55" i="26"/>
  <c r="AZ54" i="26"/>
  <c r="AV55" i="26"/>
  <c r="AV54" i="26"/>
  <c r="AV44" i="26"/>
  <c r="AV43" i="26"/>
  <c r="AU55" i="26"/>
  <c r="AU54" i="26"/>
  <c r="AQ55" i="26"/>
  <c r="AQ54" i="26"/>
  <c r="AQ44" i="26"/>
  <c r="AQ43" i="26"/>
  <c r="AQ41" i="26"/>
  <c r="AP55" i="26"/>
  <c r="AP54" i="26"/>
  <c r="AL55" i="26"/>
  <c r="AL54" i="26"/>
  <c r="AK55" i="26"/>
  <c r="AK54" i="26"/>
  <c r="AG55" i="26"/>
  <c r="AG54" i="26"/>
  <c r="AF55" i="26"/>
  <c r="AF54" i="26"/>
  <c r="AB55" i="26"/>
  <c r="AB54" i="26"/>
  <c r="AA55" i="26"/>
  <c r="AA54" i="26"/>
  <c r="W55" i="26"/>
  <c r="W54" i="26"/>
  <c r="V55" i="26"/>
  <c r="V54" i="26"/>
  <c r="R55" i="26"/>
  <c r="R54" i="26"/>
  <c r="Q55" i="26"/>
  <c r="Q54" i="26"/>
  <c r="M55" i="26"/>
  <c r="M54" i="26"/>
  <c r="L55" i="26"/>
  <c r="L54" i="26"/>
  <c r="I55" i="26"/>
  <c r="I54" i="26"/>
  <c r="H55" i="26"/>
  <c r="H54" i="26"/>
  <c r="D55" i="26"/>
  <c r="D54" i="26"/>
  <c r="C55" i="26"/>
  <c r="C54" i="26"/>
  <c r="BJ54" i="26"/>
  <c r="K54" i="26"/>
  <c r="AN46" i="26"/>
  <c r="AI46" i="26"/>
  <c r="AC46" i="26"/>
  <c r="X46" i="26"/>
  <c r="Y46" i="26"/>
  <c r="U44" i="26"/>
  <c r="P46" i="26"/>
  <c r="BD45" i="26"/>
  <c r="AJ45" i="26"/>
  <c r="AC45" i="26"/>
  <c r="X45" i="26"/>
  <c r="T45" i="26"/>
  <c r="BK44" i="26"/>
  <c r="BK43" i="26"/>
  <c r="BJ44" i="26"/>
  <c r="BJ43" i="26"/>
  <c r="BF44" i="26"/>
  <c r="BF43" i="26"/>
  <c r="BE44" i="26"/>
  <c r="BE43" i="26"/>
  <c r="AZ44" i="26"/>
  <c r="AZ43" i="26"/>
  <c r="H44" i="26"/>
  <c r="H43" i="26"/>
  <c r="H41" i="26"/>
  <c r="AU44" i="26"/>
  <c r="AU43" i="26"/>
  <c r="AP44" i="26"/>
  <c r="AP43" i="26"/>
  <c r="AP41" i="26"/>
  <c r="AL44" i="26"/>
  <c r="AL43" i="26"/>
  <c r="AK44" i="26"/>
  <c r="AK43" i="26"/>
  <c r="AG44" i="26"/>
  <c r="AG43" i="26"/>
  <c r="AF44" i="26"/>
  <c r="AF43" i="26"/>
  <c r="AF41" i="26"/>
  <c r="AF42" i="26"/>
  <c r="AB44" i="26"/>
  <c r="AB43" i="26"/>
  <c r="AA44" i="26"/>
  <c r="W44" i="26"/>
  <c r="W43" i="26"/>
  <c r="V44" i="26"/>
  <c r="V43" i="26"/>
  <c r="V41" i="26"/>
  <c r="V42" i="26"/>
  <c r="R44" i="26"/>
  <c r="R43" i="26"/>
  <c r="Q44" i="26"/>
  <c r="Q43" i="26"/>
  <c r="M44" i="26"/>
  <c r="L44" i="26"/>
  <c r="L43" i="26"/>
  <c r="I44" i="26"/>
  <c r="I43" i="26"/>
  <c r="D44" i="26"/>
  <c r="D43" i="26"/>
  <c r="C44" i="26"/>
  <c r="C43" i="26"/>
  <c r="AA43" i="26"/>
  <c r="M43" i="26"/>
  <c r="K43" i="26"/>
  <c r="BJ39" i="26"/>
  <c r="BE39" i="26"/>
  <c r="AZ39" i="26"/>
  <c r="AO35" i="26"/>
  <c r="BD28" i="26"/>
  <c r="AJ28" i="26"/>
  <c r="AS28" i="26"/>
  <c r="AJ27" i="26"/>
  <c r="AI27" i="26"/>
  <c r="BK26" i="26"/>
  <c r="BJ26" i="26"/>
  <c r="BF26" i="26"/>
  <c r="BE26" i="26"/>
  <c r="BA26" i="26"/>
  <c r="AZ26" i="26"/>
  <c r="AZ19" i="26"/>
  <c r="AQ26" i="26"/>
  <c r="AP26" i="26"/>
  <c r="AL26" i="26"/>
  <c r="AL20" i="26"/>
  <c r="AK26" i="26"/>
  <c r="AG26" i="26"/>
  <c r="AF26" i="26"/>
  <c r="AB20" i="26"/>
  <c r="AB19" i="26"/>
  <c r="AA26" i="26"/>
  <c r="W26" i="26"/>
  <c r="V26" i="26"/>
  <c r="V20" i="26"/>
  <c r="V19" i="26"/>
  <c r="D26" i="26"/>
  <c r="C26" i="26"/>
  <c r="C20" i="26"/>
  <c r="C19" i="26"/>
  <c r="C16" i="26"/>
  <c r="C11" i="26"/>
  <c r="C10" i="26"/>
  <c r="C8" i="26"/>
  <c r="C41" i="26"/>
  <c r="C3" i="26"/>
  <c r="AO24" i="26"/>
  <c r="AS23" i="26"/>
  <c r="AE22" i="26"/>
  <c r="T21" i="26"/>
  <c r="BK20" i="26"/>
  <c r="BJ20" i="26"/>
  <c r="BF20" i="26"/>
  <c r="BE20" i="26"/>
  <c r="BA20" i="26"/>
  <c r="AZ20" i="26"/>
  <c r="AQ20" i="26"/>
  <c r="AQ19" i="26"/>
  <c r="AP20" i="26"/>
  <c r="AP19" i="26"/>
  <c r="AK20" i="26"/>
  <c r="AG20" i="26"/>
  <c r="AF20" i="26"/>
  <c r="AF19" i="26"/>
  <c r="AA20" i="26"/>
  <c r="W20" i="26"/>
  <c r="D20" i="26"/>
  <c r="D19" i="26"/>
  <c r="K19" i="26"/>
  <c r="AJ16" i="26"/>
  <c r="BK16" i="26"/>
  <c r="BJ16" i="26"/>
  <c r="BJ11" i="26"/>
  <c r="BJ10" i="26"/>
  <c r="BF16" i="26"/>
  <c r="BE16" i="26"/>
  <c r="BA16" i="26"/>
  <c r="AZ16" i="26"/>
  <c r="AZ10" i="26"/>
  <c r="AZ11" i="26"/>
  <c r="AV16" i="26"/>
  <c r="AV11" i="26"/>
  <c r="AV10" i="26"/>
  <c r="AU16" i="26"/>
  <c r="AP8" i="26"/>
  <c r="AP3" i="26"/>
  <c r="AL16" i="26"/>
  <c r="AL11" i="26"/>
  <c r="AL10" i="26"/>
  <c r="AK16" i="26"/>
  <c r="AG16" i="26"/>
  <c r="AF16" i="26"/>
  <c r="AB16" i="26"/>
  <c r="AA16" i="26"/>
  <c r="W16" i="26"/>
  <c r="V16" i="26"/>
  <c r="T16" i="26"/>
  <c r="D16" i="26"/>
  <c r="D11" i="26"/>
  <c r="D10" i="26"/>
  <c r="D8" i="26"/>
  <c r="BI13" i="26"/>
  <c r="AJ13" i="26"/>
  <c r="P13" i="26"/>
  <c r="BN12" i="26"/>
  <c r="AT12" i="26"/>
  <c r="BK11" i="26"/>
  <c r="BK10" i="26"/>
  <c r="BF11" i="26"/>
  <c r="BF10" i="26"/>
  <c r="BE11" i="26"/>
  <c r="BA11" i="26"/>
  <c r="BA10" i="26"/>
  <c r="AU11" i="26"/>
  <c r="AU10" i="26"/>
  <c r="AQ8" i="26"/>
  <c r="AQ3" i="26"/>
  <c r="AK11" i="26"/>
  <c r="AK10" i="26"/>
  <c r="AG11" i="26"/>
  <c r="AF11" i="26"/>
  <c r="AB11" i="26"/>
  <c r="AA11" i="26"/>
  <c r="W11" i="26"/>
  <c r="V11" i="26"/>
  <c r="K10" i="26"/>
  <c r="BC67" i="26"/>
  <c r="AT66" i="26"/>
  <c r="AT52" i="26"/>
  <c r="BM68" i="26"/>
  <c r="BH69" i="26"/>
  <c r="AS51" i="26"/>
  <c r="AI63" i="26"/>
  <c r="U49" i="26"/>
  <c r="O61" i="26"/>
  <c r="AY61" i="26"/>
  <c r="P59" i="26"/>
  <c r="BE10" i="26"/>
  <c r="AJ35" i="26"/>
  <c r="AS36" i="26"/>
  <c r="AN76" i="26"/>
  <c r="AE12" i="26"/>
  <c r="BJ19" i="26"/>
  <c r="AT21" i="26"/>
  <c r="BI35" i="26"/>
  <c r="AG41" i="26"/>
  <c r="BK41" i="26"/>
  <c r="O49" i="26"/>
  <c r="BM50" i="26"/>
  <c r="AY50" i="26"/>
  <c r="AJ67" i="26"/>
  <c r="P76" i="26"/>
  <c r="AO67" i="26"/>
  <c r="BD67" i="26"/>
  <c r="BI21" i="26"/>
  <c r="BN22" i="26"/>
  <c r="AE36" i="26"/>
  <c r="BM13" i="26"/>
  <c r="AO27" i="26"/>
  <c r="T31" i="26"/>
  <c r="AT31" i="26"/>
  <c r="T34" i="26"/>
  <c r="BI49" i="26"/>
  <c r="AT51" i="26"/>
  <c r="BN51" i="26"/>
  <c r="U52" i="26"/>
  <c r="AI67" i="26"/>
  <c r="AX12" i="26"/>
  <c r="AJ17" i="26"/>
  <c r="BD21" i="26"/>
  <c r="AD23" i="26"/>
  <c r="BN23" i="26"/>
  <c r="BN27" i="26"/>
  <c r="BI31" i="26"/>
  <c r="P35" i="26"/>
  <c r="AD35" i="26"/>
  <c r="AO45" i="26"/>
  <c r="P49" i="26"/>
  <c r="U59" i="26"/>
  <c r="AJ59" i="26"/>
  <c r="AE60" i="26"/>
  <c r="BH61" i="26"/>
  <c r="BN62" i="26"/>
  <c r="Z67" i="26"/>
  <c r="AJ76" i="26"/>
  <c r="BH76" i="26"/>
  <c r="T13" i="26"/>
  <c r="O17" i="26"/>
  <c r="BM18" i="26"/>
  <c r="AE18" i="26"/>
  <c r="AJ21" i="26"/>
  <c r="AY24" i="26"/>
  <c r="BI28" i="26"/>
  <c r="BN28" i="26"/>
  <c r="BD35" i="26"/>
  <c r="AJ49" i="26"/>
  <c r="BN57" i="26"/>
  <c r="BN59" i="26"/>
  <c r="AN61" i="26"/>
  <c r="AJ63" i="26"/>
  <c r="AT67" i="26"/>
  <c r="BI67" i="26"/>
  <c r="AD68" i="26"/>
  <c r="AS68" i="26"/>
  <c r="Z76" i="26"/>
  <c r="E79" i="26"/>
  <c r="BN34" i="26"/>
  <c r="BD12" i="26"/>
  <c r="AO14" i="26"/>
  <c r="P17" i="26"/>
  <c r="AS17" i="26"/>
  <c r="BI17" i="26"/>
  <c r="P21" i="26"/>
  <c r="AY21" i="26"/>
  <c r="BC28" i="26"/>
  <c r="AJ34" i="26"/>
  <c r="BM45" i="26"/>
  <c r="U45" i="26"/>
  <c r="Z52" i="26"/>
  <c r="L41" i="26"/>
  <c r="T61" i="26"/>
  <c r="AJ68" i="26"/>
  <c r="BM25" i="26"/>
  <c r="AJ12" i="26"/>
  <c r="O13" i="26"/>
  <c r="AI13" i="26"/>
  <c r="BH13" i="26"/>
  <c r="BI14" i="26"/>
  <c r="AF8" i="26"/>
  <c r="AN18" i="26"/>
  <c r="O21" i="26"/>
  <c r="P25" i="26"/>
  <c r="AX25" i="26"/>
  <c r="BN25" i="26"/>
  <c r="AI31" i="26"/>
  <c r="BH31" i="26"/>
  <c r="AX31" i="26"/>
  <c r="O31" i="26"/>
  <c r="AJ31" i="26"/>
  <c r="BH34" i="26"/>
  <c r="AI34" i="26"/>
  <c r="O34" i="26"/>
  <c r="P12" i="26"/>
  <c r="AD14" i="26"/>
  <c r="AT18" i="26"/>
  <c r="AJ22" i="26"/>
  <c r="O22" i="26"/>
  <c r="AS22" i="26"/>
  <c r="AJ25" i="26"/>
  <c r="P31" i="26"/>
  <c r="AE31" i="26"/>
  <c r="AO31" i="26"/>
  <c r="P34" i="26"/>
  <c r="BC34" i="26"/>
  <c r="AI49" i="26"/>
  <c r="T52" i="26"/>
  <c r="BH52" i="26"/>
  <c r="P67" i="26"/>
  <c r="AE75" i="26"/>
  <c r="U77" i="26"/>
  <c r="BD77" i="26"/>
  <c r="AI77" i="26"/>
  <c r="O77" i="26"/>
  <c r="BI77" i="26"/>
  <c r="P77" i="26"/>
  <c r="P53" i="26"/>
  <c r="AY12" i="26"/>
  <c r="AE13" i="26"/>
  <c r="AO22" i="26"/>
  <c r="AI25" i="26"/>
  <c r="AD31" i="26"/>
  <c r="BC31" i="26"/>
  <c r="AT34" i="26"/>
  <c r="AT36" i="26"/>
  <c r="BM62" i="26"/>
  <c r="AX62" i="26"/>
  <c r="AD62" i="26"/>
  <c r="O62" i="26"/>
  <c r="AT62" i="26"/>
  <c r="AE62" i="26"/>
  <c r="BC77" i="26"/>
  <c r="BN18" i="26"/>
  <c r="BM21" i="26"/>
  <c r="AI21" i="26"/>
  <c r="BC21" i="26"/>
  <c r="BM24" i="26"/>
  <c r="AT25" i="26"/>
  <c r="T27" i="26"/>
  <c r="BM35" i="26"/>
  <c r="BC35" i="26"/>
  <c r="AI35" i="26"/>
  <c r="O35" i="26"/>
  <c r="BM52" i="26"/>
  <c r="BC52" i="26"/>
  <c r="AI52" i="26"/>
  <c r="O52" i="26"/>
  <c r="U60" i="26"/>
  <c r="AY63" i="26"/>
  <c r="Y68" i="26"/>
  <c r="AX68" i="26"/>
  <c r="AI76" i="26"/>
  <c r="O76" i="26"/>
  <c r="BI76" i="26"/>
  <c r="BM27" i="26"/>
  <c r="AN27" i="26"/>
  <c r="BD31" i="26"/>
  <c r="BM51" i="26"/>
  <c r="AS53" i="26"/>
  <c r="AX53" i="26"/>
  <c r="Y53" i="26"/>
  <c r="O53" i="26"/>
  <c r="BD53" i="26"/>
  <c r="BM57" i="26"/>
  <c r="AO57" i="26"/>
  <c r="BM59" i="26"/>
  <c r="AT61" i="26"/>
  <c r="BC63" i="26"/>
  <c r="AE63" i="26"/>
  <c r="AJ77" i="26"/>
  <c r="AE35" i="26"/>
  <c r="AY35" i="26"/>
  <c r="BM49" i="26"/>
  <c r="AD49" i="26"/>
  <c r="AX49" i="26"/>
  <c r="BN52" i="26"/>
  <c r="AO53" i="26"/>
  <c r="AT59" i="26"/>
  <c r="U63" i="26"/>
  <c r="AJ66" i="26"/>
  <c r="BD66" i="26"/>
  <c r="BN67" i="26"/>
  <c r="AT35" i="26"/>
  <c r="BN35" i="26"/>
  <c r="BC45" i="26"/>
  <c r="P52" i="26"/>
  <c r="AJ52" i="26"/>
  <c r="BD52" i="26"/>
  <c r="BI53" i="26"/>
  <c r="Y56" i="26"/>
  <c r="AN59" i="26"/>
  <c r="AT77" i="26"/>
  <c r="BC15" i="26"/>
  <c r="AI15" i="26"/>
  <c r="O15" i="26"/>
  <c r="AX15" i="26"/>
  <c r="AD15" i="26"/>
  <c r="AE15" i="26"/>
  <c r="AY15" i="26"/>
  <c r="AT30" i="26"/>
  <c r="AN30" i="26"/>
  <c r="O30" i="26"/>
  <c r="BM30" i="26"/>
  <c r="Y30" i="26"/>
  <c r="AS30" i="26"/>
  <c r="BN30" i="26"/>
  <c r="T32" i="26"/>
  <c r="AI32" i="26"/>
  <c r="AJ32" i="26"/>
  <c r="AX32" i="26"/>
  <c r="BM32" i="26"/>
  <c r="Y32" i="26"/>
  <c r="AX33" i="26"/>
  <c r="BM33" i="26"/>
  <c r="AE45" i="26"/>
  <c r="AN14" i="26"/>
  <c r="T14" i="26"/>
  <c r="BC14" i="26"/>
  <c r="AI14" i="26"/>
  <c r="O14" i="26"/>
  <c r="AT14" i="26"/>
  <c r="AY14" i="26"/>
  <c r="BN14" i="26"/>
  <c r="P15" i="26"/>
  <c r="Y15" i="26"/>
  <c r="AJ15" i="26"/>
  <c r="AS15" i="26"/>
  <c r="BD15" i="26"/>
  <c r="BM15" i="26"/>
  <c r="BD18" i="26"/>
  <c r="T24" i="26"/>
  <c r="O27" i="26"/>
  <c r="P27" i="26"/>
  <c r="BD27" i="26"/>
  <c r="BM28" i="26"/>
  <c r="P30" i="26"/>
  <c r="AI30" i="26"/>
  <c r="BH30" i="26"/>
  <c r="AD45" i="26"/>
  <c r="T46" i="26"/>
  <c r="BC46" i="26"/>
  <c r="O46" i="26"/>
  <c r="BD46" i="26"/>
  <c r="AJ46" i="26"/>
  <c r="BM46" i="26"/>
  <c r="AS46" i="26"/>
  <c r="AD46" i="26"/>
  <c r="AE46" i="26"/>
  <c r="BI51" i="26"/>
  <c r="BN53" i="26"/>
  <c r="AT13" i="26"/>
  <c r="AS14" i="26"/>
  <c r="BM14" i="26"/>
  <c r="AO15" i="26"/>
  <c r="AT15" i="26"/>
  <c r="BN15" i="26"/>
  <c r="BN17" i="26"/>
  <c r="Y18" i="26"/>
  <c r="BM20" i="26"/>
  <c r="AI23" i="26"/>
  <c r="O23" i="26"/>
  <c r="BM23" i="26"/>
  <c r="AE23" i="26"/>
  <c r="Y23" i="26"/>
  <c r="AX23" i="26"/>
  <c r="AJ23" i="26"/>
  <c r="AT23" i="26"/>
  <c r="AD24" i="26"/>
  <c r="AS24" i="26"/>
  <c r="AT24" i="26"/>
  <c r="AN24" i="26"/>
  <c r="AE24" i="26"/>
  <c r="O24" i="26"/>
  <c r="AJ24" i="26"/>
  <c r="BN24" i="26"/>
  <c r="O25" i="26"/>
  <c r="AT27" i="26"/>
  <c r="BI30" i="26"/>
  <c r="AS32" i="26"/>
  <c r="BN46" i="26"/>
  <c r="BM53" i="26"/>
  <c r="AJ62" i="26"/>
  <c r="O12" i="26"/>
  <c r="AI12" i="26"/>
  <c r="AD13" i="26"/>
  <c r="BN13" i="26"/>
  <c r="P14" i="26"/>
  <c r="AJ14" i="26"/>
  <c r="BD14" i="26"/>
  <c r="AN15" i="26"/>
  <c r="X16" i="26"/>
  <c r="BM17" i="26"/>
  <c r="P18" i="26"/>
  <c r="AX21" i="26"/>
  <c r="BN21" i="26"/>
  <c r="P23" i="26"/>
  <c r="Y24" i="26"/>
  <c r="AI24" i="26"/>
  <c r="AJ33" i="26"/>
  <c r="BH50" i="26"/>
  <c r="AI50" i="26"/>
  <c r="O50" i="26"/>
  <c r="AX50" i="26"/>
  <c r="AD50" i="26"/>
  <c r="AJ50" i="26"/>
  <c r="P50" i="26"/>
  <c r="AS50" i="26"/>
  <c r="AE50" i="26"/>
  <c r="AT50" i="26"/>
  <c r="BH58" i="26"/>
  <c r="T58" i="26"/>
  <c r="AJ58" i="26"/>
  <c r="AD58" i="26"/>
  <c r="O58" i="26"/>
  <c r="AO58" i="26"/>
  <c r="P58" i="26"/>
  <c r="AI58" i="26"/>
  <c r="AI62" i="26"/>
  <c r="AI64" i="26"/>
  <c r="O64" i="26"/>
  <c r="BM64" i="26"/>
  <c r="AE64" i="26"/>
  <c r="AX64" i="26"/>
  <c r="AS12" i="26"/>
  <c r="BM12" i="26"/>
  <c r="BC18" i="26"/>
  <c r="AI18" i="26"/>
  <c r="O18" i="26"/>
  <c r="T18" i="26"/>
  <c r="AJ18" i="26"/>
  <c r="AS18" i="26"/>
  <c r="AY18" i="26"/>
  <c r="AN22" i="26"/>
  <c r="AI22" i="26"/>
  <c r="AT22" i="26"/>
  <c r="AG19" i="26"/>
  <c r="AG8" i="26"/>
  <c r="AG3" i="26"/>
  <c r="AJ29" i="26"/>
  <c r="AY29" i="26"/>
  <c r="AJ30" i="26"/>
  <c r="AT32" i="26"/>
  <c r="T36" i="26"/>
  <c r="AI36" i="26"/>
  <c r="O36" i="26"/>
  <c r="AX36" i="26"/>
  <c r="AD36" i="26"/>
  <c r="BD36" i="26"/>
  <c r="AJ36" i="26"/>
  <c r="P36" i="26"/>
  <c r="Y36" i="26"/>
  <c r="BM36" i="26"/>
  <c r="BN50" i="26"/>
  <c r="P51" i="26"/>
  <c r="AT58" i="26"/>
  <c r="BC65" i="26"/>
  <c r="BM65" i="26"/>
  <c r="AS65" i="26"/>
  <c r="Y65" i="26"/>
  <c r="O65" i="26"/>
  <c r="BN65" i="26"/>
  <c r="AE65" i="26"/>
  <c r="T65" i="26"/>
  <c r="AD12" i="26"/>
  <c r="AS13" i="26"/>
  <c r="BH17" i="26"/>
  <c r="T17" i="26"/>
  <c r="AI17" i="26"/>
  <c r="AT17" i="26"/>
  <c r="AX18" i="26"/>
  <c r="P22" i="26"/>
  <c r="Y22" i="26"/>
  <c r="BM22" i="26"/>
  <c r="P24" i="26"/>
  <c r="BH28" i="26"/>
  <c r="AN28" i="26"/>
  <c r="T28" i="26"/>
  <c r="AI28" i="26"/>
  <c r="AT28" i="26"/>
  <c r="BI29" i="26"/>
  <c r="AO32" i="26"/>
  <c r="BN32" i="26"/>
  <c r="BN36" i="26"/>
  <c r="AT46" i="26"/>
  <c r="BH51" i="26"/>
  <c r="AN65" i="26"/>
  <c r="AS21" i="26"/>
  <c r="AS25" i="26"/>
  <c r="AS27" i="26"/>
  <c r="BM31" i="26"/>
  <c r="AS31" i="26"/>
  <c r="Y31" i="26"/>
  <c r="AN31" i="26"/>
  <c r="AY31" i="26"/>
  <c r="BN31" i="26"/>
  <c r="Z49" i="26"/>
  <c r="AS48" i="26"/>
  <c r="AT49" i="26"/>
  <c r="BN49" i="26"/>
  <c r="AY53" i="26"/>
  <c r="AX67" i="26"/>
  <c r="AT45" i="26"/>
  <c r="BN45" i="26"/>
  <c r="AE49" i="26"/>
  <c r="AY49" i="26"/>
  <c r="U50" i="26"/>
  <c r="AO50" i="26"/>
  <c r="O51" i="26"/>
  <c r="AE51" i="26"/>
  <c r="AT57" i="26"/>
  <c r="AJ64" i="26"/>
  <c r="Y34" i="26"/>
  <c r="AS34" i="26"/>
  <c r="BM34" i="26"/>
  <c r="AN35" i="26"/>
  <c r="BH49" i="26"/>
  <c r="Y52" i="26"/>
  <c r="AS52" i="26"/>
  <c r="AJ53" i="26"/>
  <c r="O55" i="26"/>
  <c r="AX56" i="26"/>
  <c r="AS56" i="26"/>
  <c r="BC56" i="26"/>
  <c r="BN56" i="26"/>
  <c r="AN60" i="26"/>
  <c r="AE76" i="26"/>
  <c r="AD77" i="26"/>
  <c r="Y35" i="26"/>
  <c r="AS35" i="26"/>
  <c r="AS45" i="26"/>
  <c r="AS49" i="26"/>
  <c r="BH53" i="26"/>
  <c r="AI53" i="26"/>
  <c r="AT53" i="26"/>
  <c r="AT64" i="26"/>
  <c r="BI65" i="26"/>
  <c r="AI69" i="26"/>
  <c r="O69" i="26"/>
  <c r="AX69" i="26"/>
  <c r="BN69" i="26"/>
  <c r="AT69" i="26"/>
  <c r="AS69" i="26"/>
  <c r="Z77" i="26"/>
  <c r="Z58" i="26"/>
  <c r="BN58" i="26"/>
  <c r="AX60" i="26"/>
  <c r="T60" i="26"/>
  <c r="Z60" i="26"/>
  <c r="AI60" i="26"/>
  <c r="BN60" i="26"/>
  <c r="U64" i="26"/>
  <c r="AI75" i="26"/>
  <c r="O75" i="26"/>
  <c r="AT75" i="26"/>
  <c r="Z75" i="26"/>
  <c r="Y75" i="26"/>
  <c r="P56" i="26"/>
  <c r="BC59" i="26"/>
  <c r="AI59" i="26"/>
  <c r="O59" i="26"/>
  <c r="AS59" i="26"/>
  <c r="BH59" i="26"/>
  <c r="BM60" i="26"/>
  <c r="BH63" i="26"/>
  <c r="T63" i="26"/>
  <c r="BD63" i="26"/>
  <c r="P63" i="26"/>
  <c r="P64" i="26"/>
  <c r="T75" i="26"/>
  <c r="BN77" i="26"/>
  <c r="BL74" i="26"/>
  <c r="AS57" i="26"/>
  <c r="AX61" i="26"/>
  <c r="AD61" i="26"/>
  <c r="Y61" i="26"/>
  <c r="BM61" i="26"/>
  <c r="BD65" i="26"/>
  <c r="BM67" i="26"/>
  <c r="BH68" i="26"/>
  <c r="AI68" i="26"/>
  <c r="O68" i="26"/>
  <c r="Z68" i="26"/>
  <c r="AT68" i="26"/>
  <c r="AY68" i="26"/>
  <c r="BN68" i="26"/>
  <c r="P69" i="26"/>
  <c r="AJ69" i="26"/>
  <c r="N74" i="26"/>
  <c r="N79" i="26"/>
  <c r="J79" i="26"/>
  <c r="P79" i="26"/>
  <c r="P75" i="26"/>
  <c r="AH74" i="26"/>
  <c r="AJ75" i="26"/>
  <c r="BM77" i="26"/>
  <c r="U69" i="26"/>
  <c r="BI75" i="26"/>
  <c r="AS62" i="26"/>
  <c r="AS66" i="26"/>
  <c r="AN67" i="26"/>
  <c r="BH67" i="26"/>
  <c r="Y76" i="26"/>
  <c r="AS76" i="26"/>
  <c r="Y67" i="26"/>
  <c r="AS67" i="26"/>
  <c r="AS77" i="26"/>
  <c r="BB19" i="25"/>
  <c r="P44" i="26"/>
  <c r="L42" i="26"/>
  <c r="BN20" i="26"/>
  <c r="BM16" i="26"/>
  <c r="AI16" i="26"/>
  <c r="AT16" i="26"/>
  <c r="AP42" i="26"/>
  <c r="P16" i="26"/>
  <c r="BN16" i="26"/>
  <c r="BN44" i="26"/>
  <c r="AS44" i="26"/>
  <c r="O44" i="26"/>
  <c r="AT44" i="26"/>
  <c r="AT48" i="26"/>
  <c r="BB80" i="25"/>
  <c r="BB79" i="25"/>
  <c r="BB78" i="25"/>
  <c r="BL59" i="25"/>
  <c r="BL56" i="25"/>
  <c r="BL55" i="25"/>
  <c r="BL54" i="25"/>
  <c r="BL53" i="25"/>
  <c r="BL52" i="25"/>
  <c r="BL51" i="25"/>
  <c r="BL48" i="25"/>
  <c r="BL47" i="25"/>
  <c r="BG62" i="25"/>
  <c r="BG61" i="25"/>
  <c r="BH61" i="25"/>
  <c r="BG60" i="25"/>
  <c r="BG59" i="25"/>
  <c r="BG56" i="25"/>
  <c r="BG55" i="25"/>
  <c r="BG54" i="25"/>
  <c r="BG53" i="25"/>
  <c r="BG52" i="25"/>
  <c r="BG51" i="25"/>
  <c r="BG48" i="25"/>
  <c r="BG47" i="25"/>
  <c r="BG46" i="25"/>
  <c r="BB72" i="25"/>
  <c r="BB71" i="25"/>
  <c r="BB70" i="25"/>
  <c r="BB69" i="25"/>
  <c r="BB68" i="25"/>
  <c r="BB67" i="25"/>
  <c r="BB66" i="25"/>
  <c r="BB58" i="25"/>
  <c r="BB57" i="25"/>
  <c r="BB65" i="25"/>
  <c r="BB64" i="25"/>
  <c r="BC64" i="25"/>
  <c r="BB63" i="25"/>
  <c r="BB62" i="25"/>
  <c r="BB61" i="25"/>
  <c r="BB60" i="25"/>
  <c r="BB59" i="25"/>
  <c r="BB56" i="25"/>
  <c r="BB55" i="25"/>
  <c r="BB51" i="25"/>
  <c r="BB48" i="25"/>
  <c r="BB46" i="25"/>
  <c r="BB45" i="25"/>
  <c r="BB52" i="25"/>
  <c r="BB53" i="25"/>
  <c r="BB54" i="25"/>
  <c r="BB47" i="25"/>
  <c r="BD27" i="25"/>
  <c r="BL29" i="25"/>
  <c r="BL27" i="25"/>
  <c r="BM27" i="25"/>
  <c r="BL23" i="25"/>
  <c r="BL20" i="25"/>
  <c r="BL24" i="25"/>
  <c r="BL25" i="25"/>
  <c r="BL26" i="25"/>
  <c r="BL19" i="25"/>
  <c r="BL17" i="25"/>
  <c r="BM17" i="25"/>
  <c r="BL15" i="25"/>
  <c r="BL16" i="25"/>
  <c r="BM16" i="25"/>
  <c r="BL14" i="25"/>
  <c r="BL13" i="25"/>
  <c r="BG29" i="25"/>
  <c r="BH29" i="25"/>
  <c r="BG27" i="25"/>
  <c r="BG24" i="25"/>
  <c r="BG25" i="25"/>
  <c r="BH25" i="25"/>
  <c r="BG26" i="25"/>
  <c r="BG23" i="25"/>
  <c r="BG22" i="25"/>
  <c r="BG20" i="25"/>
  <c r="BG19" i="25"/>
  <c r="BG18" i="25"/>
  <c r="BG17" i="25"/>
  <c r="BI17" i="25"/>
  <c r="BG15" i="25"/>
  <c r="BH15" i="25"/>
  <c r="BG16" i="25"/>
  <c r="BG14" i="25"/>
  <c r="BE13" i="25"/>
  <c r="BM15" i="25"/>
  <c r="BH56" i="25"/>
  <c r="BJ75" i="25"/>
  <c r="BE75" i="25"/>
  <c r="BJ41" i="25"/>
  <c r="BE41" i="25"/>
  <c r="BC27" i="25"/>
  <c r="AZ75" i="25"/>
  <c r="AZ41" i="25"/>
  <c r="BB27" i="25"/>
  <c r="BB17" i="25"/>
  <c r="BC17" i="25"/>
  <c r="BB15" i="25"/>
  <c r="BB16" i="25"/>
  <c r="BC16" i="25"/>
  <c r="BB14" i="25"/>
  <c r="S78" i="25"/>
  <c r="AD80" i="25"/>
  <c r="AN78" i="25"/>
  <c r="AX52" i="25"/>
  <c r="AX54" i="25"/>
  <c r="AX61" i="25"/>
  <c r="AX62" i="25"/>
  <c r="AX70" i="25"/>
  <c r="AS51" i="25"/>
  <c r="AS59" i="25"/>
  <c r="AN48" i="25"/>
  <c r="AN52" i="25"/>
  <c r="AN64" i="25"/>
  <c r="AI52" i="25"/>
  <c r="AI60" i="25"/>
  <c r="AI61" i="25"/>
  <c r="AI65" i="25"/>
  <c r="AI69" i="25"/>
  <c r="AD54" i="25"/>
  <c r="AD65" i="25"/>
  <c r="X51" i="25"/>
  <c r="X54" i="25"/>
  <c r="X70" i="25"/>
  <c r="X71" i="25"/>
  <c r="X15" i="25"/>
  <c r="X17" i="25"/>
  <c r="X23" i="25"/>
  <c r="X26" i="25"/>
  <c r="AD32" i="25"/>
  <c r="AI14" i="25"/>
  <c r="AI19" i="25"/>
  <c r="AI23" i="25"/>
  <c r="AI27" i="25"/>
  <c r="AI30" i="25"/>
  <c r="AI34" i="25"/>
  <c r="AI37" i="25"/>
  <c r="AN16" i="25"/>
  <c r="AN17" i="25"/>
  <c r="AN23" i="25"/>
  <c r="AN32" i="25"/>
  <c r="AN37" i="25"/>
  <c r="AS27" i="25"/>
  <c r="AS34" i="25"/>
  <c r="AS37" i="25"/>
  <c r="AX17" i="25"/>
  <c r="AX33" i="25"/>
  <c r="S59" i="25"/>
  <c r="S65" i="25"/>
  <c r="S71" i="25"/>
  <c r="S17" i="25"/>
  <c r="S26" i="25"/>
  <c r="S34" i="25"/>
  <c r="S37" i="25"/>
  <c r="N59" i="25"/>
  <c r="N64" i="25"/>
  <c r="N69" i="25"/>
  <c r="N71" i="25"/>
  <c r="N14" i="25"/>
  <c r="N19" i="25"/>
  <c r="N23" i="25"/>
  <c r="N26" i="25"/>
  <c r="N31" i="25"/>
  <c r="N36" i="25"/>
  <c r="AT54" i="26"/>
  <c r="BN27" i="25"/>
  <c r="BI27" i="25"/>
  <c r="BB77" i="25"/>
  <c r="BB50" i="25"/>
  <c r="BB49" i="25"/>
  <c r="BD17" i="25"/>
  <c r="BL50" i="25"/>
  <c r="BM52" i="25"/>
  <c r="BL46" i="25"/>
  <c r="BL45" i="25"/>
  <c r="BG50" i="25"/>
  <c r="BG45" i="25"/>
  <c r="BL22" i="25"/>
  <c r="AV50" i="25"/>
  <c r="AU55" i="25"/>
  <c r="AV55" i="25"/>
  <c r="AU50" i="25"/>
  <c r="AW48" i="25"/>
  <c r="AW51" i="25"/>
  <c r="AW50" i="25"/>
  <c r="AW52" i="25"/>
  <c r="AW53" i="25"/>
  <c r="AW54" i="25"/>
  <c r="AW56" i="25"/>
  <c r="AW55" i="25"/>
  <c r="AW59" i="25"/>
  <c r="AW60" i="25"/>
  <c r="AW61" i="25"/>
  <c r="AW62" i="25"/>
  <c r="AW63" i="25"/>
  <c r="AW64" i="25"/>
  <c r="AW65" i="25"/>
  <c r="AX65" i="25"/>
  <c r="AW66" i="25"/>
  <c r="AW67" i="25"/>
  <c r="AW68" i="25"/>
  <c r="AW69" i="25"/>
  <c r="AW70" i="25"/>
  <c r="AW71" i="25"/>
  <c r="AW72" i="25"/>
  <c r="AW47" i="25"/>
  <c r="BL49" i="25"/>
  <c r="BG49" i="25"/>
  <c r="AW58" i="25"/>
  <c r="AW57" i="25"/>
  <c r="AY17" i="25"/>
  <c r="AW29" i="25"/>
  <c r="AW30" i="25"/>
  <c r="AW31" i="25"/>
  <c r="AW32" i="25"/>
  <c r="AX32" i="25"/>
  <c r="AW33" i="25"/>
  <c r="AW34" i="25"/>
  <c r="AW35" i="25"/>
  <c r="AW36" i="25"/>
  <c r="AW37" i="25"/>
  <c r="AX37" i="25"/>
  <c r="AW38" i="25"/>
  <c r="AW27" i="25"/>
  <c r="AX27" i="25"/>
  <c r="AW20" i="25"/>
  <c r="AW23" i="25"/>
  <c r="AX23" i="25"/>
  <c r="AW24" i="25"/>
  <c r="AW25" i="25"/>
  <c r="AY25" i="25"/>
  <c r="AW26" i="25"/>
  <c r="AW19" i="25"/>
  <c r="AW17" i="25"/>
  <c r="AW15" i="25"/>
  <c r="AW16" i="25"/>
  <c r="AX16" i="25"/>
  <c r="AW14" i="25"/>
  <c r="AW13" i="25"/>
  <c r="AU75" i="25"/>
  <c r="AU41" i="25"/>
  <c r="AW18" i="25"/>
  <c r="AW12" i="25"/>
  <c r="AR48" i="25"/>
  <c r="AR51" i="25"/>
  <c r="AT51" i="25"/>
  <c r="AR52" i="25"/>
  <c r="AR53" i="25"/>
  <c r="AR54" i="25"/>
  <c r="AR56" i="25"/>
  <c r="AR55" i="25"/>
  <c r="AR59" i="25"/>
  <c r="AR60" i="25"/>
  <c r="AR61" i="25"/>
  <c r="AR62" i="25"/>
  <c r="AR63" i="25"/>
  <c r="AR64" i="25"/>
  <c r="AR65" i="25"/>
  <c r="AS65" i="25"/>
  <c r="AR66" i="25"/>
  <c r="AR67" i="25"/>
  <c r="AS67" i="25"/>
  <c r="AR68" i="25"/>
  <c r="AR69" i="25"/>
  <c r="AR70" i="25"/>
  <c r="AR71" i="25"/>
  <c r="AS71" i="25"/>
  <c r="AR72" i="25"/>
  <c r="AR47" i="25"/>
  <c r="BL18" i="25"/>
  <c r="AR27" i="25"/>
  <c r="AT27" i="25"/>
  <c r="AT17" i="25"/>
  <c r="AR17" i="25"/>
  <c r="AS17" i="25"/>
  <c r="AM72" i="25"/>
  <c r="AM62" i="25"/>
  <c r="AM61" i="25"/>
  <c r="AM60" i="25"/>
  <c r="AM59" i="25"/>
  <c r="AM56" i="25"/>
  <c r="AM55" i="25"/>
  <c r="AM54" i="25"/>
  <c r="AM53" i="25"/>
  <c r="AM52" i="25"/>
  <c r="AM51" i="25"/>
  <c r="AM50" i="25"/>
  <c r="AM48" i="25"/>
  <c r="AM47" i="25"/>
  <c r="AM23" i="25"/>
  <c r="AM38" i="25"/>
  <c r="AM37" i="25"/>
  <c r="AO37" i="25"/>
  <c r="AM36" i="25"/>
  <c r="AM35" i="25"/>
  <c r="AM34" i="25"/>
  <c r="AM33" i="25"/>
  <c r="AM32" i="25"/>
  <c r="AM31" i="25"/>
  <c r="AM30" i="25"/>
  <c r="AM29" i="25"/>
  <c r="AM27" i="25"/>
  <c r="AN27" i="25"/>
  <c r="AM26" i="25"/>
  <c r="AM25" i="25"/>
  <c r="AO25" i="25"/>
  <c r="AM24" i="25"/>
  <c r="AM20" i="25"/>
  <c r="AM19" i="25"/>
  <c r="AM15" i="25"/>
  <c r="AM16" i="25"/>
  <c r="AM17" i="25"/>
  <c r="AM14" i="25"/>
  <c r="AH15" i="25"/>
  <c r="BK22" i="25"/>
  <c r="BJ22" i="25"/>
  <c r="BF22" i="25"/>
  <c r="BE22" i="25"/>
  <c r="BA22" i="25"/>
  <c r="AZ22" i="25"/>
  <c r="AV22" i="25"/>
  <c r="AU22" i="25"/>
  <c r="AW22" i="25"/>
  <c r="AQ22" i="25"/>
  <c r="AP22" i="25"/>
  <c r="AL22" i="25"/>
  <c r="AK22" i="25"/>
  <c r="BK13" i="25"/>
  <c r="BJ13" i="25"/>
  <c r="BF13" i="25"/>
  <c r="BA13" i="25"/>
  <c r="AZ13" i="25"/>
  <c r="AV13" i="25"/>
  <c r="AU13" i="25"/>
  <c r="AQ13" i="25"/>
  <c r="AP13" i="25"/>
  <c r="AL13" i="25"/>
  <c r="AK13" i="25"/>
  <c r="C46" i="25"/>
  <c r="C45" i="25"/>
  <c r="AG22" i="25"/>
  <c r="AF22" i="25"/>
  <c r="AB22" i="25"/>
  <c r="AA22" i="25"/>
  <c r="V22" i="25"/>
  <c r="V21" i="25"/>
  <c r="U22" i="25"/>
  <c r="Q22" i="25"/>
  <c r="P22" i="25"/>
  <c r="P21" i="25"/>
  <c r="L22" i="25"/>
  <c r="K22" i="25"/>
  <c r="H22" i="25"/>
  <c r="D22" i="25"/>
  <c r="D21" i="25"/>
  <c r="C22" i="25"/>
  <c r="G22" i="25"/>
  <c r="AG13" i="25"/>
  <c r="AF13" i="25"/>
  <c r="AF12" i="25"/>
  <c r="AB13" i="25"/>
  <c r="AA13" i="25"/>
  <c r="V13" i="25"/>
  <c r="U13" i="25"/>
  <c r="U12" i="25"/>
  <c r="U10" i="25"/>
  <c r="Q13" i="25"/>
  <c r="P13" i="25"/>
  <c r="L13" i="25"/>
  <c r="K13" i="25"/>
  <c r="K12" i="25"/>
  <c r="H13" i="25"/>
  <c r="G13" i="25"/>
  <c r="D13" i="25"/>
  <c r="C13" i="25"/>
  <c r="AH27" i="25"/>
  <c r="AH72" i="25"/>
  <c r="AH71" i="25"/>
  <c r="AH70" i="25"/>
  <c r="AH69" i="25"/>
  <c r="AH68" i="25"/>
  <c r="AH67" i="25"/>
  <c r="AH66" i="25"/>
  <c r="AH65" i="25"/>
  <c r="AH64" i="25"/>
  <c r="AH63" i="25"/>
  <c r="AH62" i="25"/>
  <c r="AH61" i="25"/>
  <c r="AH60" i="25"/>
  <c r="AH59" i="25"/>
  <c r="AH56" i="25"/>
  <c r="AH55" i="25"/>
  <c r="AH54" i="25"/>
  <c r="AH53" i="25"/>
  <c r="AH52" i="25"/>
  <c r="AH51" i="25"/>
  <c r="AH17" i="25"/>
  <c r="AI17" i="25"/>
  <c r="AH48" i="25"/>
  <c r="AH47" i="25"/>
  <c r="M38" i="25"/>
  <c r="O38" i="25"/>
  <c r="I38" i="25"/>
  <c r="AE38" i="25"/>
  <c r="M37" i="25"/>
  <c r="I37" i="25"/>
  <c r="M36" i="25"/>
  <c r="I36" i="25"/>
  <c r="M35" i="25"/>
  <c r="I35" i="25"/>
  <c r="AO35" i="25"/>
  <c r="M34" i="25"/>
  <c r="N34" i="25"/>
  <c r="I34" i="25"/>
  <c r="AD34" i="25"/>
  <c r="AJ34" i="25"/>
  <c r="M33" i="25"/>
  <c r="I33" i="25"/>
  <c r="M32" i="25"/>
  <c r="O32" i="25"/>
  <c r="I32" i="25"/>
  <c r="M31" i="25"/>
  <c r="I31" i="25"/>
  <c r="BM31" i="25"/>
  <c r="M30" i="25"/>
  <c r="I30" i="25"/>
  <c r="M29" i="25"/>
  <c r="I29" i="25"/>
  <c r="AN29" i="25"/>
  <c r="M26" i="25"/>
  <c r="I26" i="25"/>
  <c r="BI26" i="25"/>
  <c r="M25" i="25"/>
  <c r="I25" i="25"/>
  <c r="M24" i="25"/>
  <c r="I24" i="25"/>
  <c r="AX24" i="25"/>
  <c r="M23" i="25"/>
  <c r="I23" i="25"/>
  <c r="M20" i="25"/>
  <c r="I20" i="25"/>
  <c r="N20" i="25"/>
  <c r="M19" i="25"/>
  <c r="I19" i="25"/>
  <c r="Y19" i="25"/>
  <c r="M16" i="25"/>
  <c r="N16" i="25"/>
  <c r="I16" i="25"/>
  <c r="BH16" i="25"/>
  <c r="M15" i="25"/>
  <c r="N15" i="25"/>
  <c r="I15" i="25"/>
  <c r="M14" i="25"/>
  <c r="I14" i="25"/>
  <c r="J12" i="25"/>
  <c r="W26" i="25"/>
  <c r="W25" i="25"/>
  <c r="Y25" i="25"/>
  <c r="W24" i="25"/>
  <c r="Y24" i="25"/>
  <c r="W23" i="25"/>
  <c r="W20" i="25"/>
  <c r="W19" i="25"/>
  <c r="W18" i="25"/>
  <c r="W16" i="25"/>
  <c r="Y16" i="25"/>
  <c r="W15" i="25"/>
  <c r="W14" i="25"/>
  <c r="R38" i="25"/>
  <c r="R37" i="25"/>
  <c r="R36" i="25"/>
  <c r="T36" i="25"/>
  <c r="R35" i="25"/>
  <c r="R34" i="25"/>
  <c r="R33" i="25"/>
  <c r="R32" i="25"/>
  <c r="R31" i="25"/>
  <c r="R30" i="25"/>
  <c r="R29" i="25"/>
  <c r="T29" i="25"/>
  <c r="R26" i="25"/>
  <c r="R25" i="25"/>
  <c r="T25" i="25"/>
  <c r="R24" i="25"/>
  <c r="R23" i="25"/>
  <c r="R20" i="25"/>
  <c r="R19" i="25"/>
  <c r="R16" i="25"/>
  <c r="R15" i="25"/>
  <c r="T15" i="25"/>
  <c r="R14" i="25"/>
  <c r="BL78" i="25"/>
  <c r="BM78" i="25"/>
  <c r="BL79" i="25"/>
  <c r="BL80" i="25"/>
  <c r="BM80" i="25"/>
  <c r="I78" i="25"/>
  <c r="BC78" i="25"/>
  <c r="I79" i="25"/>
  <c r="BN79" i="25"/>
  <c r="I80" i="25"/>
  <c r="X80" i="25"/>
  <c r="BK77" i="25"/>
  <c r="BK82" i="25"/>
  <c r="BJ77" i="25"/>
  <c r="BJ82" i="25"/>
  <c r="BG78" i="25"/>
  <c r="BH78" i="25"/>
  <c r="BG79" i="25"/>
  <c r="BG80" i="25"/>
  <c r="BF77" i="25"/>
  <c r="BF82" i="25"/>
  <c r="BE77" i="25"/>
  <c r="BE82" i="25"/>
  <c r="BA77" i="25"/>
  <c r="BA82" i="25"/>
  <c r="AZ77" i="25"/>
  <c r="AZ82" i="25"/>
  <c r="AW78" i="25"/>
  <c r="AW79" i="25"/>
  <c r="AW80" i="25"/>
  <c r="AV77" i="25"/>
  <c r="AV82" i="25"/>
  <c r="AU77" i="25"/>
  <c r="AU82" i="25"/>
  <c r="AR78" i="25"/>
  <c r="AS78" i="25"/>
  <c r="AR79" i="25"/>
  <c r="AR80" i="25"/>
  <c r="AQ77" i="25"/>
  <c r="AQ82" i="25"/>
  <c r="AP77" i="25"/>
  <c r="AP82" i="25"/>
  <c r="AM78" i="25"/>
  <c r="AM79" i="25"/>
  <c r="AM80" i="25"/>
  <c r="AL77" i="25"/>
  <c r="AL82" i="25"/>
  <c r="AK77" i="25"/>
  <c r="AK82" i="25"/>
  <c r="AH78" i="25"/>
  <c r="AI78" i="25"/>
  <c r="AH79" i="25"/>
  <c r="AH80" i="25"/>
  <c r="AG77" i="25"/>
  <c r="AG82" i="25"/>
  <c r="AF77" i="25"/>
  <c r="AC78" i="25"/>
  <c r="AC79" i="25"/>
  <c r="AC80" i="25"/>
  <c r="AB77" i="25"/>
  <c r="AB82" i="25"/>
  <c r="AA77" i="25"/>
  <c r="AA82" i="25"/>
  <c r="W78" i="25"/>
  <c r="X78" i="25"/>
  <c r="W79" i="25"/>
  <c r="W80" i="25"/>
  <c r="V77" i="25"/>
  <c r="V82" i="25"/>
  <c r="U77" i="25"/>
  <c r="U82" i="25"/>
  <c r="R78" i="25"/>
  <c r="R79" i="25"/>
  <c r="R80" i="25"/>
  <c r="Q77" i="25"/>
  <c r="P77" i="25"/>
  <c r="P82" i="25"/>
  <c r="M78" i="25"/>
  <c r="O78" i="25"/>
  <c r="M79" i="25"/>
  <c r="M80" i="25"/>
  <c r="O80" i="25"/>
  <c r="L77" i="25"/>
  <c r="L82" i="25"/>
  <c r="K77" i="25"/>
  <c r="H77" i="25"/>
  <c r="H82" i="25"/>
  <c r="G77" i="25"/>
  <c r="G82" i="25"/>
  <c r="E78" i="25"/>
  <c r="E79" i="25"/>
  <c r="E80" i="25"/>
  <c r="D77" i="25"/>
  <c r="D82" i="25"/>
  <c r="C77" i="25"/>
  <c r="C82" i="25"/>
  <c r="BL60" i="25"/>
  <c r="BL61" i="25"/>
  <c r="BM61" i="25"/>
  <c r="BL62" i="25"/>
  <c r="BL63" i="25"/>
  <c r="BL64" i="25"/>
  <c r="BL65" i="25"/>
  <c r="BL66" i="25"/>
  <c r="BL67" i="25"/>
  <c r="BL68" i="25"/>
  <c r="BM68" i="25"/>
  <c r="BL69" i="25"/>
  <c r="BL70" i="25"/>
  <c r="BL71" i="25"/>
  <c r="BL72" i="25"/>
  <c r="BM72" i="25"/>
  <c r="BK58" i="25"/>
  <c r="BK57" i="25"/>
  <c r="BJ58" i="25"/>
  <c r="BJ57" i="25"/>
  <c r="BG63" i="25"/>
  <c r="BG64" i="25"/>
  <c r="BH64" i="25"/>
  <c r="BG65" i="25"/>
  <c r="BG66" i="25"/>
  <c r="BG67" i="25"/>
  <c r="BG68" i="25"/>
  <c r="BH68" i="25"/>
  <c r="BG69" i="25"/>
  <c r="BG70" i="25"/>
  <c r="BH70" i="25"/>
  <c r="BG71" i="25"/>
  <c r="BG72" i="25"/>
  <c r="BF58" i="25"/>
  <c r="BF57" i="25"/>
  <c r="BE58" i="25"/>
  <c r="BE57" i="25"/>
  <c r="BA58" i="25"/>
  <c r="BA57" i="25"/>
  <c r="AZ58" i="25"/>
  <c r="AZ57" i="25"/>
  <c r="AV58" i="25"/>
  <c r="AV57" i="25"/>
  <c r="AU58" i="25"/>
  <c r="AU57" i="25"/>
  <c r="AQ58" i="25"/>
  <c r="AQ57" i="25"/>
  <c r="AP58" i="25"/>
  <c r="AP57" i="25"/>
  <c r="AM63" i="25"/>
  <c r="AM64" i="25"/>
  <c r="AM65" i="25"/>
  <c r="AM66" i="25"/>
  <c r="AM67" i="25"/>
  <c r="AM68" i="25"/>
  <c r="AM69" i="25"/>
  <c r="AM70" i="25"/>
  <c r="AM71" i="25"/>
  <c r="AN71" i="25"/>
  <c r="AL58" i="25"/>
  <c r="AL57" i="25"/>
  <c r="AK58" i="25"/>
  <c r="AK57" i="25"/>
  <c r="AG58" i="25"/>
  <c r="AG57" i="25"/>
  <c r="AF58" i="25"/>
  <c r="AF57" i="25"/>
  <c r="AC59" i="25"/>
  <c r="AC60" i="25"/>
  <c r="AC61" i="25"/>
  <c r="AC62" i="25"/>
  <c r="AC63" i="25"/>
  <c r="AC64" i="25"/>
  <c r="AC65" i="25"/>
  <c r="AC66" i="25"/>
  <c r="AC67" i="25"/>
  <c r="AC68" i="25"/>
  <c r="AC69" i="25"/>
  <c r="AC70" i="25"/>
  <c r="AE70" i="25"/>
  <c r="AC71" i="25"/>
  <c r="AC72" i="25"/>
  <c r="AC27" i="25"/>
  <c r="AD27" i="25"/>
  <c r="AB58" i="25"/>
  <c r="AB57" i="25"/>
  <c r="AA58" i="25"/>
  <c r="AA57" i="25"/>
  <c r="W59" i="25"/>
  <c r="W60" i="25"/>
  <c r="W61" i="25"/>
  <c r="W62" i="25"/>
  <c r="W63" i="25"/>
  <c r="W64" i="25"/>
  <c r="W65" i="25"/>
  <c r="X65" i="25"/>
  <c r="Y65" i="25"/>
  <c r="W66" i="25"/>
  <c r="W67" i="25"/>
  <c r="X67" i="25"/>
  <c r="W68" i="25"/>
  <c r="W69" i="25"/>
  <c r="W70" i="25"/>
  <c r="W71" i="25"/>
  <c r="W72" i="25"/>
  <c r="W27" i="25"/>
  <c r="V58" i="25"/>
  <c r="V57" i="25"/>
  <c r="U58" i="25"/>
  <c r="U57" i="25"/>
  <c r="R59" i="25"/>
  <c r="R60" i="25"/>
  <c r="T60" i="25"/>
  <c r="R61" i="25"/>
  <c r="R62" i="25"/>
  <c r="R63" i="25"/>
  <c r="R64" i="25"/>
  <c r="T64" i="25"/>
  <c r="R65" i="25"/>
  <c r="R66" i="25"/>
  <c r="R67" i="25"/>
  <c r="R68" i="25"/>
  <c r="R69" i="25"/>
  <c r="R70" i="25"/>
  <c r="R71" i="25"/>
  <c r="R72" i="25"/>
  <c r="R27" i="25"/>
  <c r="Q58" i="25"/>
  <c r="Q57" i="25"/>
  <c r="P58" i="25"/>
  <c r="P57" i="25"/>
  <c r="M59" i="25"/>
  <c r="M60" i="25"/>
  <c r="M61" i="25"/>
  <c r="M62" i="25"/>
  <c r="O62" i="25"/>
  <c r="M63" i="25"/>
  <c r="M64" i="25"/>
  <c r="M65" i="25"/>
  <c r="N65" i="25"/>
  <c r="M66" i="25"/>
  <c r="M67" i="25"/>
  <c r="M68" i="25"/>
  <c r="M69" i="25"/>
  <c r="M70" i="25"/>
  <c r="M71" i="25"/>
  <c r="M72" i="25"/>
  <c r="M27" i="25"/>
  <c r="N27" i="25"/>
  <c r="L58" i="25"/>
  <c r="L57" i="25"/>
  <c r="K58" i="25"/>
  <c r="K57" i="25"/>
  <c r="I59" i="25"/>
  <c r="BM59" i="25"/>
  <c r="I60" i="25"/>
  <c r="I61" i="25"/>
  <c r="I62" i="25"/>
  <c r="X62" i="25"/>
  <c r="I63" i="25"/>
  <c r="AN63" i="25"/>
  <c r="I64" i="25"/>
  <c r="I65" i="25"/>
  <c r="I66" i="25"/>
  <c r="I67" i="25"/>
  <c r="I68" i="25"/>
  <c r="I69" i="25"/>
  <c r="I70" i="25"/>
  <c r="I71" i="25"/>
  <c r="BD71" i="25"/>
  <c r="I72" i="25"/>
  <c r="I27" i="25"/>
  <c r="AO27" i="25"/>
  <c r="H58" i="25"/>
  <c r="H57" i="25"/>
  <c r="G58" i="25"/>
  <c r="G57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27" i="25"/>
  <c r="D58" i="25"/>
  <c r="D57" i="25"/>
  <c r="C58" i="25"/>
  <c r="C57" i="25"/>
  <c r="BK55" i="25"/>
  <c r="BJ55" i="25"/>
  <c r="BF55" i="25"/>
  <c r="BE55" i="25"/>
  <c r="BA55" i="25"/>
  <c r="AZ55" i="25"/>
  <c r="AQ55" i="25"/>
  <c r="AP55" i="25"/>
  <c r="AL55" i="25"/>
  <c r="AK55" i="25"/>
  <c r="AG55" i="25"/>
  <c r="AF55" i="25"/>
  <c r="AC56" i="25"/>
  <c r="AC55" i="25"/>
  <c r="AB55" i="25"/>
  <c r="AA55" i="25"/>
  <c r="W56" i="25"/>
  <c r="W55" i="25"/>
  <c r="V55" i="25"/>
  <c r="U55" i="25"/>
  <c r="R56" i="25"/>
  <c r="R55" i="25"/>
  <c r="Q55" i="25"/>
  <c r="P55" i="25"/>
  <c r="M56" i="25"/>
  <c r="M55" i="25"/>
  <c r="L55" i="25"/>
  <c r="K55" i="25"/>
  <c r="I56" i="25"/>
  <c r="H55" i="25"/>
  <c r="G55" i="25"/>
  <c r="E56" i="25"/>
  <c r="E55" i="25"/>
  <c r="D55" i="25"/>
  <c r="C55" i="25"/>
  <c r="I51" i="25"/>
  <c r="BI51" i="25"/>
  <c r="I52" i="25"/>
  <c r="I53" i="25"/>
  <c r="N53" i="25"/>
  <c r="I54" i="25"/>
  <c r="T54" i="25"/>
  <c r="BK50" i="25"/>
  <c r="BJ50" i="25"/>
  <c r="BI52" i="25"/>
  <c r="BI53" i="25"/>
  <c r="BF50" i="25"/>
  <c r="BF49" i="25"/>
  <c r="BE50" i="25"/>
  <c r="BD51" i="25"/>
  <c r="BA50" i="25"/>
  <c r="AZ50" i="25"/>
  <c r="AY52" i="25"/>
  <c r="AY53" i="25"/>
  <c r="AQ50" i="25"/>
  <c r="AP50" i="25"/>
  <c r="AL50" i="25"/>
  <c r="AK50" i="25"/>
  <c r="AG50" i="25"/>
  <c r="AF50" i="25"/>
  <c r="AC51" i="25"/>
  <c r="AC52" i="25"/>
  <c r="AC53" i="25"/>
  <c r="AC54" i="25"/>
  <c r="AB50" i="25"/>
  <c r="AA50" i="25"/>
  <c r="W51" i="25"/>
  <c r="Y51" i="25"/>
  <c r="W52" i="25"/>
  <c r="W53" i="25"/>
  <c r="Y53" i="25"/>
  <c r="W54" i="25"/>
  <c r="Y54" i="25"/>
  <c r="V50" i="25"/>
  <c r="V49" i="25"/>
  <c r="U50" i="25"/>
  <c r="R51" i="25"/>
  <c r="S51" i="25"/>
  <c r="R52" i="25"/>
  <c r="T52" i="25"/>
  <c r="R53" i="25"/>
  <c r="T53" i="25"/>
  <c r="R54" i="25"/>
  <c r="Q50" i="25"/>
  <c r="P50" i="25"/>
  <c r="M51" i="25"/>
  <c r="O51" i="25"/>
  <c r="M52" i="25"/>
  <c r="N52" i="25"/>
  <c r="M53" i="25"/>
  <c r="M54" i="25"/>
  <c r="L50" i="25"/>
  <c r="K50" i="25"/>
  <c r="H50" i="25"/>
  <c r="G50" i="25"/>
  <c r="E51" i="25"/>
  <c r="E52" i="25"/>
  <c r="E53" i="25"/>
  <c r="E54" i="25"/>
  <c r="D50" i="25"/>
  <c r="C50" i="25"/>
  <c r="BK46" i="25"/>
  <c r="BK45" i="25"/>
  <c r="BJ46" i="25"/>
  <c r="BJ45" i="25"/>
  <c r="BF46" i="25"/>
  <c r="BF45" i="25"/>
  <c r="BE46" i="25"/>
  <c r="BE45" i="25"/>
  <c r="I47" i="25"/>
  <c r="I48" i="25"/>
  <c r="I17" i="25"/>
  <c r="BA46" i="25"/>
  <c r="BA45" i="25"/>
  <c r="AZ46" i="25"/>
  <c r="AZ45" i="25"/>
  <c r="AV46" i="25"/>
  <c r="AV45" i="25"/>
  <c r="AU46" i="25"/>
  <c r="AU45" i="25"/>
  <c r="AQ46" i="25"/>
  <c r="AQ45" i="25"/>
  <c r="AP46" i="25"/>
  <c r="AP45" i="25"/>
  <c r="AL46" i="25"/>
  <c r="AL45" i="25"/>
  <c r="AK46" i="25"/>
  <c r="AK45" i="25"/>
  <c r="AG46" i="25"/>
  <c r="AG45" i="25"/>
  <c r="AF46" i="25"/>
  <c r="AF45" i="25"/>
  <c r="AC47" i="25"/>
  <c r="AC48" i="25"/>
  <c r="AC17" i="25"/>
  <c r="AD17" i="25"/>
  <c r="AB46" i="25"/>
  <c r="AB45" i="25"/>
  <c r="AA46" i="25"/>
  <c r="AA45" i="25"/>
  <c r="W47" i="25"/>
  <c r="W46" i="25"/>
  <c r="W45" i="25"/>
  <c r="W48" i="25"/>
  <c r="W17" i="25"/>
  <c r="Y17" i="25"/>
  <c r="V46" i="25"/>
  <c r="V45" i="25"/>
  <c r="U46" i="25"/>
  <c r="U45" i="25"/>
  <c r="R47" i="25"/>
  <c r="R48" i="25"/>
  <c r="R17" i="25"/>
  <c r="T17" i="25"/>
  <c r="Q46" i="25"/>
  <c r="Q45" i="25"/>
  <c r="P46" i="25"/>
  <c r="P45" i="25"/>
  <c r="M47" i="25"/>
  <c r="O47" i="25"/>
  <c r="M48" i="25"/>
  <c r="M17" i="25"/>
  <c r="O17" i="25"/>
  <c r="L46" i="25"/>
  <c r="L45" i="25"/>
  <c r="K46" i="25"/>
  <c r="K45" i="25"/>
  <c r="H46" i="25"/>
  <c r="H45" i="25"/>
  <c r="G46" i="25"/>
  <c r="G45" i="25"/>
  <c r="E47" i="25"/>
  <c r="E48" i="25"/>
  <c r="E17" i="25"/>
  <c r="D46" i="25"/>
  <c r="D45" i="25"/>
  <c r="J57" i="25"/>
  <c r="J45" i="25"/>
  <c r="BL30" i="25"/>
  <c r="BL31" i="25"/>
  <c r="BL32" i="25"/>
  <c r="BM32" i="25"/>
  <c r="BL33" i="25"/>
  <c r="BM33" i="25"/>
  <c r="BL34" i="25"/>
  <c r="BM34" i="25"/>
  <c r="BL35" i="25"/>
  <c r="BM35" i="25"/>
  <c r="BL36" i="25"/>
  <c r="BL37" i="25"/>
  <c r="BM37" i="25"/>
  <c r="BL38" i="25"/>
  <c r="BK28" i="25"/>
  <c r="BK21" i="25"/>
  <c r="BJ28" i="25"/>
  <c r="BJ21" i="25"/>
  <c r="BG30" i="25"/>
  <c r="BG31" i="25"/>
  <c r="BG32" i="25"/>
  <c r="BH32" i="25"/>
  <c r="BG33" i="25"/>
  <c r="BG34" i="25"/>
  <c r="BG35" i="25"/>
  <c r="BG36" i="25"/>
  <c r="BG37" i="25"/>
  <c r="BH37" i="25"/>
  <c r="BG38" i="25"/>
  <c r="BF28" i="25"/>
  <c r="BF21" i="25"/>
  <c r="BE28" i="25"/>
  <c r="BE21" i="25"/>
  <c r="BB29" i="25"/>
  <c r="BB30" i="25"/>
  <c r="BB31" i="25"/>
  <c r="BB32" i="25"/>
  <c r="BC32" i="25"/>
  <c r="BB33" i="25"/>
  <c r="BB34" i="25"/>
  <c r="BC34" i="25"/>
  <c r="BB35" i="25"/>
  <c r="BB36" i="25"/>
  <c r="BB37" i="25"/>
  <c r="BC37" i="25"/>
  <c r="BB38" i="25"/>
  <c r="BA28" i="25"/>
  <c r="BA21" i="25"/>
  <c r="AZ28" i="25"/>
  <c r="AZ21" i="25"/>
  <c r="AY36" i="25"/>
  <c r="AV28" i="25"/>
  <c r="AU28" i="25"/>
  <c r="AU21" i="25"/>
  <c r="AR29" i="25"/>
  <c r="AR30" i="25"/>
  <c r="AR31" i="25"/>
  <c r="AR32" i="25"/>
  <c r="AR33" i="25"/>
  <c r="AT33" i="25"/>
  <c r="AR34" i="25"/>
  <c r="AR35" i="25"/>
  <c r="AS35" i="25"/>
  <c r="AR36" i="25"/>
  <c r="AT36" i="25"/>
  <c r="AR37" i="25"/>
  <c r="AR38" i="25"/>
  <c r="AT38" i="25"/>
  <c r="AQ28" i="25"/>
  <c r="AP28" i="25"/>
  <c r="AP21" i="25"/>
  <c r="AO38" i="25"/>
  <c r="AL28" i="25"/>
  <c r="AL21" i="25"/>
  <c r="AK28" i="25"/>
  <c r="AH29" i="25"/>
  <c r="AJ29" i="25"/>
  <c r="AH30" i="25"/>
  <c r="AH31" i="25"/>
  <c r="AH32" i="25"/>
  <c r="AH33" i="25"/>
  <c r="AH34" i="25"/>
  <c r="AH35" i="25"/>
  <c r="AI35" i="25"/>
  <c r="AH36" i="25"/>
  <c r="AJ36" i="25"/>
  <c r="AH37" i="25"/>
  <c r="AJ37" i="25"/>
  <c r="AH38" i="25"/>
  <c r="AJ38" i="25"/>
  <c r="AG28" i="25"/>
  <c r="AF28" i="25"/>
  <c r="AF21" i="25"/>
  <c r="AC29" i="25"/>
  <c r="AC30" i="25"/>
  <c r="AC33" i="25"/>
  <c r="AC34" i="25"/>
  <c r="AC35" i="25"/>
  <c r="AC36" i="25"/>
  <c r="AC37" i="25"/>
  <c r="AD37" i="25"/>
  <c r="AC38" i="25"/>
  <c r="AC31" i="25"/>
  <c r="AE31" i="25"/>
  <c r="AC32" i="25"/>
  <c r="AB28" i="25"/>
  <c r="AB21" i="25"/>
  <c r="AA28" i="25"/>
  <c r="AA21" i="25"/>
  <c r="W29" i="25"/>
  <c r="W30" i="25"/>
  <c r="W33" i="25"/>
  <c r="W34" i="25"/>
  <c r="X34" i="25"/>
  <c r="W35" i="25"/>
  <c r="Y35" i="25"/>
  <c r="W36" i="25"/>
  <c r="Y36" i="25"/>
  <c r="W37" i="25"/>
  <c r="X37" i="25"/>
  <c r="W38" i="25"/>
  <c r="W31" i="25"/>
  <c r="X31" i="25"/>
  <c r="W32" i="25"/>
  <c r="V28" i="25"/>
  <c r="U28" i="25"/>
  <c r="U21" i="25"/>
  <c r="Q28" i="25"/>
  <c r="Q21" i="25"/>
  <c r="P28" i="25"/>
  <c r="L28" i="25"/>
  <c r="L21" i="25"/>
  <c r="K28" i="25"/>
  <c r="K21" i="25"/>
  <c r="H28" i="25"/>
  <c r="H21" i="25"/>
  <c r="G28" i="25"/>
  <c r="G21" i="25"/>
  <c r="E29" i="25"/>
  <c r="E30" i="25"/>
  <c r="E31" i="25"/>
  <c r="E32" i="25"/>
  <c r="E33" i="25"/>
  <c r="E34" i="25"/>
  <c r="E35" i="25"/>
  <c r="E36" i="25"/>
  <c r="E37" i="25"/>
  <c r="E38" i="25"/>
  <c r="D28" i="25"/>
  <c r="C28" i="25"/>
  <c r="BI25" i="25"/>
  <c r="BB23" i="25"/>
  <c r="BC23" i="25"/>
  <c r="BB24" i="25"/>
  <c r="BC24" i="25"/>
  <c r="BB25" i="25"/>
  <c r="BC25" i="25"/>
  <c r="BB26" i="25"/>
  <c r="BC26" i="25"/>
  <c r="AR23" i="25"/>
  <c r="AS23" i="25"/>
  <c r="AR24" i="25"/>
  <c r="AR25" i="25"/>
  <c r="AT25" i="25"/>
  <c r="AR26" i="25"/>
  <c r="AS26" i="25"/>
  <c r="AH23" i="25"/>
  <c r="AH24" i="25"/>
  <c r="AH25" i="25"/>
  <c r="AH26" i="25"/>
  <c r="AC23" i="25"/>
  <c r="AD23" i="25"/>
  <c r="AC24" i="25"/>
  <c r="AC25" i="25"/>
  <c r="AC26" i="25"/>
  <c r="E23" i="25"/>
  <c r="E24" i="25"/>
  <c r="E25" i="25"/>
  <c r="E26" i="25"/>
  <c r="J21" i="25"/>
  <c r="BK18" i="25"/>
  <c r="BJ18" i="25"/>
  <c r="BF18" i="25"/>
  <c r="BF12" i="25"/>
  <c r="BE18" i="25"/>
  <c r="BB20" i="25"/>
  <c r="BA18" i="25"/>
  <c r="AZ18" i="25"/>
  <c r="AV18" i="25"/>
  <c r="AV12" i="25"/>
  <c r="AU18" i="25"/>
  <c r="AU12" i="25"/>
  <c r="AR19" i="25"/>
  <c r="AS19" i="25"/>
  <c r="AR20" i="25"/>
  <c r="AQ18" i="25"/>
  <c r="AP18" i="25"/>
  <c r="AL18" i="25"/>
  <c r="AL12" i="25"/>
  <c r="AK18" i="25"/>
  <c r="AH19" i="25"/>
  <c r="AJ19" i="25"/>
  <c r="AH20" i="25"/>
  <c r="AG18" i="25"/>
  <c r="AF18" i="25"/>
  <c r="AC19" i="25"/>
  <c r="AC18" i="25"/>
  <c r="AC20" i="25"/>
  <c r="AB18" i="25"/>
  <c r="AB12" i="25"/>
  <c r="AA18" i="25"/>
  <c r="V18" i="25"/>
  <c r="V12" i="25"/>
  <c r="U18" i="25"/>
  <c r="Q18" i="25"/>
  <c r="Q12" i="25"/>
  <c r="Q10" i="25"/>
  <c r="P18" i="25"/>
  <c r="P12" i="25"/>
  <c r="P10" i="25"/>
  <c r="L18" i="25"/>
  <c r="K18" i="25"/>
  <c r="H18" i="25"/>
  <c r="H12" i="25"/>
  <c r="G18" i="25"/>
  <c r="G12" i="25"/>
  <c r="E19" i="25"/>
  <c r="E20" i="25"/>
  <c r="E15" i="25"/>
  <c r="E16" i="25"/>
  <c r="E14" i="25"/>
  <c r="D18" i="25"/>
  <c r="D12" i="25"/>
  <c r="C18" i="25"/>
  <c r="AR14" i="25"/>
  <c r="AS14" i="25"/>
  <c r="AR15" i="25"/>
  <c r="AR16" i="25"/>
  <c r="AT16" i="25"/>
  <c r="AH14" i="25"/>
  <c r="AJ15" i="25"/>
  <c r="AH16" i="25"/>
  <c r="AJ16" i="25"/>
  <c r="AC14" i="25"/>
  <c r="AC15" i="25"/>
  <c r="AC16" i="25"/>
  <c r="AD16" i="25"/>
  <c r="BD53" i="25"/>
  <c r="BD52" i="25"/>
  <c r="AT62" i="25"/>
  <c r="BI23" i="25"/>
  <c r="AA12" i="25"/>
  <c r="C88" i="25"/>
  <c r="L12" i="25"/>
  <c r="L10" i="25"/>
  <c r="Z3" i="25"/>
  <c r="AJ69" i="25"/>
  <c r="AE62" i="25"/>
  <c r="AF82" i="25"/>
  <c r="Q82" i="25"/>
  <c r="K82" i="25"/>
  <c r="AJ80" i="25"/>
  <c r="T79" i="25"/>
  <c r="Y48" i="25"/>
  <c r="T19" i="25"/>
  <c r="AJ25" i="25"/>
  <c r="T38" i="25"/>
  <c r="AE36" i="25"/>
  <c r="AE35" i="25"/>
  <c r="T20" i="24"/>
  <c r="U20" i="24"/>
  <c r="H20" i="24"/>
  <c r="E95" i="24"/>
  <c r="T33" i="24"/>
  <c r="AE141" i="17"/>
  <c r="AE140" i="17"/>
  <c r="AE146" i="17"/>
  <c r="Z141" i="17"/>
  <c r="Z140" i="17"/>
  <c r="Z139" i="17"/>
  <c r="S141" i="17"/>
  <c r="R141" i="17"/>
  <c r="R146" i="17"/>
  <c r="O141" i="17"/>
  <c r="K141" i="17"/>
  <c r="C141" i="17"/>
  <c r="C146" i="17"/>
  <c r="B141" i="17"/>
  <c r="B140" i="17"/>
  <c r="B146" i="17"/>
  <c r="AF144" i="17"/>
  <c r="AB144" i="17"/>
  <c r="X144" i="17"/>
  <c r="H69" i="17"/>
  <c r="T144" i="17"/>
  <c r="U144" i="17"/>
  <c r="P144" i="17"/>
  <c r="L144" i="17"/>
  <c r="H144" i="17"/>
  <c r="D144" i="17"/>
  <c r="E144" i="17"/>
  <c r="AF143" i="17"/>
  <c r="H68" i="17"/>
  <c r="AB143" i="17"/>
  <c r="X143" i="17"/>
  <c r="T143" i="17"/>
  <c r="U143" i="17"/>
  <c r="P143" i="17"/>
  <c r="P139" i="17"/>
  <c r="L143" i="17"/>
  <c r="H143" i="17"/>
  <c r="H141" i="17"/>
  <c r="D143" i="17"/>
  <c r="E143" i="17"/>
  <c r="AF142" i="17"/>
  <c r="AF141" i="17"/>
  <c r="AB142" i="17"/>
  <c r="AB141" i="17"/>
  <c r="X142" i="17"/>
  <c r="X141" i="17"/>
  <c r="X140" i="17"/>
  <c r="T142" i="17"/>
  <c r="P142" i="17"/>
  <c r="P141" i="17"/>
  <c r="P140" i="17"/>
  <c r="L142" i="17"/>
  <c r="M142" i="17"/>
  <c r="H142" i="17"/>
  <c r="D142" i="17"/>
  <c r="AD141" i="17"/>
  <c r="AD146" i="17"/>
  <c r="AA141" i="17"/>
  <c r="AA146" i="17"/>
  <c r="X139" i="17"/>
  <c r="W141" i="17"/>
  <c r="W146" i="17"/>
  <c r="V141" i="17"/>
  <c r="V146" i="17"/>
  <c r="N141" i="17"/>
  <c r="J141" i="17"/>
  <c r="G141" i="17"/>
  <c r="G140" i="17"/>
  <c r="G139" i="17"/>
  <c r="G146" i="17"/>
  <c r="F141" i="17"/>
  <c r="AD140" i="17"/>
  <c r="AD139" i="17"/>
  <c r="AA140" i="17"/>
  <c r="W140" i="17"/>
  <c r="W139" i="17"/>
  <c r="V140" i="17"/>
  <c r="R140" i="17"/>
  <c r="R139" i="17"/>
  <c r="C140" i="17"/>
  <c r="C139" i="17"/>
  <c r="AE139" i="17"/>
  <c r="AA139" i="17"/>
  <c r="V139" i="17"/>
  <c r="B139" i="17"/>
  <c r="Z88" i="17"/>
  <c r="Z97" i="17"/>
  <c r="Z121" i="17"/>
  <c r="O88" i="17"/>
  <c r="O135" i="17"/>
  <c r="O97" i="17"/>
  <c r="O121" i="17"/>
  <c r="C88" i="17"/>
  <c r="C79" i="17"/>
  <c r="C97" i="17"/>
  <c r="C91" i="17"/>
  <c r="C121" i="17"/>
  <c r="AA92" i="17"/>
  <c r="AA91" i="17"/>
  <c r="AA105" i="17"/>
  <c r="AA84" i="17"/>
  <c r="Z92" i="17"/>
  <c r="Z105" i="17"/>
  <c r="Z84" i="17"/>
  <c r="R92" i="17"/>
  <c r="R105" i="17"/>
  <c r="R134" i="17"/>
  <c r="R84" i="17"/>
  <c r="O92" i="17"/>
  <c r="O105" i="17"/>
  <c r="O84" i="17"/>
  <c r="G84" i="17"/>
  <c r="G92" i="17"/>
  <c r="G105" i="17"/>
  <c r="G99" i="17"/>
  <c r="R80" i="17"/>
  <c r="R100" i="17"/>
  <c r="C80" i="17"/>
  <c r="C100" i="17"/>
  <c r="C99" i="17"/>
  <c r="AF131" i="17"/>
  <c r="AB131" i="17"/>
  <c r="X131" i="17"/>
  <c r="T131" i="17"/>
  <c r="P131" i="17"/>
  <c r="L131" i="17"/>
  <c r="H131" i="17"/>
  <c r="D131" i="17"/>
  <c r="H56" i="17"/>
  <c r="AB130" i="17"/>
  <c r="X130" i="17"/>
  <c r="T130" i="17"/>
  <c r="P130" i="17"/>
  <c r="L130" i="17"/>
  <c r="H130" i="17"/>
  <c r="D130" i="17"/>
  <c r="AF129" i="17"/>
  <c r="AG129" i="17"/>
  <c r="H54" i="17"/>
  <c r="AB129" i="17"/>
  <c r="X129" i="17"/>
  <c r="Y129" i="17"/>
  <c r="T129" i="17"/>
  <c r="P129" i="17"/>
  <c r="L129" i="17"/>
  <c r="M129" i="17"/>
  <c r="H129" i="17"/>
  <c r="I129" i="17"/>
  <c r="D129" i="17"/>
  <c r="AF128" i="17"/>
  <c r="H53" i="17"/>
  <c r="AB128" i="17"/>
  <c r="AC128" i="17"/>
  <c r="X128" i="17"/>
  <c r="T128" i="17"/>
  <c r="P128" i="17"/>
  <c r="Q128" i="17"/>
  <c r="L128" i="17"/>
  <c r="H128" i="17"/>
  <c r="D128" i="17"/>
  <c r="H52" i="17"/>
  <c r="AB127" i="17"/>
  <c r="X127" i="17"/>
  <c r="T127" i="17"/>
  <c r="P127" i="17"/>
  <c r="L127" i="17"/>
  <c r="H127" i="17"/>
  <c r="I127" i="17"/>
  <c r="D127" i="17"/>
  <c r="AF126" i="17"/>
  <c r="AB126" i="17"/>
  <c r="AC126" i="17"/>
  <c r="X126" i="17"/>
  <c r="Y126" i="17"/>
  <c r="T126" i="17"/>
  <c r="P126" i="17"/>
  <c r="P122" i="17"/>
  <c r="P123" i="17"/>
  <c r="Q123" i="17"/>
  <c r="P124" i="17"/>
  <c r="P125" i="17"/>
  <c r="L126" i="17"/>
  <c r="H126" i="17"/>
  <c r="D126" i="17"/>
  <c r="AF125" i="17"/>
  <c r="AB125" i="17"/>
  <c r="X125" i="17"/>
  <c r="Y125" i="17"/>
  <c r="T125" i="17"/>
  <c r="L125" i="17"/>
  <c r="H125" i="17"/>
  <c r="D125" i="17"/>
  <c r="E125" i="17"/>
  <c r="AF124" i="17"/>
  <c r="AB124" i="17"/>
  <c r="X124" i="17"/>
  <c r="Y124" i="17"/>
  <c r="H49" i="17"/>
  <c r="T124" i="17"/>
  <c r="U124" i="17"/>
  <c r="L124" i="17"/>
  <c r="M124" i="17"/>
  <c r="H124" i="17"/>
  <c r="D124" i="17"/>
  <c r="AF123" i="17"/>
  <c r="AB123" i="17"/>
  <c r="X123" i="17"/>
  <c r="T123" i="17"/>
  <c r="L123" i="17"/>
  <c r="H123" i="17"/>
  <c r="D123" i="17"/>
  <c r="AF122" i="17"/>
  <c r="AB122" i="17"/>
  <c r="X122" i="17"/>
  <c r="T122" i="17"/>
  <c r="H47" i="17"/>
  <c r="U122" i="17"/>
  <c r="L122" i="17"/>
  <c r="H122" i="17"/>
  <c r="I122" i="17"/>
  <c r="D122" i="17"/>
  <c r="AE121" i="17"/>
  <c r="AE99" i="17"/>
  <c r="AD121" i="17"/>
  <c r="AA121" i="17"/>
  <c r="W121" i="17"/>
  <c r="W100" i="17"/>
  <c r="W105" i="17"/>
  <c r="V121" i="17"/>
  <c r="V99" i="17"/>
  <c r="V100" i="17"/>
  <c r="V105" i="17"/>
  <c r="S121" i="17"/>
  <c r="R121" i="17"/>
  <c r="R88" i="17"/>
  <c r="R97" i="17"/>
  <c r="R91" i="17"/>
  <c r="N121" i="17"/>
  <c r="N135" i="17"/>
  <c r="K121" i="17"/>
  <c r="K100" i="17"/>
  <c r="K99" i="17"/>
  <c r="K105" i="17"/>
  <c r="K80" i="17"/>
  <c r="K133" i="17"/>
  <c r="K84" i="17"/>
  <c r="K79" i="17"/>
  <c r="K88" i="17"/>
  <c r="K92" i="17"/>
  <c r="K97" i="17"/>
  <c r="K91" i="17"/>
  <c r="J121" i="17"/>
  <c r="G121" i="17"/>
  <c r="F121" i="17"/>
  <c r="F135" i="17"/>
  <c r="F100" i="17"/>
  <c r="F105" i="17"/>
  <c r="F80" i="17"/>
  <c r="F84" i="17"/>
  <c r="F134" i="17"/>
  <c r="F88" i="17"/>
  <c r="F92" i="17"/>
  <c r="F91" i="17"/>
  <c r="F97" i="17"/>
  <c r="B121" i="17"/>
  <c r="B100" i="17"/>
  <c r="B99" i="17"/>
  <c r="B105" i="17"/>
  <c r="AF120" i="17"/>
  <c r="H45" i="17"/>
  <c r="U45" i="17"/>
  <c r="AB120" i="17"/>
  <c r="X120" i="17"/>
  <c r="T120" i="17"/>
  <c r="P120" i="17"/>
  <c r="Q120" i="17"/>
  <c r="L120" i="17"/>
  <c r="H120" i="17"/>
  <c r="D120" i="17"/>
  <c r="AF119" i="17"/>
  <c r="AG119" i="17"/>
  <c r="AB119" i="17"/>
  <c r="AC119" i="17"/>
  <c r="X119" i="17"/>
  <c r="T119" i="17"/>
  <c r="P119" i="17"/>
  <c r="Q119" i="17"/>
  <c r="L119" i="17"/>
  <c r="H119" i="17"/>
  <c r="D119" i="17"/>
  <c r="AF118" i="17"/>
  <c r="AG118" i="17"/>
  <c r="H43" i="17"/>
  <c r="AB118" i="17"/>
  <c r="X118" i="17"/>
  <c r="Y118" i="17"/>
  <c r="T118" i="17"/>
  <c r="P118" i="17"/>
  <c r="L118" i="17"/>
  <c r="H118" i="17"/>
  <c r="D118" i="17"/>
  <c r="E118" i="17"/>
  <c r="AF117" i="17"/>
  <c r="AB117" i="17"/>
  <c r="X117" i="17"/>
  <c r="T117" i="17"/>
  <c r="P117" i="17"/>
  <c r="L117" i="17"/>
  <c r="H117" i="17"/>
  <c r="D117" i="17"/>
  <c r="AF116" i="17"/>
  <c r="H41" i="17"/>
  <c r="AG41" i="17"/>
  <c r="AB116" i="17"/>
  <c r="AC116" i="17"/>
  <c r="X116" i="17"/>
  <c r="T116" i="17"/>
  <c r="U116" i="17"/>
  <c r="P116" i="17"/>
  <c r="L116" i="17"/>
  <c r="M116" i="17"/>
  <c r="H116" i="17"/>
  <c r="D116" i="17"/>
  <c r="AF115" i="17"/>
  <c r="AB115" i="17"/>
  <c r="X115" i="17"/>
  <c r="T115" i="17"/>
  <c r="U115" i="17"/>
  <c r="P115" i="17"/>
  <c r="L115" i="17"/>
  <c r="M115" i="17"/>
  <c r="H115" i="17"/>
  <c r="D115" i="17"/>
  <c r="E115" i="17"/>
  <c r="AF114" i="17"/>
  <c r="H39" i="17"/>
  <c r="AG114" i="17"/>
  <c r="AB114" i="17"/>
  <c r="X114" i="17"/>
  <c r="T114" i="17"/>
  <c r="P114" i="17"/>
  <c r="Q114" i="17"/>
  <c r="L114" i="17"/>
  <c r="H114" i="17"/>
  <c r="D114" i="17"/>
  <c r="E114" i="17"/>
  <c r="AF113" i="17"/>
  <c r="AB113" i="17"/>
  <c r="X113" i="17"/>
  <c r="T113" i="17"/>
  <c r="U113" i="17"/>
  <c r="P113" i="17"/>
  <c r="L113" i="17"/>
  <c r="H38" i="17"/>
  <c r="M38" i="17"/>
  <c r="H113" i="17"/>
  <c r="D113" i="17"/>
  <c r="AF112" i="17"/>
  <c r="H37" i="17"/>
  <c r="Q37" i="17"/>
  <c r="AG112" i="17"/>
  <c r="AB112" i="17"/>
  <c r="X112" i="17"/>
  <c r="T112" i="17"/>
  <c r="P112" i="17"/>
  <c r="Q112" i="17"/>
  <c r="L112" i="17"/>
  <c r="H112" i="17"/>
  <c r="I112" i="17"/>
  <c r="D112" i="17"/>
  <c r="AF111" i="17"/>
  <c r="AB111" i="17"/>
  <c r="X111" i="17"/>
  <c r="T111" i="17"/>
  <c r="P111" i="17"/>
  <c r="L111" i="17"/>
  <c r="H111" i="17"/>
  <c r="D111" i="17"/>
  <c r="AF110" i="17"/>
  <c r="H35" i="17"/>
  <c r="AG110" i="17"/>
  <c r="AB110" i="17"/>
  <c r="X110" i="17"/>
  <c r="T110" i="17"/>
  <c r="P110" i="17"/>
  <c r="Q110" i="17"/>
  <c r="L110" i="17"/>
  <c r="M110" i="17"/>
  <c r="H110" i="17"/>
  <c r="I110" i="17"/>
  <c r="D110" i="17"/>
  <c r="AF109" i="17"/>
  <c r="AB109" i="17"/>
  <c r="X109" i="17"/>
  <c r="T109" i="17"/>
  <c r="P109" i="17"/>
  <c r="L109" i="17"/>
  <c r="M109" i="17"/>
  <c r="H109" i="17"/>
  <c r="D109" i="17"/>
  <c r="AF108" i="17"/>
  <c r="AB108" i="17"/>
  <c r="X108" i="17"/>
  <c r="T108" i="17"/>
  <c r="P108" i="17"/>
  <c r="Q108" i="17"/>
  <c r="L108" i="17"/>
  <c r="M108" i="17"/>
  <c r="H108" i="17"/>
  <c r="D108" i="17"/>
  <c r="AF107" i="17"/>
  <c r="AB107" i="17"/>
  <c r="AC107" i="17"/>
  <c r="X107" i="17"/>
  <c r="T107" i="17"/>
  <c r="P107" i="17"/>
  <c r="Q107" i="17"/>
  <c r="L107" i="17"/>
  <c r="L105" i="17"/>
  <c r="H107" i="17"/>
  <c r="D107" i="17"/>
  <c r="AF106" i="17"/>
  <c r="AF105" i="17"/>
  <c r="AB106" i="17"/>
  <c r="AB105" i="17"/>
  <c r="X106" i="17"/>
  <c r="T106" i="17"/>
  <c r="P106" i="17"/>
  <c r="L106" i="17"/>
  <c r="H106" i="17"/>
  <c r="D106" i="17"/>
  <c r="AE105" i="17"/>
  <c r="AD105" i="17"/>
  <c r="S105" i="17"/>
  <c r="N105" i="17"/>
  <c r="J105" i="17"/>
  <c r="C105" i="17"/>
  <c r="AF104" i="17"/>
  <c r="AB104" i="17"/>
  <c r="X104" i="17"/>
  <c r="T104" i="17"/>
  <c r="P104" i="17"/>
  <c r="L104" i="17"/>
  <c r="H104" i="17"/>
  <c r="D104" i="17"/>
  <c r="AF103" i="17"/>
  <c r="AB103" i="17"/>
  <c r="X103" i="17"/>
  <c r="T103" i="17"/>
  <c r="P103" i="17"/>
  <c r="L103" i="17"/>
  <c r="H103" i="17"/>
  <c r="I103" i="17"/>
  <c r="D103" i="17"/>
  <c r="AF102" i="17"/>
  <c r="AB102" i="17"/>
  <c r="X102" i="17"/>
  <c r="T102" i="17"/>
  <c r="P102" i="17"/>
  <c r="L102" i="17"/>
  <c r="H102" i="17"/>
  <c r="I102" i="17"/>
  <c r="D102" i="17"/>
  <c r="AF101" i="17"/>
  <c r="AB101" i="17"/>
  <c r="AB100" i="17"/>
  <c r="X101" i="17"/>
  <c r="T101" i="17"/>
  <c r="P101" i="17"/>
  <c r="P100" i="17"/>
  <c r="L101" i="17"/>
  <c r="H101" i="17"/>
  <c r="D101" i="17"/>
  <c r="AE100" i="17"/>
  <c r="AD100" i="17"/>
  <c r="AD99" i="17"/>
  <c r="AA100" i="17"/>
  <c r="Z100" i="17"/>
  <c r="S100" i="17"/>
  <c r="O100" i="17"/>
  <c r="O99" i="17"/>
  <c r="N100" i="17"/>
  <c r="J100" i="17"/>
  <c r="G100" i="17"/>
  <c r="D100" i="17"/>
  <c r="AF98" i="17"/>
  <c r="AB98" i="17"/>
  <c r="AB97" i="17"/>
  <c r="X98" i="17"/>
  <c r="Y98" i="17"/>
  <c r="T98" i="17"/>
  <c r="T97" i="17"/>
  <c r="P98" i="17"/>
  <c r="L98" i="17"/>
  <c r="H98" i="17"/>
  <c r="H97" i="17"/>
  <c r="D98" i="17"/>
  <c r="D97" i="17"/>
  <c r="AF97" i="17"/>
  <c r="AE97" i="17"/>
  <c r="AD97" i="17"/>
  <c r="AD135" i="17"/>
  <c r="AA97" i="17"/>
  <c r="X97" i="17"/>
  <c r="W97" i="17"/>
  <c r="V97" i="17"/>
  <c r="S97" i="17"/>
  <c r="P97" i="17"/>
  <c r="N97" i="17"/>
  <c r="J97" i="17"/>
  <c r="G97" i="17"/>
  <c r="B97" i="17"/>
  <c r="AF96" i="17"/>
  <c r="AB96" i="17"/>
  <c r="X96" i="17"/>
  <c r="T96" i="17"/>
  <c r="U96" i="17"/>
  <c r="P96" i="17"/>
  <c r="L96" i="17"/>
  <c r="H96" i="17"/>
  <c r="I96" i="17"/>
  <c r="D96" i="17"/>
  <c r="AF95" i="17"/>
  <c r="AB95" i="17"/>
  <c r="X95" i="17"/>
  <c r="T95" i="17"/>
  <c r="U95" i="17"/>
  <c r="P95" i="17"/>
  <c r="L95" i="17"/>
  <c r="H95" i="17"/>
  <c r="D95" i="17"/>
  <c r="E95" i="17"/>
  <c r="AF94" i="17"/>
  <c r="H19" i="17"/>
  <c r="AG19" i="17"/>
  <c r="AB94" i="17"/>
  <c r="X94" i="17"/>
  <c r="T94" i="17"/>
  <c r="P94" i="17"/>
  <c r="L94" i="17"/>
  <c r="H94" i="17"/>
  <c r="D94" i="17"/>
  <c r="E94" i="17"/>
  <c r="AF93" i="17"/>
  <c r="AB93" i="17"/>
  <c r="X93" i="17"/>
  <c r="Y93" i="17"/>
  <c r="T93" i="17"/>
  <c r="P93" i="17"/>
  <c r="L93" i="17"/>
  <c r="L92" i="17"/>
  <c r="H93" i="17"/>
  <c r="D93" i="17"/>
  <c r="AE92" i="17"/>
  <c r="AD92" i="17"/>
  <c r="AD91" i="17"/>
  <c r="AB92" i="17"/>
  <c r="W92" i="17"/>
  <c r="W84" i="17"/>
  <c r="W134" i="17"/>
  <c r="V92" i="17"/>
  <c r="V91" i="17"/>
  <c r="S92" i="17"/>
  <c r="N92" i="17"/>
  <c r="K134" i="17"/>
  <c r="J92" i="17"/>
  <c r="J84" i="17"/>
  <c r="C92" i="17"/>
  <c r="B92" i="17"/>
  <c r="B84" i="17"/>
  <c r="W91" i="17"/>
  <c r="G91" i="17"/>
  <c r="AF90" i="17"/>
  <c r="AB90" i="17"/>
  <c r="X90" i="17"/>
  <c r="T90" i="17"/>
  <c r="U90" i="17"/>
  <c r="P90" i="17"/>
  <c r="L90" i="17"/>
  <c r="M90" i="17"/>
  <c r="H90" i="17"/>
  <c r="I90" i="17"/>
  <c r="D90" i="17"/>
  <c r="AF89" i="17"/>
  <c r="AB89" i="17"/>
  <c r="AB88" i="17"/>
  <c r="X89" i="17"/>
  <c r="T89" i="17"/>
  <c r="T88" i="17"/>
  <c r="P89" i="17"/>
  <c r="P88" i="17"/>
  <c r="L89" i="17"/>
  <c r="H89" i="17"/>
  <c r="D89" i="17"/>
  <c r="AF88" i="17"/>
  <c r="AE88" i="17"/>
  <c r="AE135" i="17"/>
  <c r="AD88" i="17"/>
  <c r="AA88" i="17"/>
  <c r="AA135" i="17"/>
  <c r="X88" i="17"/>
  <c r="W88" i="17"/>
  <c r="V88" i="17"/>
  <c r="S88" i="17"/>
  <c r="S135" i="17"/>
  <c r="N88" i="17"/>
  <c r="L88" i="17"/>
  <c r="J88" i="17"/>
  <c r="G88" i="17"/>
  <c r="G135" i="17"/>
  <c r="B88" i="17"/>
  <c r="B135" i="17"/>
  <c r="AF87" i="17"/>
  <c r="AB87" i="17"/>
  <c r="X87" i="17"/>
  <c r="T87" i="17"/>
  <c r="T84" i="17"/>
  <c r="P87" i="17"/>
  <c r="L87" i="17"/>
  <c r="H87" i="17"/>
  <c r="D87" i="17"/>
  <c r="AB86" i="17"/>
  <c r="X86" i="17"/>
  <c r="T86" i="17"/>
  <c r="P86" i="17"/>
  <c r="L86" i="17"/>
  <c r="H86" i="17"/>
  <c r="D86" i="17"/>
  <c r="AF85" i="17"/>
  <c r="AB85" i="17"/>
  <c r="H10" i="17"/>
  <c r="X85" i="17"/>
  <c r="T85" i="17"/>
  <c r="P85" i="17"/>
  <c r="L85" i="17"/>
  <c r="H85" i="17"/>
  <c r="I85" i="17"/>
  <c r="D85" i="17"/>
  <c r="AE84" i="17"/>
  <c r="AD84" i="17"/>
  <c r="X81" i="17"/>
  <c r="X82" i="17"/>
  <c r="X83" i="17"/>
  <c r="V84" i="17"/>
  <c r="S84" i="17"/>
  <c r="N84" i="17"/>
  <c r="C84" i="17"/>
  <c r="C134" i="17"/>
  <c r="AF83" i="17"/>
  <c r="AG83" i="17"/>
  <c r="AB83" i="17"/>
  <c r="T83" i="17"/>
  <c r="P83" i="17"/>
  <c r="L83" i="17"/>
  <c r="L80" i="17"/>
  <c r="H83" i="17"/>
  <c r="D83" i="17"/>
  <c r="AF82" i="17"/>
  <c r="AB82" i="17"/>
  <c r="T82" i="17"/>
  <c r="P82" i="17"/>
  <c r="Q82" i="17"/>
  <c r="L82" i="17"/>
  <c r="H82" i="17"/>
  <c r="D82" i="17"/>
  <c r="AF81" i="17"/>
  <c r="AB81" i="17"/>
  <c r="T81" i="17"/>
  <c r="T80" i="17"/>
  <c r="P81" i="17"/>
  <c r="Q81" i="17"/>
  <c r="L81" i="17"/>
  <c r="H81" i="17"/>
  <c r="D81" i="17"/>
  <c r="AE80" i="17"/>
  <c r="AD80" i="17"/>
  <c r="AA80" i="17"/>
  <c r="AA133" i="17"/>
  <c r="Z80" i="17"/>
  <c r="W80" i="17"/>
  <c r="W133" i="17"/>
  <c r="V80" i="17"/>
  <c r="S80" i="17"/>
  <c r="O80" i="17"/>
  <c r="N80" i="17"/>
  <c r="J80" i="17"/>
  <c r="J133" i="17"/>
  <c r="G80" i="17"/>
  <c r="D80" i="17"/>
  <c r="B80" i="17"/>
  <c r="W79" i="17"/>
  <c r="B79" i="17"/>
  <c r="AE66" i="17"/>
  <c r="Z66" i="17"/>
  <c r="Z71" i="17"/>
  <c r="S66" i="17"/>
  <c r="O66" i="17"/>
  <c r="J66" i="17"/>
  <c r="AF69" i="17"/>
  <c r="AG69" i="17"/>
  <c r="AB69" i="17"/>
  <c r="X69" i="17"/>
  <c r="Y69" i="17"/>
  <c r="T69" i="17"/>
  <c r="P69" i="17"/>
  <c r="L69" i="17"/>
  <c r="M69" i="17"/>
  <c r="D69" i="17"/>
  <c r="AF68" i="17"/>
  <c r="AB68" i="17"/>
  <c r="X68" i="17"/>
  <c r="T68" i="17"/>
  <c r="P68" i="17"/>
  <c r="L68" i="17"/>
  <c r="D68" i="17"/>
  <c r="AF67" i="17"/>
  <c r="AG67" i="17"/>
  <c r="AB67" i="17"/>
  <c r="X67" i="17"/>
  <c r="T67" i="17"/>
  <c r="P67" i="17"/>
  <c r="P66" i="17"/>
  <c r="H67" i="17"/>
  <c r="Q67" i="17"/>
  <c r="L67" i="17"/>
  <c r="D67" i="17"/>
  <c r="D66" i="17"/>
  <c r="AD66" i="17"/>
  <c r="AA66" i="17"/>
  <c r="W66" i="17"/>
  <c r="V66" i="17"/>
  <c r="R66" i="17"/>
  <c r="R71" i="17"/>
  <c r="N66" i="17"/>
  <c r="N65" i="17"/>
  <c r="N64" i="17"/>
  <c r="K66" i="17"/>
  <c r="K65" i="17"/>
  <c r="K64" i="17"/>
  <c r="G66" i="17"/>
  <c r="G65" i="17"/>
  <c r="G64" i="17"/>
  <c r="F66" i="17"/>
  <c r="F71" i="17"/>
  <c r="C66" i="17"/>
  <c r="C71" i="17"/>
  <c r="B66" i="17"/>
  <c r="B65" i="17"/>
  <c r="B64" i="17"/>
  <c r="Z65" i="17"/>
  <c r="R65" i="17"/>
  <c r="R64" i="17"/>
  <c r="C65" i="17"/>
  <c r="C64" i="17"/>
  <c r="Z64" i="17"/>
  <c r="AD13" i="17"/>
  <c r="AD22" i="17"/>
  <c r="AD46" i="17"/>
  <c r="R17" i="17"/>
  <c r="R30" i="17"/>
  <c r="R59" i="17"/>
  <c r="R9" i="17"/>
  <c r="Z5" i="17"/>
  <c r="Z25" i="17"/>
  <c r="Z58" i="17"/>
  <c r="AF56" i="17"/>
  <c r="AB56" i="17"/>
  <c r="X56" i="17"/>
  <c r="Y56" i="17"/>
  <c r="T56" i="17"/>
  <c r="P56" i="17"/>
  <c r="L56" i="17"/>
  <c r="M56" i="17"/>
  <c r="D56" i="17"/>
  <c r="X55" i="17"/>
  <c r="H55" i="17"/>
  <c r="U55" i="17"/>
  <c r="Y55" i="17"/>
  <c r="T55" i="17"/>
  <c r="P55" i="17"/>
  <c r="Q55" i="17"/>
  <c r="L55" i="17"/>
  <c r="D55" i="17"/>
  <c r="AF54" i="17"/>
  <c r="AB54" i="17"/>
  <c r="AC54" i="17"/>
  <c r="X54" i="17"/>
  <c r="T54" i="17"/>
  <c r="U54" i="17"/>
  <c r="P54" i="17"/>
  <c r="Q54" i="17"/>
  <c r="L54" i="17"/>
  <c r="M54" i="17"/>
  <c r="Q129" i="17"/>
  <c r="D54" i="17"/>
  <c r="AF53" i="17"/>
  <c r="AG53" i="17"/>
  <c r="AB53" i="17"/>
  <c r="X53" i="17"/>
  <c r="T53" i="17"/>
  <c r="P53" i="17"/>
  <c r="Q53" i="17"/>
  <c r="L53" i="17"/>
  <c r="D53" i="17"/>
  <c r="AF52" i="17"/>
  <c r="AB52" i="17"/>
  <c r="X52" i="17"/>
  <c r="Y52" i="17"/>
  <c r="T52" i="17"/>
  <c r="P52" i="17"/>
  <c r="L52" i="17"/>
  <c r="D52" i="17"/>
  <c r="AF51" i="17"/>
  <c r="H51" i="17"/>
  <c r="AG51" i="17"/>
  <c r="AB51" i="17"/>
  <c r="X51" i="17"/>
  <c r="Y51" i="17"/>
  <c r="T51" i="17"/>
  <c r="P51" i="17"/>
  <c r="Q51" i="17"/>
  <c r="L51" i="17"/>
  <c r="M51" i="17"/>
  <c r="D51" i="17"/>
  <c r="X50" i="17"/>
  <c r="H50" i="17"/>
  <c r="T50" i="17"/>
  <c r="P50" i="17"/>
  <c r="Q50" i="17"/>
  <c r="P47" i="17"/>
  <c r="P48" i="17"/>
  <c r="P49" i="17"/>
  <c r="Q49" i="17"/>
  <c r="H48" i="17"/>
  <c r="L50" i="17"/>
  <c r="D50" i="17"/>
  <c r="AF49" i="17"/>
  <c r="AB49" i="17"/>
  <c r="AC49" i="17"/>
  <c r="X49" i="17"/>
  <c r="X46" i="17"/>
  <c r="T49" i="17"/>
  <c r="U49" i="17"/>
  <c r="L49" i="17"/>
  <c r="M49" i="17"/>
  <c r="L47" i="17"/>
  <c r="L48" i="17"/>
  <c r="AC124" i="17"/>
  <c r="D49" i="17"/>
  <c r="AF48" i="17"/>
  <c r="AF47" i="17"/>
  <c r="AB48" i="17"/>
  <c r="X48" i="17"/>
  <c r="T48" i="17"/>
  <c r="D48" i="17"/>
  <c r="AB47" i="17"/>
  <c r="X47" i="17"/>
  <c r="T47" i="17"/>
  <c r="U47" i="17"/>
  <c r="AC122" i="17"/>
  <c r="D47" i="17"/>
  <c r="AE46" i="17"/>
  <c r="AE60" i="17"/>
  <c r="AA46" i="17"/>
  <c r="Z46" i="17"/>
  <c r="W46" i="17"/>
  <c r="V46" i="17"/>
  <c r="S46" i="17"/>
  <c r="R46" i="17"/>
  <c r="O46" i="17"/>
  <c r="N46" i="17"/>
  <c r="N60" i="17"/>
  <c r="K46" i="17"/>
  <c r="J46" i="17"/>
  <c r="G46" i="17"/>
  <c r="F46" i="17"/>
  <c r="C46" i="17"/>
  <c r="B46" i="17"/>
  <c r="D46" i="17"/>
  <c r="AF45" i="17"/>
  <c r="AB45" i="17"/>
  <c r="AC45" i="17"/>
  <c r="X45" i="17"/>
  <c r="T45" i="17"/>
  <c r="P45" i="17"/>
  <c r="L45" i="17"/>
  <c r="AC120" i="17"/>
  <c r="D45" i="17"/>
  <c r="AF44" i="17"/>
  <c r="H44" i="17"/>
  <c r="AG44" i="17"/>
  <c r="AB44" i="17"/>
  <c r="X44" i="17"/>
  <c r="Y44" i="17"/>
  <c r="T44" i="17"/>
  <c r="P44" i="17"/>
  <c r="Q44" i="17"/>
  <c r="L44" i="17"/>
  <c r="D44" i="17"/>
  <c r="AF43" i="17"/>
  <c r="AG43" i="17"/>
  <c r="AB43" i="17"/>
  <c r="AC43" i="17"/>
  <c r="X43" i="17"/>
  <c r="T43" i="17"/>
  <c r="U43" i="17"/>
  <c r="P43" i="17"/>
  <c r="L43" i="17"/>
  <c r="AC118" i="17"/>
  <c r="D43" i="17"/>
  <c r="AF42" i="17"/>
  <c r="AB42" i="17"/>
  <c r="X42" i="17"/>
  <c r="T42" i="17"/>
  <c r="P42" i="17"/>
  <c r="L42" i="17"/>
  <c r="H42" i="17"/>
  <c r="D42" i="17"/>
  <c r="AF41" i="17"/>
  <c r="AB41" i="17"/>
  <c r="AC41" i="17"/>
  <c r="X41" i="17"/>
  <c r="T41" i="17"/>
  <c r="P41" i="17"/>
  <c r="L41" i="17"/>
  <c r="M41" i="17"/>
  <c r="D41" i="17"/>
  <c r="AF40" i="17"/>
  <c r="AG40" i="17"/>
  <c r="H40" i="17"/>
  <c r="AB40" i="17"/>
  <c r="X40" i="17"/>
  <c r="Y40" i="17"/>
  <c r="T40" i="17"/>
  <c r="P40" i="17"/>
  <c r="Q40" i="17"/>
  <c r="L40" i="17"/>
  <c r="D40" i="17"/>
  <c r="AF39" i="17"/>
  <c r="AB39" i="17"/>
  <c r="AC39" i="17"/>
  <c r="X39" i="17"/>
  <c r="T39" i="17"/>
  <c r="U39" i="17"/>
  <c r="P39" i="17"/>
  <c r="L39" i="17"/>
  <c r="D39" i="17"/>
  <c r="AF38" i="17"/>
  <c r="AG38" i="17"/>
  <c r="AB38" i="17"/>
  <c r="X38" i="17"/>
  <c r="Y38" i="17"/>
  <c r="T38" i="17"/>
  <c r="P38" i="17"/>
  <c r="Q38" i="17"/>
  <c r="L38" i="17"/>
  <c r="D38" i="17"/>
  <c r="AF37" i="17"/>
  <c r="AB37" i="17"/>
  <c r="X37" i="17"/>
  <c r="Y37" i="17"/>
  <c r="T37" i="17"/>
  <c r="U37" i="17"/>
  <c r="P37" i="17"/>
  <c r="L37" i="17"/>
  <c r="M37" i="17"/>
  <c r="D37" i="17"/>
  <c r="AF36" i="17"/>
  <c r="AG36" i="17"/>
  <c r="H36" i="17"/>
  <c r="U111" i="17"/>
  <c r="AB36" i="17"/>
  <c r="X36" i="17"/>
  <c r="Y36" i="17"/>
  <c r="T36" i="17"/>
  <c r="U36" i="17"/>
  <c r="P36" i="17"/>
  <c r="L36" i="17"/>
  <c r="D36" i="17"/>
  <c r="AF35" i="17"/>
  <c r="AG35" i="17"/>
  <c r="AB35" i="17"/>
  <c r="AC35" i="17"/>
  <c r="X35" i="17"/>
  <c r="Y35" i="17"/>
  <c r="T35" i="17"/>
  <c r="U35" i="17"/>
  <c r="P35" i="17"/>
  <c r="L35" i="17"/>
  <c r="D35" i="17"/>
  <c r="AF34" i="17"/>
  <c r="H34" i="17"/>
  <c r="AB34" i="17"/>
  <c r="X34" i="17"/>
  <c r="T34" i="17"/>
  <c r="T30" i="17"/>
  <c r="P34" i="17"/>
  <c r="L34" i="17"/>
  <c r="D34" i="17"/>
  <c r="AF33" i="17"/>
  <c r="AB33" i="17"/>
  <c r="X33" i="17"/>
  <c r="T33" i="17"/>
  <c r="P33" i="17"/>
  <c r="Q33" i="17"/>
  <c r="L33" i="17"/>
  <c r="H33" i="17"/>
  <c r="D33" i="17"/>
  <c r="AF32" i="17"/>
  <c r="H32" i="17"/>
  <c r="U107" i="17"/>
  <c r="AB32" i="17"/>
  <c r="AC32" i="17"/>
  <c r="X32" i="17"/>
  <c r="Y32" i="17"/>
  <c r="T32" i="17"/>
  <c r="U32" i="17"/>
  <c r="P32" i="17"/>
  <c r="Q32" i="17"/>
  <c r="L32" i="17"/>
  <c r="M32" i="17"/>
  <c r="D32" i="17"/>
  <c r="AF31" i="17"/>
  <c r="H31" i="17"/>
  <c r="AB31" i="17"/>
  <c r="X31" i="17"/>
  <c r="T31" i="17"/>
  <c r="P31" i="17"/>
  <c r="L31" i="17"/>
  <c r="D31" i="17"/>
  <c r="AE30" i="17"/>
  <c r="AD30" i="17"/>
  <c r="AA30" i="17"/>
  <c r="Z30" i="17"/>
  <c r="W30" i="17"/>
  <c r="V30" i="17"/>
  <c r="S30" i="17"/>
  <c r="S25" i="17"/>
  <c r="P26" i="17"/>
  <c r="P27" i="17"/>
  <c r="P28" i="17"/>
  <c r="Q28" i="17"/>
  <c r="P29" i="17"/>
  <c r="O30" i="17"/>
  <c r="N30" i="17"/>
  <c r="K30" i="17"/>
  <c r="J30" i="17"/>
  <c r="G30" i="17"/>
  <c r="G25" i="17"/>
  <c r="G24" i="17"/>
  <c r="F30" i="17"/>
  <c r="C30" i="17"/>
  <c r="B30" i="17"/>
  <c r="AF29" i="17"/>
  <c r="AG29" i="17"/>
  <c r="AB29" i="17"/>
  <c r="H29" i="17"/>
  <c r="AC104" i="17"/>
  <c r="X29" i="17"/>
  <c r="T29" i="17"/>
  <c r="U29" i="17"/>
  <c r="L29" i="17"/>
  <c r="M29" i="17"/>
  <c r="D29" i="17"/>
  <c r="AF28" i="17"/>
  <c r="H28" i="17"/>
  <c r="U103" i="17"/>
  <c r="AB28" i="17"/>
  <c r="X28" i="17"/>
  <c r="T28" i="17"/>
  <c r="U28" i="17"/>
  <c r="L28" i="17"/>
  <c r="D28" i="17"/>
  <c r="AF27" i="17"/>
  <c r="AB27" i="17"/>
  <c r="AB26" i="17"/>
  <c r="X27" i="17"/>
  <c r="T27" i="17"/>
  <c r="T26" i="17"/>
  <c r="T25" i="17"/>
  <c r="T24" i="17"/>
  <c r="L27" i="17"/>
  <c r="L26" i="17"/>
  <c r="L25" i="17"/>
  <c r="H27" i="17"/>
  <c r="D27" i="17"/>
  <c r="AF26" i="17"/>
  <c r="H26" i="17"/>
  <c r="U101" i="17"/>
  <c r="X26" i="17"/>
  <c r="D26" i="17"/>
  <c r="AE25" i="17"/>
  <c r="AD25" i="17"/>
  <c r="AD24" i="17"/>
  <c r="AA25" i="17"/>
  <c r="AA24" i="17"/>
  <c r="Z24" i="17"/>
  <c r="W25" i="17"/>
  <c r="V25" i="17"/>
  <c r="R25" i="17"/>
  <c r="O25" i="17"/>
  <c r="O24" i="17"/>
  <c r="N25" i="17"/>
  <c r="K25" i="17"/>
  <c r="J25" i="17"/>
  <c r="F25" i="17"/>
  <c r="F5" i="17"/>
  <c r="B25" i="17"/>
  <c r="B58" i="17"/>
  <c r="D25" i="17"/>
  <c r="C25" i="17"/>
  <c r="C24" i="17"/>
  <c r="W24" i="17"/>
  <c r="AF23" i="17"/>
  <c r="AF22" i="17"/>
  <c r="AB23" i="17"/>
  <c r="H23" i="17"/>
  <c r="AC98" i="17"/>
  <c r="X23" i="17"/>
  <c r="X22" i="17"/>
  <c r="T23" i="17"/>
  <c r="P23" i="17"/>
  <c r="L23" i="17"/>
  <c r="L22" i="17"/>
  <c r="D23" i="17"/>
  <c r="AE22" i="17"/>
  <c r="AB22" i="17"/>
  <c r="AA22" i="17"/>
  <c r="Z22" i="17"/>
  <c r="W22" i="17"/>
  <c r="V22" i="17"/>
  <c r="S22" i="17"/>
  <c r="R22" i="17"/>
  <c r="P22" i="17"/>
  <c r="O22" i="17"/>
  <c r="N22" i="17"/>
  <c r="K22" i="17"/>
  <c r="J22" i="17"/>
  <c r="G22" i="17"/>
  <c r="G16" i="17"/>
  <c r="G13" i="17"/>
  <c r="G60" i="17"/>
  <c r="F22" i="17"/>
  <c r="C22" i="17"/>
  <c r="C16" i="17"/>
  <c r="B22" i="17"/>
  <c r="AF21" i="17"/>
  <c r="AB21" i="17"/>
  <c r="AC21" i="17"/>
  <c r="H21" i="17"/>
  <c r="X21" i="17"/>
  <c r="Y21" i="17"/>
  <c r="T21" i="17"/>
  <c r="U21" i="17"/>
  <c r="P21" i="17"/>
  <c r="Q21" i="17"/>
  <c r="L21" i="17"/>
  <c r="Q96" i="17"/>
  <c r="D21" i="17"/>
  <c r="AF20" i="17"/>
  <c r="AB20" i="17"/>
  <c r="X20" i="17"/>
  <c r="X17" i="17"/>
  <c r="T20" i="17"/>
  <c r="P20" i="17"/>
  <c r="L20" i="17"/>
  <c r="H20" i="17"/>
  <c r="Q20" i="17"/>
  <c r="D20" i="17"/>
  <c r="AF19" i="17"/>
  <c r="AB19" i="17"/>
  <c r="AC19" i="17"/>
  <c r="AB18" i="17"/>
  <c r="AB10" i="17"/>
  <c r="AB12" i="17"/>
  <c r="AB9" i="17"/>
  <c r="X19" i="17"/>
  <c r="T19" i="17"/>
  <c r="U19" i="17"/>
  <c r="T18" i="17"/>
  <c r="U18" i="17"/>
  <c r="H18" i="17"/>
  <c r="P19" i="17"/>
  <c r="L19" i="17"/>
  <c r="M19" i="17"/>
  <c r="L18" i="17"/>
  <c r="L10" i="17"/>
  <c r="L11" i="17"/>
  <c r="L12" i="17"/>
  <c r="D19" i="17"/>
  <c r="AF18" i="17"/>
  <c r="X18" i="17"/>
  <c r="Y18" i="17"/>
  <c r="P18" i="17"/>
  <c r="AC18" i="17"/>
  <c r="D18" i="17"/>
  <c r="AE17" i="17"/>
  <c r="AD17" i="17"/>
  <c r="AA17" i="17"/>
  <c r="AA16" i="17"/>
  <c r="Z17" i="17"/>
  <c r="W17" i="17"/>
  <c r="W16" i="17"/>
  <c r="V17" i="17"/>
  <c r="S17" i="17"/>
  <c r="S9" i="17"/>
  <c r="R16" i="17"/>
  <c r="O17" i="17"/>
  <c r="N17" i="17"/>
  <c r="K17" i="17"/>
  <c r="J17" i="17"/>
  <c r="G17" i="17"/>
  <c r="F17" i="17"/>
  <c r="F59" i="17"/>
  <c r="F9" i="17"/>
  <c r="C17" i="17"/>
  <c r="C59" i="17"/>
  <c r="C9" i="17"/>
  <c r="B17" i="17"/>
  <c r="B9" i="17"/>
  <c r="AE16" i="17"/>
  <c r="F16" i="17"/>
  <c r="AF15" i="17"/>
  <c r="AB15" i="17"/>
  <c r="AB14" i="17"/>
  <c r="AB13" i="17"/>
  <c r="X15" i="17"/>
  <c r="Y15" i="17"/>
  <c r="T15" i="17"/>
  <c r="T14" i="17"/>
  <c r="T13" i="17"/>
  <c r="P15" i="17"/>
  <c r="L15" i="17"/>
  <c r="L14" i="17"/>
  <c r="L13" i="17"/>
  <c r="H15" i="17"/>
  <c r="Q90" i="17"/>
  <c r="D15" i="17"/>
  <c r="AF14" i="17"/>
  <c r="AF13" i="17"/>
  <c r="H14" i="17"/>
  <c r="AC14" i="17"/>
  <c r="X14" i="17"/>
  <c r="P14" i="17"/>
  <c r="P13" i="17"/>
  <c r="M14" i="17"/>
  <c r="D14" i="17"/>
  <c r="AE13" i="17"/>
  <c r="AA13" i="17"/>
  <c r="AA60" i="17"/>
  <c r="Z13" i="17"/>
  <c r="W13" i="17"/>
  <c r="W60" i="17"/>
  <c r="V13" i="17"/>
  <c r="V60" i="17"/>
  <c r="S13" i="17"/>
  <c r="R13" i="17"/>
  <c r="R4" i="17"/>
  <c r="O13" i="17"/>
  <c r="O60" i="17"/>
  <c r="N13" i="17"/>
  <c r="K13" i="17"/>
  <c r="J13" i="17"/>
  <c r="F13" i="17"/>
  <c r="B13" i="17"/>
  <c r="C13" i="17"/>
  <c r="AF12" i="17"/>
  <c r="X12" i="17"/>
  <c r="T12" i="17"/>
  <c r="P12" i="17"/>
  <c r="H12" i="17"/>
  <c r="D12" i="17"/>
  <c r="X11" i="17"/>
  <c r="T11" i="17"/>
  <c r="H11" i="17"/>
  <c r="T10" i="17"/>
  <c r="P11" i="17"/>
  <c r="D11" i="17"/>
  <c r="AF10" i="17"/>
  <c r="X10" i="17"/>
  <c r="P10" i="17"/>
  <c r="D10" i="17"/>
  <c r="AE9" i="17"/>
  <c r="AD9" i="17"/>
  <c r="AA9" i="17"/>
  <c r="Z9" i="17"/>
  <c r="W9" i="17"/>
  <c r="W59" i="17"/>
  <c r="V9" i="17"/>
  <c r="O9" i="17"/>
  <c r="N9" i="17"/>
  <c r="K9" i="17"/>
  <c r="J9" i="17"/>
  <c r="G9" i="17"/>
  <c r="D9" i="17"/>
  <c r="AF8" i="17"/>
  <c r="AG8" i="17"/>
  <c r="AB8" i="17"/>
  <c r="X8" i="17"/>
  <c r="T8" i="17"/>
  <c r="U8" i="17"/>
  <c r="P8" i="17"/>
  <c r="L8" i="17"/>
  <c r="H8" i="17"/>
  <c r="Q83" i="17"/>
  <c r="Y8" i="17"/>
  <c r="D8" i="17"/>
  <c r="AF7" i="17"/>
  <c r="AB7" i="17"/>
  <c r="AC7" i="17"/>
  <c r="H7" i="17"/>
  <c r="AB6" i="17"/>
  <c r="AB5" i="17"/>
  <c r="X7" i="17"/>
  <c r="T7" i="17"/>
  <c r="T6" i="17"/>
  <c r="P7" i="17"/>
  <c r="L7" i="17"/>
  <c r="L6" i="17"/>
  <c r="D7" i="17"/>
  <c r="AF6" i="17"/>
  <c r="AF5" i="17"/>
  <c r="H6" i="17"/>
  <c r="X6" i="17"/>
  <c r="P6" i="17"/>
  <c r="P5" i="17"/>
  <c r="D6" i="17"/>
  <c r="D5" i="17"/>
  <c r="AE5" i="17"/>
  <c r="AD5" i="17"/>
  <c r="AA5" i="17"/>
  <c r="W5" i="17"/>
  <c r="V5" i="17"/>
  <c r="S5" i="17"/>
  <c r="R5" i="17"/>
  <c r="O5" i="17"/>
  <c r="N5" i="17"/>
  <c r="N58" i="17"/>
  <c r="K5" i="17"/>
  <c r="J5" i="17"/>
  <c r="G5" i="17"/>
  <c r="G4" i="17"/>
  <c r="G58" i="17"/>
  <c r="C5" i="17"/>
  <c r="B5" i="17"/>
  <c r="AE4" i="17"/>
  <c r="B4" i="17"/>
  <c r="AF144" i="24"/>
  <c r="AB144" i="24"/>
  <c r="X144" i="24"/>
  <c r="T144" i="24"/>
  <c r="T141" i="24"/>
  <c r="P144" i="24"/>
  <c r="L144" i="24"/>
  <c r="H144" i="24"/>
  <c r="D144" i="24"/>
  <c r="AF143" i="24"/>
  <c r="AB143" i="24"/>
  <c r="X143" i="24"/>
  <c r="Y143" i="24"/>
  <c r="T143" i="24"/>
  <c r="T142" i="24"/>
  <c r="T146" i="24"/>
  <c r="P143" i="24"/>
  <c r="L143" i="24"/>
  <c r="H143" i="24"/>
  <c r="D143" i="24"/>
  <c r="E143" i="24"/>
  <c r="D142" i="24"/>
  <c r="AF142" i="24"/>
  <c r="AB142" i="24"/>
  <c r="X142" i="24"/>
  <c r="H67" i="24"/>
  <c r="Y142" i="24"/>
  <c r="P142" i="24"/>
  <c r="L142" i="24"/>
  <c r="H142" i="24"/>
  <c r="AF141" i="24"/>
  <c r="AF140" i="24"/>
  <c r="AF139" i="24"/>
  <c r="AE141" i="24"/>
  <c r="AE146" i="24"/>
  <c r="AD141" i="24"/>
  <c r="AD146" i="24"/>
  <c r="AA141" i="24"/>
  <c r="AA146" i="24"/>
  <c r="Z141" i="24"/>
  <c r="Z146" i="24"/>
  <c r="W141" i="24"/>
  <c r="V141" i="24"/>
  <c r="V146" i="24"/>
  <c r="S141" i="24"/>
  <c r="S146" i="24"/>
  <c r="R141" i="24"/>
  <c r="R146" i="24"/>
  <c r="O141" i="24"/>
  <c r="N141" i="24"/>
  <c r="N146" i="24"/>
  <c r="K141" i="24"/>
  <c r="K146" i="24"/>
  <c r="J141" i="24"/>
  <c r="G141" i="24"/>
  <c r="G146" i="24"/>
  <c r="F141" i="24"/>
  <c r="F146" i="24"/>
  <c r="C141" i="24"/>
  <c r="C146" i="24"/>
  <c r="B141" i="24"/>
  <c r="AE140" i="24"/>
  <c r="AE139" i="24"/>
  <c r="AD140" i="24"/>
  <c r="AD139" i="24"/>
  <c r="AA140" i="24"/>
  <c r="AA139" i="24"/>
  <c r="V140" i="24"/>
  <c r="V139" i="24"/>
  <c r="R140" i="24"/>
  <c r="R139" i="24"/>
  <c r="K140" i="24"/>
  <c r="K139" i="24"/>
  <c r="C140" i="24"/>
  <c r="C139" i="24"/>
  <c r="AF131" i="24"/>
  <c r="AB131" i="24"/>
  <c r="X131" i="24"/>
  <c r="T131" i="24"/>
  <c r="P131" i="24"/>
  <c r="L131" i="24"/>
  <c r="H131" i="24"/>
  <c r="D131" i="24"/>
  <c r="AB130" i="24"/>
  <c r="X130" i="24"/>
  <c r="Y130" i="24"/>
  <c r="T130" i="24"/>
  <c r="P130" i="24"/>
  <c r="L130" i="24"/>
  <c r="H130" i="24"/>
  <c r="I130" i="24"/>
  <c r="D130" i="24"/>
  <c r="AF129" i="24"/>
  <c r="AF121" i="24"/>
  <c r="AB129" i="24"/>
  <c r="AC129" i="24"/>
  <c r="X129" i="24"/>
  <c r="T129" i="24"/>
  <c r="U129" i="24"/>
  <c r="P129" i="24"/>
  <c r="L129" i="24"/>
  <c r="H129" i="24"/>
  <c r="D129" i="24"/>
  <c r="AF128" i="24"/>
  <c r="AB128" i="24"/>
  <c r="X128" i="24"/>
  <c r="T128" i="24"/>
  <c r="P128" i="24"/>
  <c r="L128" i="24"/>
  <c r="H128" i="24"/>
  <c r="I128" i="24"/>
  <c r="D128" i="24"/>
  <c r="AB127" i="24"/>
  <c r="X127" i="24"/>
  <c r="T127" i="24"/>
  <c r="P127" i="24"/>
  <c r="L127" i="24"/>
  <c r="H127" i="24"/>
  <c r="D127" i="24"/>
  <c r="AF126" i="24"/>
  <c r="AB126" i="24"/>
  <c r="X126" i="24"/>
  <c r="T126" i="24"/>
  <c r="P126" i="24"/>
  <c r="L126" i="24"/>
  <c r="H51" i="24"/>
  <c r="H126" i="24"/>
  <c r="D126" i="24"/>
  <c r="AF125" i="24"/>
  <c r="AB125" i="24"/>
  <c r="X125" i="24"/>
  <c r="T125" i="24"/>
  <c r="P125" i="24"/>
  <c r="L125" i="24"/>
  <c r="H125" i="24"/>
  <c r="I125" i="24"/>
  <c r="D125" i="24"/>
  <c r="AF124" i="24"/>
  <c r="AB124" i="24"/>
  <c r="X124" i="24"/>
  <c r="Y124" i="24"/>
  <c r="T124" i="24"/>
  <c r="P124" i="24"/>
  <c r="L124" i="24"/>
  <c r="H124" i="24"/>
  <c r="D124" i="24"/>
  <c r="AF123" i="24"/>
  <c r="AB123" i="24"/>
  <c r="X123" i="24"/>
  <c r="T123" i="24"/>
  <c r="P123" i="24"/>
  <c r="L123" i="24"/>
  <c r="H123" i="24"/>
  <c r="D123" i="24"/>
  <c r="AF122" i="24"/>
  <c r="AB122" i="24"/>
  <c r="X122" i="24"/>
  <c r="T122" i="24"/>
  <c r="P122" i="24"/>
  <c r="Q122" i="24"/>
  <c r="L122" i="24"/>
  <c r="H122" i="24"/>
  <c r="D122" i="24"/>
  <c r="AE121" i="24"/>
  <c r="AD121" i="24"/>
  <c r="AD99" i="24"/>
  <c r="AA121" i="24"/>
  <c r="AA100" i="24"/>
  <c r="AA105" i="24"/>
  <c r="AA99" i="24"/>
  <c r="Z121" i="24"/>
  <c r="W121" i="24"/>
  <c r="V121" i="24"/>
  <c r="S121" i="24"/>
  <c r="R121" i="24"/>
  <c r="O121" i="24"/>
  <c r="N121" i="24"/>
  <c r="K121" i="24"/>
  <c r="J121" i="24"/>
  <c r="J135" i="24"/>
  <c r="G121" i="24"/>
  <c r="G99" i="24"/>
  <c r="F121" i="24"/>
  <c r="C121" i="24"/>
  <c r="B121" i="24"/>
  <c r="AF120" i="24"/>
  <c r="AG120" i="24"/>
  <c r="AB120" i="24"/>
  <c r="X120" i="24"/>
  <c r="T120" i="24"/>
  <c r="U120" i="24"/>
  <c r="P120" i="24"/>
  <c r="L120" i="24"/>
  <c r="H120" i="24"/>
  <c r="D120" i="24"/>
  <c r="E120" i="24"/>
  <c r="AF119" i="24"/>
  <c r="AB119" i="24"/>
  <c r="AC119" i="24"/>
  <c r="X119" i="24"/>
  <c r="T119" i="24"/>
  <c r="P119" i="24"/>
  <c r="L119" i="24"/>
  <c r="H119" i="24"/>
  <c r="I119" i="24"/>
  <c r="D119" i="24"/>
  <c r="AF118" i="24"/>
  <c r="AB118" i="24"/>
  <c r="X118" i="24"/>
  <c r="T118" i="24"/>
  <c r="P118" i="24"/>
  <c r="L118" i="24"/>
  <c r="H118" i="24"/>
  <c r="D118" i="24"/>
  <c r="E118" i="24"/>
  <c r="AF117" i="24"/>
  <c r="AB117" i="24"/>
  <c r="X117" i="24"/>
  <c r="T117" i="24"/>
  <c r="P117" i="24"/>
  <c r="L117" i="24"/>
  <c r="H117" i="24"/>
  <c r="D117" i="24"/>
  <c r="E117" i="24"/>
  <c r="AF116" i="24"/>
  <c r="AB116" i="24"/>
  <c r="X116" i="24"/>
  <c r="T116" i="24"/>
  <c r="U116" i="24"/>
  <c r="P116" i="24"/>
  <c r="L116" i="24"/>
  <c r="H116" i="24"/>
  <c r="D116" i="24"/>
  <c r="AF115" i="24"/>
  <c r="AB115" i="24"/>
  <c r="X115" i="24"/>
  <c r="T115" i="24"/>
  <c r="P115" i="24"/>
  <c r="L115" i="24"/>
  <c r="H115" i="24"/>
  <c r="I115" i="24"/>
  <c r="D115" i="24"/>
  <c r="AF114" i="24"/>
  <c r="AB114" i="24"/>
  <c r="X114" i="24"/>
  <c r="T114" i="24"/>
  <c r="P114" i="24"/>
  <c r="L114" i="24"/>
  <c r="H114" i="24"/>
  <c r="D114" i="24"/>
  <c r="AF113" i="24"/>
  <c r="AB113" i="24"/>
  <c r="X113" i="24"/>
  <c r="T113" i="24"/>
  <c r="P113" i="24"/>
  <c r="L113" i="24"/>
  <c r="H113" i="24"/>
  <c r="D113" i="24"/>
  <c r="E113" i="24"/>
  <c r="AF112" i="24"/>
  <c r="AB112" i="24"/>
  <c r="X112" i="24"/>
  <c r="T112" i="24"/>
  <c r="P112" i="24"/>
  <c r="L112" i="24"/>
  <c r="H112" i="24"/>
  <c r="D112" i="24"/>
  <c r="AF111" i="24"/>
  <c r="AB111" i="24"/>
  <c r="X111" i="24"/>
  <c r="X106" i="24"/>
  <c r="X107" i="24"/>
  <c r="X108" i="24"/>
  <c r="X109" i="24"/>
  <c r="Y109" i="24"/>
  <c r="X110" i="24"/>
  <c r="T111" i="24"/>
  <c r="T106" i="24"/>
  <c r="T107" i="24"/>
  <c r="U107" i="24"/>
  <c r="T108" i="24"/>
  <c r="T109" i="24"/>
  <c r="T110" i="24"/>
  <c r="P111" i="24"/>
  <c r="L111" i="24"/>
  <c r="H111" i="24"/>
  <c r="D111" i="24"/>
  <c r="AF110" i="24"/>
  <c r="AB110" i="24"/>
  <c r="P110" i="24"/>
  <c r="H35" i="24"/>
  <c r="L110" i="24"/>
  <c r="H110" i="24"/>
  <c r="D110" i="24"/>
  <c r="AF109" i="24"/>
  <c r="AB109" i="24"/>
  <c r="P109" i="24"/>
  <c r="L109" i="24"/>
  <c r="H109" i="24"/>
  <c r="D109" i="24"/>
  <c r="E109" i="24"/>
  <c r="AF108" i="24"/>
  <c r="AB108" i="24"/>
  <c r="P108" i="24"/>
  <c r="L108" i="24"/>
  <c r="M108" i="24"/>
  <c r="H108" i="24"/>
  <c r="D108" i="24"/>
  <c r="AF107" i="24"/>
  <c r="AB107" i="24"/>
  <c r="P107" i="24"/>
  <c r="L107" i="24"/>
  <c r="H107" i="24"/>
  <c r="D107" i="24"/>
  <c r="AF106" i="24"/>
  <c r="AB106" i="24"/>
  <c r="P106" i="24"/>
  <c r="P105" i="24"/>
  <c r="L106" i="24"/>
  <c r="H106" i="24"/>
  <c r="D106" i="24"/>
  <c r="AE105" i="24"/>
  <c r="AD105" i="24"/>
  <c r="Z105" i="24"/>
  <c r="W105" i="24"/>
  <c r="W100" i="24"/>
  <c r="W99" i="24"/>
  <c r="V105" i="24"/>
  <c r="S105" i="24"/>
  <c r="R105" i="24"/>
  <c r="R99" i="24"/>
  <c r="R100" i="24"/>
  <c r="O105" i="24"/>
  <c r="O100" i="24"/>
  <c r="O99" i="24"/>
  <c r="N105" i="24"/>
  <c r="K105" i="24"/>
  <c r="J105" i="24"/>
  <c r="G105" i="24"/>
  <c r="F105" i="24"/>
  <c r="C105" i="24"/>
  <c r="C99" i="24"/>
  <c r="C100" i="24"/>
  <c r="B105" i="24"/>
  <c r="AF104" i="24"/>
  <c r="AB104" i="24"/>
  <c r="X104" i="24"/>
  <c r="T104" i="24"/>
  <c r="U104" i="24"/>
  <c r="P104" i="24"/>
  <c r="L104" i="24"/>
  <c r="H104" i="24"/>
  <c r="I104" i="24"/>
  <c r="D104" i="24"/>
  <c r="E104" i="24"/>
  <c r="AF103" i="24"/>
  <c r="AB103" i="24"/>
  <c r="X103" i="24"/>
  <c r="Y103" i="24"/>
  <c r="T103" i="24"/>
  <c r="U103" i="24"/>
  <c r="P103" i="24"/>
  <c r="L103" i="24"/>
  <c r="H103" i="24"/>
  <c r="D103" i="24"/>
  <c r="E103" i="24"/>
  <c r="AF102" i="24"/>
  <c r="AB102" i="24"/>
  <c r="X102" i="24"/>
  <c r="T102" i="24"/>
  <c r="P102" i="24"/>
  <c r="L102" i="24"/>
  <c r="H102" i="24"/>
  <c r="D102" i="24"/>
  <c r="AF101" i="24"/>
  <c r="AF100" i="24"/>
  <c r="AG100" i="24"/>
  <c r="AB101" i="24"/>
  <c r="AB100" i="24"/>
  <c r="X101" i="24"/>
  <c r="T101" i="24"/>
  <c r="P101" i="24"/>
  <c r="L101" i="24"/>
  <c r="H101" i="24"/>
  <c r="D101" i="24"/>
  <c r="AE100" i="24"/>
  <c r="AE99" i="24"/>
  <c r="AD100" i="24"/>
  <c r="Z100" i="24"/>
  <c r="V100" i="24"/>
  <c r="S100" i="24"/>
  <c r="S99" i="24"/>
  <c r="N100" i="24"/>
  <c r="K100" i="24"/>
  <c r="J100" i="24"/>
  <c r="G100" i="24"/>
  <c r="F100" i="24"/>
  <c r="F99" i="24"/>
  <c r="B100" i="24"/>
  <c r="AF98" i="24"/>
  <c r="AF97" i="24"/>
  <c r="AB98" i="24"/>
  <c r="AB97" i="24"/>
  <c r="X98" i="24"/>
  <c r="T98" i="24"/>
  <c r="P98" i="24"/>
  <c r="L98" i="24"/>
  <c r="H98" i="24"/>
  <c r="D98" i="24"/>
  <c r="D97" i="24"/>
  <c r="AE97" i="24"/>
  <c r="AD97" i="24"/>
  <c r="AA97" i="24"/>
  <c r="AA92" i="24"/>
  <c r="AA91" i="24"/>
  <c r="Z97" i="24"/>
  <c r="Z92" i="24"/>
  <c r="W97" i="24"/>
  <c r="W91" i="24"/>
  <c r="V97" i="24"/>
  <c r="V135" i="24"/>
  <c r="T97" i="24"/>
  <c r="U97" i="24"/>
  <c r="S97" i="24"/>
  <c r="R97" i="24"/>
  <c r="R91" i="24"/>
  <c r="O97" i="24"/>
  <c r="N97" i="24"/>
  <c r="N91" i="24"/>
  <c r="K97" i="24"/>
  <c r="J97" i="24"/>
  <c r="J92" i="24"/>
  <c r="H97" i="24"/>
  <c r="G97" i="24"/>
  <c r="F97" i="24"/>
  <c r="C97" i="24"/>
  <c r="C135" i="24"/>
  <c r="C92" i="24"/>
  <c r="B97" i="24"/>
  <c r="AF96" i="24"/>
  <c r="AB96" i="24"/>
  <c r="X96" i="24"/>
  <c r="T96" i="24"/>
  <c r="P96" i="24"/>
  <c r="L96" i="24"/>
  <c r="M96" i="24"/>
  <c r="H96" i="24"/>
  <c r="D96" i="24"/>
  <c r="AF95" i="24"/>
  <c r="AB95" i="24"/>
  <c r="X95" i="24"/>
  <c r="T95" i="24"/>
  <c r="P95" i="24"/>
  <c r="L95" i="24"/>
  <c r="M95" i="24"/>
  <c r="H95" i="24"/>
  <c r="D95" i="24"/>
  <c r="AF94" i="24"/>
  <c r="AF92" i="24"/>
  <c r="AB94" i="24"/>
  <c r="X94" i="24"/>
  <c r="T94" i="24"/>
  <c r="U94" i="24"/>
  <c r="P94" i="24"/>
  <c r="L94" i="24"/>
  <c r="H94" i="24"/>
  <c r="D94" i="24"/>
  <c r="AF93" i="24"/>
  <c r="AB93" i="24"/>
  <c r="X93" i="24"/>
  <c r="X92" i="24"/>
  <c r="T93" i="24"/>
  <c r="P93" i="24"/>
  <c r="L93" i="24"/>
  <c r="H93" i="24"/>
  <c r="H92" i="24"/>
  <c r="D93" i="24"/>
  <c r="AE92" i="24"/>
  <c r="AE91" i="24"/>
  <c r="AD92" i="24"/>
  <c r="W92" i="24"/>
  <c r="V92" i="24"/>
  <c r="V134" i="24"/>
  <c r="S92" i="24"/>
  <c r="R92" i="24"/>
  <c r="O92" i="24"/>
  <c r="N92" i="24"/>
  <c r="K92" i="24"/>
  <c r="K91" i="24"/>
  <c r="G92" i="24"/>
  <c r="G91" i="24"/>
  <c r="F92" i="24"/>
  <c r="B92" i="24"/>
  <c r="AF90" i="24"/>
  <c r="AB90" i="24"/>
  <c r="X90" i="24"/>
  <c r="T90" i="24"/>
  <c r="P90" i="24"/>
  <c r="L90" i="24"/>
  <c r="H90" i="24"/>
  <c r="D90" i="24"/>
  <c r="AF89" i="24"/>
  <c r="AF88" i="24"/>
  <c r="AB89" i="24"/>
  <c r="X89" i="24"/>
  <c r="T89" i="24"/>
  <c r="T88" i="24"/>
  <c r="P89" i="24"/>
  <c r="L89" i="24"/>
  <c r="L88" i="24"/>
  <c r="H89" i="24"/>
  <c r="D89" i="24"/>
  <c r="AE88" i="24"/>
  <c r="AD88" i="24"/>
  <c r="AA88" i="24"/>
  <c r="Z88" i="24"/>
  <c r="Z135" i="24"/>
  <c r="W88" i="24"/>
  <c r="W135" i="24"/>
  <c r="V88" i="24"/>
  <c r="S88" i="24"/>
  <c r="R88" i="24"/>
  <c r="O88" i="24"/>
  <c r="N88" i="24"/>
  <c r="K88" i="24"/>
  <c r="J88" i="24"/>
  <c r="H88" i="24"/>
  <c r="G88" i="24"/>
  <c r="F88" i="24"/>
  <c r="F135" i="24"/>
  <c r="C88" i="24"/>
  <c r="B88" i="24"/>
  <c r="AF87" i="24"/>
  <c r="AB87" i="24"/>
  <c r="X87" i="24"/>
  <c r="T87" i="24"/>
  <c r="T84" i="24"/>
  <c r="P87" i="24"/>
  <c r="L87" i="24"/>
  <c r="H87" i="24"/>
  <c r="D87" i="24"/>
  <c r="E87" i="24"/>
  <c r="H12" i="24"/>
  <c r="AB86" i="24"/>
  <c r="X86" i="24"/>
  <c r="T86" i="24"/>
  <c r="P86" i="24"/>
  <c r="L86" i="24"/>
  <c r="H86" i="24"/>
  <c r="D86" i="24"/>
  <c r="AF85" i="24"/>
  <c r="AB85" i="24"/>
  <c r="X85" i="24"/>
  <c r="Y85" i="24"/>
  <c r="T85" i="24"/>
  <c r="P85" i="24"/>
  <c r="L85" i="24"/>
  <c r="H85" i="24"/>
  <c r="D85" i="24"/>
  <c r="AE84" i="24"/>
  <c r="AD84" i="24"/>
  <c r="AA84" i="24"/>
  <c r="Z84" i="24"/>
  <c r="W84" i="24"/>
  <c r="W134" i="24"/>
  <c r="W80" i="24"/>
  <c r="W133" i="24"/>
  <c r="V84" i="24"/>
  <c r="S84" i="24"/>
  <c r="S79" i="24"/>
  <c r="S78" i="24"/>
  <c r="R84" i="24"/>
  <c r="O84" i="24"/>
  <c r="N84" i="24"/>
  <c r="N134" i="24"/>
  <c r="N79" i="24"/>
  <c r="K84" i="24"/>
  <c r="J84" i="24"/>
  <c r="J80" i="24"/>
  <c r="J79" i="24"/>
  <c r="G84" i="24"/>
  <c r="F84" i="24"/>
  <c r="C84" i="24"/>
  <c r="B84" i="24"/>
  <c r="B79" i="24"/>
  <c r="AF83" i="24"/>
  <c r="AB83" i="24"/>
  <c r="X83" i="24"/>
  <c r="T83" i="24"/>
  <c r="P83" i="24"/>
  <c r="L83" i="24"/>
  <c r="H83" i="24"/>
  <c r="D83" i="24"/>
  <c r="D80" i="24"/>
  <c r="AF82" i="24"/>
  <c r="AB82" i="24"/>
  <c r="X82" i="24"/>
  <c r="X80" i="24"/>
  <c r="T82" i="24"/>
  <c r="P82" i="24"/>
  <c r="L82" i="24"/>
  <c r="H82" i="24"/>
  <c r="I82" i="24"/>
  <c r="D82" i="24"/>
  <c r="AF81" i="24"/>
  <c r="AB81" i="24"/>
  <c r="AB80" i="24"/>
  <c r="X81" i="24"/>
  <c r="T81" i="24"/>
  <c r="P81" i="24"/>
  <c r="P80" i="24"/>
  <c r="L81" i="24"/>
  <c r="H81" i="24"/>
  <c r="D81" i="24"/>
  <c r="AF80" i="24"/>
  <c r="AF133" i="24"/>
  <c r="AE80" i="24"/>
  <c r="AD80" i="24"/>
  <c r="AD133" i="24"/>
  <c r="AA80" i="24"/>
  <c r="Z80" i="24"/>
  <c r="V80" i="24"/>
  <c r="V79" i="24"/>
  <c r="S80" i="24"/>
  <c r="R80" i="24"/>
  <c r="R133" i="24"/>
  <c r="O80" i="24"/>
  <c r="N80" i="24"/>
  <c r="K80" i="24"/>
  <c r="G80" i="24"/>
  <c r="G133" i="24"/>
  <c r="F80" i="24"/>
  <c r="C80" i="24"/>
  <c r="C133" i="24"/>
  <c r="B80" i="24"/>
  <c r="AD66" i="24"/>
  <c r="Z66" i="24"/>
  <c r="AF69" i="24"/>
  <c r="AB69" i="24"/>
  <c r="X69" i="24"/>
  <c r="T69" i="24"/>
  <c r="P69" i="24"/>
  <c r="L69" i="24"/>
  <c r="H69" i="24"/>
  <c r="D69" i="24"/>
  <c r="AF68" i="24"/>
  <c r="AB68" i="24"/>
  <c r="X68" i="24"/>
  <c r="T68" i="24"/>
  <c r="P68" i="24"/>
  <c r="L68" i="24"/>
  <c r="H68" i="24"/>
  <c r="D68" i="24"/>
  <c r="D66" i="24"/>
  <c r="D65" i="24"/>
  <c r="D64" i="24"/>
  <c r="AF67" i="24"/>
  <c r="AB67" i="24"/>
  <c r="X67" i="24"/>
  <c r="T67" i="24"/>
  <c r="T66" i="24"/>
  <c r="T65" i="24"/>
  <c r="T64" i="24"/>
  <c r="P67" i="24"/>
  <c r="L67" i="24"/>
  <c r="D67" i="24"/>
  <c r="AE66" i="24"/>
  <c r="AA66" i="24"/>
  <c r="W66" i="24"/>
  <c r="V66" i="24"/>
  <c r="V65" i="24"/>
  <c r="V64" i="24"/>
  <c r="S66" i="24"/>
  <c r="S65" i="24"/>
  <c r="S64" i="24"/>
  <c r="R66" i="24"/>
  <c r="R65" i="24"/>
  <c r="R64" i="24"/>
  <c r="O66" i="24"/>
  <c r="N66" i="24"/>
  <c r="N65" i="24"/>
  <c r="N64" i="24"/>
  <c r="K66" i="24"/>
  <c r="J66" i="24"/>
  <c r="J65" i="24"/>
  <c r="J64" i="24"/>
  <c r="G66" i="24"/>
  <c r="G71" i="24"/>
  <c r="F66" i="24"/>
  <c r="F65" i="24"/>
  <c r="F64" i="24"/>
  <c r="C66" i="24"/>
  <c r="B66" i="24"/>
  <c r="B71" i="24"/>
  <c r="AF56" i="24"/>
  <c r="AB56" i="24"/>
  <c r="H56" i="24"/>
  <c r="X56" i="24"/>
  <c r="Y56" i="24"/>
  <c r="T56" i="24"/>
  <c r="P56" i="24"/>
  <c r="Q56" i="24"/>
  <c r="L56" i="24"/>
  <c r="M56" i="24"/>
  <c r="Y131" i="24"/>
  <c r="D56" i="24"/>
  <c r="X55" i="24"/>
  <c r="T55" i="24"/>
  <c r="P55" i="24"/>
  <c r="Q55" i="24"/>
  <c r="L55" i="24"/>
  <c r="H55" i="24"/>
  <c r="E130" i="24"/>
  <c r="D55" i="24"/>
  <c r="AF54" i="24"/>
  <c r="AG54" i="24"/>
  <c r="AB54" i="24"/>
  <c r="X54" i="24"/>
  <c r="T54" i="24"/>
  <c r="P54" i="24"/>
  <c r="P46" i="24"/>
  <c r="L54" i="24"/>
  <c r="H54" i="24"/>
  <c r="D54" i="24"/>
  <c r="AF53" i="24"/>
  <c r="AB53" i="24"/>
  <c r="X53" i="24"/>
  <c r="T53" i="24"/>
  <c r="P53" i="24"/>
  <c r="L53" i="24"/>
  <c r="H53" i="24"/>
  <c r="D53" i="24"/>
  <c r="AF52" i="24"/>
  <c r="AB52" i="24"/>
  <c r="X52" i="24"/>
  <c r="T52" i="24"/>
  <c r="U52" i="24"/>
  <c r="P52" i="24"/>
  <c r="L52" i="24"/>
  <c r="H52" i="24"/>
  <c r="D52" i="24"/>
  <c r="AF51" i="24"/>
  <c r="AB51" i="24"/>
  <c r="X51" i="24"/>
  <c r="T51" i="24"/>
  <c r="P51" i="24"/>
  <c r="L51" i="24"/>
  <c r="D51" i="24"/>
  <c r="H50" i="24"/>
  <c r="AG50" i="24"/>
  <c r="AC50" i="24"/>
  <c r="X50" i="24"/>
  <c r="T50" i="24"/>
  <c r="P50" i="24"/>
  <c r="L50" i="24"/>
  <c r="M50" i="24"/>
  <c r="D50" i="24"/>
  <c r="AF49" i="24"/>
  <c r="AB49" i="24"/>
  <c r="X49" i="24"/>
  <c r="T49" i="24"/>
  <c r="P49" i="24"/>
  <c r="Q49" i="24"/>
  <c r="H49" i="24"/>
  <c r="AG49" i="24"/>
  <c r="L49" i="24"/>
  <c r="M49" i="24"/>
  <c r="D49" i="24"/>
  <c r="AF48" i="24"/>
  <c r="AB48" i="24"/>
  <c r="AB47" i="24"/>
  <c r="AC47" i="24"/>
  <c r="X48" i="24"/>
  <c r="T48" i="24"/>
  <c r="P48" i="24"/>
  <c r="L48" i="24"/>
  <c r="H48" i="24"/>
  <c r="D48" i="24"/>
  <c r="AF47" i="24"/>
  <c r="X47" i="24"/>
  <c r="T47" i="24"/>
  <c r="U47" i="24"/>
  <c r="P47" i="24"/>
  <c r="L47" i="24"/>
  <c r="H47" i="24"/>
  <c r="U122" i="24"/>
  <c r="D47" i="24"/>
  <c r="AE46" i="24"/>
  <c r="AD46" i="24"/>
  <c r="AA46" i="24"/>
  <c r="Z46" i="24"/>
  <c r="W46" i="24"/>
  <c r="V46" i="24"/>
  <c r="S46" i="24"/>
  <c r="R46" i="24"/>
  <c r="O46" i="24"/>
  <c r="N46" i="24"/>
  <c r="K46" i="24"/>
  <c r="J46" i="24"/>
  <c r="G46" i="24"/>
  <c r="F46" i="24"/>
  <c r="C46" i="24"/>
  <c r="B46" i="24"/>
  <c r="AF45" i="24"/>
  <c r="AB45" i="24"/>
  <c r="AC45" i="24"/>
  <c r="X45" i="24"/>
  <c r="T45" i="24"/>
  <c r="U45" i="24"/>
  <c r="H45" i="24"/>
  <c r="P45" i="24"/>
  <c r="Q45" i="24"/>
  <c r="L45" i="24"/>
  <c r="D45" i="24"/>
  <c r="AF44" i="24"/>
  <c r="AB44" i="24"/>
  <c r="AC44" i="24"/>
  <c r="X44" i="24"/>
  <c r="T44" i="24"/>
  <c r="H44" i="24"/>
  <c r="P44" i="24"/>
  <c r="Q44" i="24"/>
  <c r="L44" i="24"/>
  <c r="D44" i="24"/>
  <c r="AF43" i="24"/>
  <c r="AB43" i="24"/>
  <c r="X43" i="24"/>
  <c r="T43" i="24"/>
  <c r="U43" i="24"/>
  <c r="H43" i="24"/>
  <c r="U118" i="24"/>
  <c r="P43" i="24"/>
  <c r="Q43" i="24"/>
  <c r="L43" i="24"/>
  <c r="D43" i="24"/>
  <c r="AF42" i="24"/>
  <c r="AB42" i="24"/>
  <c r="AC42" i="24"/>
  <c r="X42" i="24"/>
  <c r="T42" i="24"/>
  <c r="H42" i="24"/>
  <c r="U42" i="24"/>
  <c r="P42" i="24"/>
  <c r="L42" i="24"/>
  <c r="D42" i="24"/>
  <c r="AF41" i="24"/>
  <c r="AG41" i="24"/>
  <c r="AB41" i="24"/>
  <c r="AC41" i="24"/>
  <c r="X41" i="24"/>
  <c r="Y41" i="24"/>
  <c r="T41" i="24"/>
  <c r="P41" i="24"/>
  <c r="Q41" i="24"/>
  <c r="L41" i="24"/>
  <c r="H41" i="24"/>
  <c r="D41" i="24"/>
  <c r="AF40" i="24"/>
  <c r="AG40" i="24"/>
  <c r="AB40" i="24"/>
  <c r="X40" i="24"/>
  <c r="T40" i="24"/>
  <c r="P40" i="24"/>
  <c r="L40" i="24"/>
  <c r="H40" i="24"/>
  <c r="Y40" i="24"/>
  <c r="D40" i="24"/>
  <c r="AF39" i="24"/>
  <c r="H39" i="24"/>
  <c r="Y39" i="24"/>
  <c r="AB39" i="24"/>
  <c r="X39" i="24"/>
  <c r="T39" i="24"/>
  <c r="P39" i="24"/>
  <c r="Q39" i="24"/>
  <c r="L39" i="24"/>
  <c r="D39" i="24"/>
  <c r="AF38" i="24"/>
  <c r="AB38" i="24"/>
  <c r="H38" i="24"/>
  <c r="U113" i="24"/>
  <c r="X38" i="24"/>
  <c r="T38" i="24"/>
  <c r="U38" i="24"/>
  <c r="P38" i="24"/>
  <c r="L38" i="24"/>
  <c r="M38" i="24"/>
  <c r="D38" i="24"/>
  <c r="AF37" i="24"/>
  <c r="AG37" i="24"/>
  <c r="AB37" i="24"/>
  <c r="X37" i="24"/>
  <c r="T37" i="24"/>
  <c r="U37" i="24"/>
  <c r="H37" i="24"/>
  <c r="AC112" i="24"/>
  <c r="P37" i="24"/>
  <c r="L37" i="24"/>
  <c r="D37" i="24"/>
  <c r="AF36" i="24"/>
  <c r="AB36" i="24"/>
  <c r="AC36" i="24"/>
  <c r="X36" i="24"/>
  <c r="T36" i="24"/>
  <c r="U36" i="24"/>
  <c r="P36" i="24"/>
  <c r="L36" i="24"/>
  <c r="H36" i="24"/>
  <c r="D36" i="24"/>
  <c r="AF35" i="24"/>
  <c r="AB35" i="24"/>
  <c r="X35" i="24"/>
  <c r="T35" i="24"/>
  <c r="U35" i="24"/>
  <c r="P35" i="24"/>
  <c r="L35" i="24"/>
  <c r="D35" i="24"/>
  <c r="AF34" i="24"/>
  <c r="AB34" i="24"/>
  <c r="X34" i="24"/>
  <c r="T34" i="24"/>
  <c r="P34" i="24"/>
  <c r="Q34" i="24"/>
  <c r="L34" i="24"/>
  <c r="H34" i="24"/>
  <c r="D34" i="24"/>
  <c r="AF33" i="24"/>
  <c r="AB33" i="24"/>
  <c r="X33" i="24"/>
  <c r="Y33" i="24"/>
  <c r="H33" i="24"/>
  <c r="I108" i="24"/>
  <c r="P33" i="24"/>
  <c r="L33" i="24"/>
  <c r="D33" i="24"/>
  <c r="AF32" i="24"/>
  <c r="AB32" i="24"/>
  <c r="X32" i="24"/>
  <c r="T32" i="24"/>
  <c r="P32" i="24"/>
  <c r="Q32" i="24"/>
  <c r="L32" i="24"/>
  <c r="H32" i="24"/>
  <c r="D32" i="24"/>
  <c r="AF31" i="24"/>
  <c r="AG31" i="24"/>
  <c r="AB31" i="24"/>
  <c r="X31" i="24"/>
  <c r="T31" i="24"/>
  <c r="P31" i="24"/>
  <c r="L31" i="24"/>
  <c r="M31" i="24"/>
  <c r="H31" i="24"/>
  <c r="AC31" i="24"/>
  <c r="D31" i="24"/>
  <c r="AE30" i="24"/>
  <c r="AD30" i="24"/>
  <c r="AA30" i="24"/>
  <c r="Z30" i="24"/>
  <c r="W30" i="24"/>
  <c r="V30" i="24"/>
  <c r="S30" i="24"/>
  <c r="R30" i="24"/>
  <c r="O30" i="24"/>
  <c r="N30" i="24"/>
  <c r="K30" i="24"/>
  <c r="J30" i="24"/>
  <c r="G30" i="24"/>
  <c r="F30" i="24"/>
  <c r="C30" i="24"/>
  <c r="B30" i="24"/>
  <c r="AF29" i="24"/>
  <c r="AB29" i="24"/>
  <c r="X29" i="24"/>
  <c r="T29" i="24"/>
  <c r="P29" i="24"/>
  <c r="Q29" i="24"/>
  <c r="L29" i="24"/>
  <c r="H29" i="24"/>
  <c r="D29" i="24"/>
  <c r="AF28" i="24"/>
  <c r="AB28" i="24"/>
  <c r="X28" i="24"/>
  <c r="T28" i="24"/>
  <c r="P28" i="24"/>
  <c r="Q28" i="24"/>
  <c r="L28" i="24"/>
  <c r="H28" i="24"/>
  <c r="D28" i="24"/>
  <c r="AF27" i="24"/>
  <c r="AB27" i="24"/>
  <c r="AC27" i="24"/>
  <c r="X27" i="24"/>
  <c r="T27" i="24"/>
  <c r="P27" i="24"/>
  <c r="Q27" i="24"/>
  <c r="L27" i="24"/>
  <c r="H27" i="24"/>
  <c r="D27" i="24"/>
  <c r="AF26" i="24"/>
  <c r="AF25" i="24"/>
  <c r="AB26" i="24"/>
  <c r="X26" i="24"/>
  <c r="X25" i="24"/>
  <c r="T26" i="24"/>
  <c r="T25" i="24"/>
  <c r="P26" i="24"/>
  <c r="L26" i="24"/>
  <c r="H26" i="24"/>
  <c r="D26" i="24"/>
  <c r="AE25" i="24"/>
  <c r="AD25" i="24"/>
  <c r="AD58" i="24"/>
  <c r="AA25" i="24"/>
  <c r="Z25" i="24"/>
  <c r="Z24" i="24"/>
  <c r="W25" i="24"/>
  <c r="V25" i="24"/>
  <c r="S25" i="24"/>
  <c r="R25" i="24"/>
  <c r="O25" i="24"/>
  <c r="N25" i="24"/>
  <c r="K25" i="24"/>
  <c r="J25" i="24"/>
  <c r="J24" i="24"/>
  <c r="G25" i="24"/>
  <c r="G24" i="24"/>
  <c r="F25" i="24"/>
  <c r="C25" i="24"/>
  <c r="C58" i="24"/>
  <c r="B25" i="24"/>
  <c r="AF23" i="24"/>
  <c r="AF22" i="24"/>
  <c r="AB23" i="24"/>
  <c r="X23" i="24"/>
  <c r="T23" i="24"/>
  <c r="H23" i="24"/>
  <c r="P23" i="24"/>
  <c r="L23" i="24"/>
  <c r="H22" i="24"/>
  <c r="D23" i="24"/>
  <c r="AE22" i="24"/>
  <c r="AD22" i="24"/>
  <c r="AA22" i="24"/>
  <c r="Z22" i="24"/>
  <c r="Z16" i="24"/>
  <c r="X22" i="24"/>
  <c r="W22" i="24"/>
  <c r="V22" i="24"/>
  <c r="S22" i="24"/>
  <c r="S60" i="24"/>
  <c r="R22" i="24"/>
  <c r="P22" i="24"/>
  <c r="Q22" i="24"/>
  <c r="O22" i="24"/>
  <c r="N22" i="24"/>
  <c r="K22" i="24"/>
  <c r="J22" i="24"/>
  <c r="G22" i="24"/>
  <c r="F22" i="24"/>
  <c r="F16" i="24"/>
  <c r="C22" i="24"/>
  <c r="D22" i="24"/>
  <c r="B22" i="24"/>
  <c r="AF21" i="24"/>
  <c r="AB21" i="24"/>
  <c r="AC21" i="24"/>
  <c r="H21" i="24"/>
  <c r="X21" i="24"/>
  <c r="Y21" i="24"/>
  <c r="T21" i="24"/>
  <c r="P21" i="24"/>
  <c r="L21" i="24"/>
  <c r="M21" i="24"/>
  <c r="D21" i="24"/>
  <c r="AF20" i="24"/>
  <c r="AB20" i="24"/>
  <c r="X20" i="24"/>
  <c r="Y20" i="24"/>
  <c r="P20" i="24"/>
  <c r="L20" i="24"/>
  <c r="D20" i="24"/>
  <c r="AF19" i="24"/>
  <c r="AB19" i="24"/>
  <c r="AC19" i="24"/>
  <c r="H19" i="24"/>
  <c r="X19" i="24"/>
  <c r="Y19" i="24"/>
  <c r="T19" i="24"/>
  <c r="U19" i="24"/>
  <c r="P19" i="24"/>
  <c r="L19" i="24"/>
  <c r="M19" i="24"/>
  <c r="D19" i="24"/>
  <c r="AF18" i="24"/>
  <c r="AG18" i="24"/>
  <c r="AB18" i="24"/>
  <c r="X18" i="24"/>
  <c r="X17" i="24"/>
  <c r="T18" i="24"/>
  <c r="T17" i="24"/>
  <c r="P18" i="24"/>
  <c r="L18" i="24"/>
  <c r="H18" i="24"/>
  <c r="M18" i="24"/>
  <c r="D18" i="24"/>
  <c r="AE17" i="24"/>
  <c r="AD17" i="24"/>
  <c r="AD16" i="24"/>
  <c r="AD9" i="24"/>
  <c r="AA17" i="24"/>
  <c r="Z17" i="24"/>
  <c r="Z9" i="24"/>
  <c r="Z4" i="24"/>
  <c r="W17" i="24"/>
  <c r="V17" i="24"/>
  <c r="V59" i="24"/>
  <c r="S17" i="24"/>
  <c r="R17" i="24"/>
  <c r="R16" i="24"/>
  <c r="O17" i="24"/>
  <c r="O59" i="24"/>
  <c r="N17" i="24"/>
  <c r="N59" i="24"/>
  <c r="K17" i="24"/>
  <c r="J17" i="24"/>
  <c r="G17" i="24"/>
  <c r="G16" i="24"/>
  <c r="F17" i="24"/>
  <c r="C17" i="24"/>
  <c r="B17" i="24"/>
  <c r="AF15" i="24"/>
  <c r="AB15" i="24"/>
  <c r="AB14" i="24"/>
  <c r="X15" i="24"/>
  <c r="T15" i="24"/>
  <c r="T13" i="24"/>
  <c r="P15" i="24"/>
  <c r="L15" i="24"/>
  <c r="M15" i="24"/>
  <c r="H15" i="24"/>
  <c r="U15" i="24"/>
  <c r="D15" i="24"/>
  <c r="AF14" i="24"/>
  <c r="AF13" i="24"/>
  <c r="X14" i="24"/>
  <c r="T14" i="24"/>
  <c r="P14" i="24"/>
  <c r="H14" i="24"/>
  <c r="L14" i="24"/>
  <c r="L13" i="24"/>
  <c r="D14" i="24"/>
  <c r="AE13" i="24"/>
  <c r="AE60" i="24"/>
  <c r="AD13" i="24"/>
  <c r="AA13" i="24"/>
  <c r="AA60" i="24"/>
  <c r="Z13" i="24"/>
  <c r="W13" i="24"/>
  <c r="W4" i="24"/>
  <c r="V13" i="24"/>
  <c r="V60" i="24"/>
  <c r="S13" i="24"/>
  <c r="R13" i="24"/>
  <c r="O13" i="24"/>
  <c r="O60" i="24"/>
  <c r="N13" i="24"/>
  <c r="K13" i="24"/>
  <c r="J13" i="24"/>
  <c r="G13" i="24"/>
  <c r="G60" i="24"/>
  <c r="G5" i="24"/>
  <c r="G9" i="24"/>
  <c r="F13" i="24"/>
  <c r="C13" i="24"/>
  <c r="D13" i="24"/>
  <c r="B13" i="24"/>
  <c r="AF12" i="24"/>
  <c r="AB12" i="24"/>
  <c r="AB9" i="24"/>
  <c r="X12" i="24"/>
  <c r="T12" i="24"/>
  <c r="P12" i="24"/>
  <c r="Q12" i="24"/>
  <c r="L12" i="24"/>
  <c r="D12" i="24"/>
  <c r="X11" i="24"/>
  <c r="T11" i="24"/>
  <c r="T9" i="24"/>
  <c r="U9" i="24"/>
  <c r="P11" i="24"/>
  <c r="L11" i="24"/>
  <c r="H11" i="24"/>
  <c r="D11" i="24"/>
  <c r="AF10" i="24"/>
  <c r="AB10" i="24"/>
  <c r="X10" i="24"/>
  <c r="X9" i="24"/>
  <c r="T10" i="24"/>
  <c r="P10" i="24"/>
  <c r="L10" i="24"/>
  <c r="H10" i="24"/>
  <c r="I85" i="24"/>
  <c r="D10" i="24"/>
  <c r="AE9" i="24"/>
  <c r="AA9" i="24"/>
  <c r="W9" i="24"/>
  <c r="V9" i="24"/>
  <c r="S9" i="24"/>
  <c r="R9" i="24"/>
  <c r="O9" i="24"/>
  <c r="N9" i="24"/>
  <c r="K9" i="24"/>
  <c r="J9" i="24"/>
  <c r="J4" i="24"/>
  <c r="F9" i="24"/>
  <c r="C9" i="24"/>
  <c r="B9" i="24"/>
  <c r="D9" i="24"/>
  <c r="AF8" i="24"/>
  <c r="AB8" i="24"/>
  <c r="X8" i="24"/>
  <c r="T8" i="24"/>
  <c r="U8" i="24"/>
  <c r="P8" i="24"/>
  <c r="Q8" i="24"/>
  <c r="L8" i="24"/>
  <c r="H8" i="24"/>
  <c r="M83" i="24"/>
  <c r="D8" i="24"/>
  <c r="AF7" i="24"/>
  <c r="AB7" i="24"/>
  <c r="AB6" i="24"/>
  <c r="AB5" i="24"/>
  <c r="X7" i="24"/>
  <c r="T7" i="24"/>
  <c r="P7" i="24"/>
  <c r="P5" i="24"/>
  <c r="L7" i="24"/>
  <c r="H7" i="24"/>
  <c r="D7" i="24"/>
  <c r="AF6" i="24"/>
  <c r="AF5" i="24"/>
  <c r="X6" i="24"/>
  <c r="X5" i="24"/>
  <c r="T6" i="24"/>
  <c r="P6" i="24"/>
  <c r="L6" i="24"/>
  <c r="H6" i="24"/>
  <c r="D6" i="24"/>
  <c r="D5" i="24"/>
  <c r="AE5" i="24"/>
  <c r="AD5" i="24"/>
  <c r="AA5" i="24"/>
  <c r="AA58" i="24"/>
  <c r="Z5" i="24"/>
  <c r="Z58" i="24"/>
  <c r="W5" i="24"/>
  <c r="W58" i="24"/>
  <c r="V5" i="24"/>
  <c r="S5" i="24"/>
  <c r="S58" i="24"/>
  <c r="R5" i="24"/>
  <c r="O5" i="24"/>
  <c r="N5" i="24"/>
  <c r="N4" i="24"/>
  <c r="K5" i="24"/>
  <c r="K58" i="24"/>
  <c r="J5" i="24"/>
  <c r="J58" i="24"/>
  <c r="G58" i="24"/>
  <c r="F5" i="24"/>
  <c r="C5" i="24"/>
  <c r="B5" i="24"/>
  <c r="Y67" i="24"/>
  <c r="R71" i="24"/>
  <c r="J71" i="24"/>
  <c r="AG55" i="24"/>
  <c r="AG32" i="24"/>
  <c r="M29" i="24"/>
  <c r="AC29" i="24"/>
  <c r="AG22" i="24"/>
  <c r="M7" i="24"/>
  <c r="N4" i="17"/>
  <c r="N59" i="17"/>
  <c r="N16" i="17"/>
  <c r="AD59" i="17"/>
  <c r="AC108" i="17"/>
  <c r="Y108" i="17"/>
  <c r="M10" i="17"/>
  <c r="AC10" i="17"/>
  <c r="AC12" i="17"/>
  <c r="AC89" i="17"/>
  <c r="M89" i="17"/>
  <c r="Y89" i="17"/>
  <c r="Q14" i="17"/>
  <c r="AG14" i="17"/>
  <c r="M15" i="17"/>
  <c r="U15" i="17"/>
  <c r="AC15" i="17"/>
  <c r="D17" i="17"/>
  <c r="Z59" i="17"/>
  <c r="Z16" i="17"/>
  <c r="AE59" i="17"/>
  <c r="U98" i="17"/>
  <c r="I98" i="17"/>
  <c r="Y23" i="17"/>
  <c r="AG33" i="17"/>
  <c r="Q69" i="17"/>
  <c r="N71" i="17"/>
  <c r="AG90" i="17"/>
  <c r="I94" i="17"/>
  <c r="AG96" i="17"/>
  <c r="AG101" i="17"/>
  <c r="AF100" i="17"/>
  <c r="AG106" i="17"/>
  <c r="M81" i="17"/>
  <c r="U81" i="17"/>
  <c r="E81" i="17"/>
  <c r="U83" i="17"/>
  <c r="M102" i="17"/>
  <c r="E102" i="17"/>
  <c r="Y102" i="17"/>
  <c r="P80" i="17"/>
  <c r="AB4" i="17"/>
  <c r="M6" i="17"/>
  <c r="AC6" i="17"/>
  <c r="U82" i="17"/>
  <c r="AG7" i="17"/>
  <c r="AC8" i="17"/>
  <c r="AA59" i="17"/>
  <c r="M18" i="17"/>
  <c r="AC94" i="17"/>
  <c r="U94" i="17"/>
  <c r="M94" i="17"/>
  <c r="Q19" i="17"/>
  <c r="Y19" i="17"/>
  <c r="M20" i="17"/>
  <c r="U20" i="17"/>
  <c r="AC96" i="17"/>
  <c r="M96" i="17"/>
  <c r="E96" i="17"/>
  <c r="Y96" i="17"/>
  <c r="AC101" i="17"/>
  <c r="Y101" i="17"/>
  <c r="Y26" i="17"/>
  <c r="U27" i="17"/>
  <c r="AC27" i="17"/>
  <c r="E103" i="17"/>
  <c r="U31" i="17"/>
  <c r="Y33" i="17"/>
  <c r="U38" i="17"/>
  <c r="Y48" i="17"/>
  <c r="H84" i="17"/>
  <c r="H88" i="17"/>
  <c r="Q103" i="17"/>
  <c r="AG108" i="17"/>
  <c r="AG6" i="17"/>
  <c r="U93" i="17"/>
  <c r="M93" i="17"/>
  <c r="E93" i="17"/>
  <c r="Q93" i="17"/>
  <c r="AG18" i="17"/>
  <c r="I95" i="17"/>
  <c r="Q95" i="17"/>
  <c r="AG27" i="17"/>
  <c r="U104" i="17"/>
  <c r="I104" i="17"/>
  <c r="I83" i="17"/>
  <c r="Q85" i="17"/>
  <c r="P84" i="17"/>
  <c r="S16" i="17"/>
  <c r="R58" i="17"/>
  <c r="M85" i="17"/>
  <c r="U85" i="17"/>
  <c r="E85" i="17"/>
  <c r="Y10" i="17"/>
  <c r="U87" i="17"/>
  <c r="AC90" i="17"/>
  <c r="E90" i="17"/>
  <c r="Y90" i="17"/>
  <c r="Q15" i="17"/>
  <c r="AG15" i="17"/>
  <c r="G59" i="17"/>
  <c r="D22" i="17"/>
  <c r="AC33" i="17"/>
  <c r="T46" i="17"/>
  <c r="AF66" i="17"/>
  <c r="AF65" i="17"/>
  <c r="AF64" i="17"/>
  <c r="G71" i="17"/>
  <c r="N133" i="17"/>
  <c r="N79" i="17"/>
  <c r="Z133" i="17"/>
  <c r="Z79" i="17"/>
  <c r="AF92" i="17"/>
  <c r="X105" i="17"/>
  <c r="I108" i="17"/>
  <c r="Y113" i="17"/>
  <c r="M107" i="17"/>
  <c r="E107" i="17"/>
  <c r="Y107" i="17"/>
  <c r="M111" i="17"/>
  <c r="E111" i="17"/>
  <c r="M36" i="17"/>
  <c r="AC115" i="17"/>
  <c r="AC40" i="17"/>
  <c r="U40" i="17"/>
  <c r="M40" i="17"/>
  <c r="AC44" i="17"/>
  <c r="U44" i="17"/>
  <c r="M44" i="17"/>
  <c r="AG50" i="17"/>
  <c r="U50" i="17"/>
  <c r="M50" i="17"/>
  <c r="AC51" i="17"/>
  <c r="U51" i="17"/>
  <c r="AG130" i="17"/>
  <c r="AC130" i="17"/>
  <c r="U130" i="17"/>
  <c r="E130" i="17"/>
  <c r="I130" i="17"/>
  <c r="AG55" i="17"/>
  <c r="M55" i="17"/>
  <c r="Q130" i="17"/>
  <c r="AC55" i="17"/>
  <c r="AC56" i="17"/>
  <c r="U56" i="17"/>
  <c r="F65" i="17"/>
  <c r="F64" i="17"/>
  <c r="AC67" i="17"/>
  <c r="U119" i="17"/>
  <c r="Y130" i="17"/>
  <c r="Q86" i="17"/>
  <c r="AG93" i="17"/>
  <c r="AG95" i="17"/>
  <c r="AG104" i="17"/>
  <c r="AG107" i="17"/>
  <c r="Q111" i="17"/>
  <c r="Y115" i="17"/>
  <c r="M119" i="17"/>
  <c r="Y119" i="17"/>
  <c r="R135" i="17"/>
  <c r="M123" i="17"/>
  <c r="U48" i="17"/>
  <c r="U123" i="17"/>
  <c r="E128" i="17"/>
  <c r="W65" i="17"/>
  <c r="W64" i="17"/>
  <c r="W71" i="17"/>
  <c r="U142" i="17"/>
  <c r="U67" i="17"/>
  <c r="T66" i="17"/>
  <c r="T65" i="17"/>
  <c r="B71" i="17"/>
  <c r="I107" i="17"/>
  <c r="I111" i="17"/>
  <c r="E126" i="17"/>
  <c r="Q126" i="17"/>
  <c r="M67" i="17"/>
  <c r="K71" i="17"/>
  <c r="AG85" i="17"/>
  <c r="E113" i="17"/>
  <c r="U114" i="17"/>
  <c r="U118" i="17"/>
  <c r="E119" i="17"/>
  <c r="E124" i="17"/>
  <c r="Y131" i="17"/>
  <c r="AC142" i="17"/>
  <c r="AC110" i="17"/>
  <c r="U110" i="17"/>
  <c r="E110" i="17"/>
  <c r="Q35" i="17"/>
  <c r="U112" i="17"/>
  <c r="M112" i="17"/>
  <c r="AG37" i="17"/>
  <c r="Y39" i="17"/>
  <c r="AG39" i="17"/>
  <c r="Q43" i="17"/>
  <c r="Y43" i="17"/>
  <c r="Y45" i="17"/>
  <c r="Q47" i="17"/>
  <c r="Y47" i="17"/>
  <c r="AG47" i="17"/>
  <c r="Y49" i="17"/>
  <c r="AG49" i="17"/>
  <c r="AG52" i="17"/>
  <c r="AC129" i="17"/>
  <c r="U129" i="17"/>
  <c r="E129" i="17"/>
  <c r="Y54" i="17"/>
  <c r="AG54" i="17"/>
  <c r="U69" i="17"/>
  <c r="Y81" i="17"/>
  <c r="Y82" i="17"/>
  <c r="Y83" i="17"/>
  <c r="Y110" i="17"/>
  <c r="Y112" i="17"/>
  <c r="M114" i="17"/>
  <c r="AG115" i="17"/>
  <c r="Y116" i="17"/>
  <c r="M118" i="17"/>
  <c r="M120" i="17"/>
  <c r="Y120" i="17"/>
  <c r="AG122" i="17"/>
  <c r="Y123" i="17"/>
  <c r="AG124" i="17"/>
  <c r="AC131" i="17"/>
  <c r="Q142" i="17"/>
  <c r="AG142" i="17"/>
  <c r="V135" i="17"/>
  <c r="V134" i="17"/>
  <c r="AD134" i="17"/>
  <c r="Q115" i="17"/>
  <c r="Q116" i="17"/>
  <c r="Q118" i="17"/>
  <c r="Q122" i="17"/>
  <c r="Q124" i="17"/>
  <c r="AC125" i="17"/>
  <c r="U126" i="17"/>
  <c r="AG126" i="17"/>
  <c r="Q144" i="17"/>
  <c r="I113" i="17"/>
  <c r="I114" i="17"/>
  <c r="I115" i="17"/>
  <c r="I117" i="17"/>
  <c r="I118" i="17"/>
  <c r="I119" i="17"/>
  <c r="I123" i="17"/>
  <c r="I124" i="17"/>
  <c r="AG125" i="17"/>
  <c r="Y142" i="17"/>
  <c r="M125" i="17"/>
  <c r="M126" i="17"/>
  <c r="I142" i="17"/>
  <c r="I144" i="17"/>
  <c r="P146" i="17"/>
  <c r="F140" i="24"/>
  <c r="F139" i="24"/>
  <c r="S140" i="24"/>
  <c r="S139" i="24"/>
  <c r="G140" i="24"/>
  <c r="G139" i="24"/>
  <c r="N140" i="24"/>
  <c r="N139" i="24"/>
  <c r="Z140" i="24"/>
  <c r="Z139" i="24"/>
  <c r="AC108" i="24"/>
  <c r="M118" i="24"/>
  <c r="B133" i="24"/>
  <c r="K135" i="24"/>
  <c r="U125" i="24"/>
  <c r="S135" i="24"/>
  <c r="N135" i="24"/>
  <c r="M86" i="24"/>
  <c r="O135" i="24"/>
  <c r="D71" i="24"/>
  <c r="R60" i="24"/>
  <c r="G65" i="24"/>
  <c r="G64" i="24"/>
  <c r="N71" i="24"/>
  <c r="B65" i="24"/>
  <c r="B64" i="24"/>
  <c r="V71" i="24"/>
  <c r="U55" i="24"/>
  <c r="Y28" i="24"/>
  <c r="AC40" i="24"/>
  <c r="Y42" i="24"/>
  <c r="Y44" i="24"/>
  <c r="Y45" i="24"/>
  <c r="Q52" i="24"/>
  <c r="Q54" i="24"/>
  <c r="AC82" i="24"/>
  <c r="M82" i="24"/>
  <c r="Y8" i="24"/>
  <c r="L25" i="24"/>
  <c r="L58" i="24"/>
  <c r="Y49" i="24"/>
  <c r="Q117" i="24"/>
  <c r="Q6" i="24"/>
  <c r="AG8" i="24"/>
  <c r="L9" i="24"/>
  <c r="Q20" i="24"/>
  <c r="AG20" i="24"/>
  <c r="O24" i="24"/>
  <c r="Q26" i="24"/>
  <c r="AG26" i="24"/>
  <c r="AG28" i="24"/>
  <c r="M41" i="24"/>
  <c r="M42" i="24"/>
  <c r="M43" i="24"/>
  <c r="AC43" i="24"/>
  <c r="M45" i="24"/>
  <c r="U50" i="24"/>
  <c r="Y52" i="24"/>
  <c r="Y54" i="24"/>
  <c r="Q95" i="24"/>
  <c r="E125" i="24"/>
  <c r="AG10" i="24"/>
  <c r="Y12" i="24"/>
  <c r="K60" i="24"/>
  <c r="R59" i="24"/>
  <c r="U21" i="24"/>
  <c r="Y22" i="24"/>
  <c r="R24" i="24"/>
  <c r="U27" i="24"/>
  <c r="U29" i="24"/>
  <c r="Y32" i="24"/>
  <c r="Y34" i="24"/>
  <c r="Y38" i="24"/>
  <c r="U40" i="24"/>
  <c r="Q42" i="24"/>
  <c r="AG42" i="24"/>
  <c r="AG43" i="24"/>
  <c r="AG44" i="24"/>
  <c r="AG45" i="24"/>
  <c r="U51" i="24"/>
  <c r="E82" i="24"/>
  <c r="Q108" i="24"/>
  <c r="C4" i="24"/>
  <c r="B16" i="24"/>
  <c r="D46" i="24"/>
  <c r="AB25" i="24"/>
  <c r="AB58" i="24"/>
  <c r="X58" i="24"/>
  <c r="P66" i="24"/>
  <c r="Q67" i="24"/>
  <c r="L66" i="24"/>
  <c r="L71" i="24"/>
  <c r="U81" i="24"/>
  <c r="Y122" i="24"/>
  <c r="AG81" i="24"/>
  <c r="Y81" i="24"/>
  <c r="Q81" i="24"/>
  <c r="I81" i="24"/>
  <c r="Y6" i="24"/>
  <c r="AG6" i="24"/>
  <c r="U7" i="24"/>
  <c r="AC7" i="24"/>
  <c r="Q85" i="24"/>
  <c r="Y10" i="24"/>
  <c r="M11" i="24"/>
  <c r="U11" i="24"/>
  <c r="AG14" i="24"/>
  <c r="U93" i="24"/>
  <c r="M93" i="24"/>
  <c r="E93" i="24"/>
  <c r="U95" i="24"/>
  <c r="M101" i="24"/>
  <c r="U101" i="24"/>
  <c r="AC101" i="24"/>
  <c r="M27" i="24"/>
  <c r="M103" i="24"/>
  <c r="AC103" i="24"/>
  <c r="M107" i="24"/>
  <c r="AC107" i="24"/>
  <c r="E107" i="24"/>
  <c r="M109" i="24"/>
  <c r="M113" i="24"/>
  <c r="AB66" i="24"/>
  <c r="AB65" i="24"/>
  <c r="AB64" i="24"/>
  <c r="AE133" i="24"/>
  <c r="AB84" i="24"/>
  <c r="I102" i="24"/>
  <c r="R4" i="24"/>
  <c r="V4" i="24"/>
  <c r="AD4" i="24"/>
  <c r="L5" i="24"/>
  <c r="P9" i="24"/>
  <c r="Q9" i="24"/>
  <c r="N16" i="24"/>
  <c r="B59" i="24"/>
  <c r="G59" i="24"/>
  <c r="P17" i="24"/>
  <c r="AB17" i="24"/>
  <c r="P25" i="24"/>
  <c r="M39" i="24"/>
  <c r="K65" i="24"/>
  <c r="K64" i="24"/>
  <c r="K71" i="24"/>
  <c r="AA65" i="24"/>
  <c r="AA64" i="24"/>
  <c r="AA71" i="24"/>
  <c r="AC67" i="24"/>
  <c r="U67" i="24"/>
  <c r="M67" i="24"/>
  <c r="Q69" i="24"/>
  <c r="AD79" i="24"/>
  <c r="M81" i="24"/>
  <c r="U82" i="24"/>
  <c r="AC86" i="24"/>
  <c r="Y90" i="24"/>
  <c r="X88" i="24"/>
  <c r="S134" i="24"/>
  <c r="S91" i="24"/>
  <c r="I107" i="24"/>
  <c r="Q113" i="24"/>
  <c r="AE65" i="24"/>
  <c r="AE64" i="24"/>
  <c r="AE71" i="24"/>
  <c r="AC69" i="24"/>
  <c r="AG83" i="24"/>
  <c r="Y83" i="24"/>
  <c r="Q83" i="24"/>
  <c r="I83" i="24"/>
  <c r="M87" i="24"/>
  <c r="U87" i="24"/>
  <c r="AC87" i="24"/>
  <c r="F59" i="24"/>
  <c r="W59" i="24"/>
  <c r="AE59" i="24"/>
  <c r="AF66" i="24"/>
  <c r="AF71" i="24"/>
  <c r="AG67" i="24"/>
  <c r="K79" i="24"/>
  <c r="M85" i="24"/>
  <c r="E90" i="24"/>
  <c r="D88" i="24"/>
  <c r="K4" i="24"/>
  <c r="S4" i="24"/>
  <c r="AA16" i="24"/>
  <c r="AE4" i="24"/>
  <c r="H5" i="24"/>
  <c r="Y80" i="24"/>
  <c r="M6" i="24"/>
  <c r="AC6" i="24"/>
  <c r="AG82" i="24"/>
  <c r="Y82" i="24"/>
  <c r="Q82" i="24"/>
  <c r="Y7" i="24"/>
  <c r="AG7" i="24"/>
  <c r="M8" i="24"/>
  <c r="AC8" i="24"/>
  <c r="H9" i="24"/>
  <c r="M9" i="24"/>
  <c r="U10" i="24"/>
  <c r="AC10" i="24"/>
  <c r="Y86" i="24"/>
  <c r="Q86" i="24"/>
  <c r="I86" i="24"/>
  <c r="AG86" i="24"/>
  <c r="U86" i="24"/>
  <c r="Q11" i="24"/>
  <c r="Y11" i="24"/>
  <c r="M12" i="24"/>
  <c r="U12" i="24"/>
  <c r="AC12" i="24"/>
  <c r="C60" i="24"/>
  <c r="U90" i="24"/>
  <c r="M90" i="24"/>
  <c r="Q15" i="24"/>
  <c r="Y15" i="24"/>
  <c r="AG15" i="24"/>
  <c r="K16" i="24"/>
  <c r="O16" i="24"/>
  <c r="S16" i="24"/>
  <c r="W16" i="24"/>
  <c r="AE16" i="24"/>
  <c r="H17" i="24"/>
  <c r="U18" i="24"/>
  <c r="AC18" i="24"/>
  <c r="Q19" i="24"/>
  <c r="AG19" i="24"/>
  <c r="M20" i="24"/>
  <c r="AC20" i="24"/>
  <c r="U96" i="24"/>
  <c r="AC96" i="24"/>
  <c r="E96" i="24"/>
  <c r="Q21" i="24"/>
  <c r="AG21" i="24"/>
  <c r="U98" i="24"/>
  <c r="AC98" i="24"/>
  <c r="E98" i="24"/>
  <c r="Q23" i="24"/>
  <c r="Y23" i="24"/>
  <c r="AG23" i="24"/>
  <c r="H25" i="24"/>
  <c r="AC100" i="24"/>
  <c r="M26" i="24"/>
  <c r="AC26" i="24"/>
  <c r="M102" i="24"/>
  <c r="AC102" i="24"/>
  <c r="Y27" i="24"/>
  <c r="AG27" i="24"/>
  <c r="M28" i="24"/>
  <c r="U28" i="24"/>
  <c r="AC28" i="24"/>
  <c r="M104" i="24"/>
  <c r="AC104" i="24"/>
  <c r="Y29" i="24"/>
  <c r="AG29" i="24"/>
  <c r="M106" i="24"/>
  <c r="U106" i="24"/>
  <c r="E106" i="24"/>
  <c r="Q31" i="24"/>
  <c r="Y31" i="24"/>
  <c r="M32" i="24"/>
  <c r="U32" i="24"/>
  <c r="AC32" i="24"/>
  <c r="U108" i="24"/>
  <c r="E108" i="24"/>
  <c r="Q33" i="24"/>
  <c r="AG33" i="24"/>
  <c r="M34" i="24"/>
  <c r="M110" i="24"/>
  <c r="U110" i="24"/>
  <c r="E110" i="24"/>
  <c r="Q35" i="24"/>
  <c r="Y35" i="24"/>
  <c r="AG35" i="24"/>
  <c r="M36" i="24"/>
  <c r="Q37" i="24"/>
  <c r="Y37" i="24"/>
  <c r="AG38" i="24"/>
  <c r="AC116" i="24"/>
  <c r="E116" i="24"/>
  <c r="M116" i="24"/>
  <c r="U41" i="24"/>
  <c r="M122" i="24"/>
  <c r="Q47" i="24"/>
  <c r="Y47" i="24"/>
  <c r="AG69" i="24"/>
  <c r="O133" i="24"/>
  <c r="O79" i="24"/>
  <c r="AA133" i="24"/>
  <c r="AA79" i="24"/>
  <c r="AA78" i="24"/>
  <c r="E81" i="24"/>
  <c r="AC81" i="24"/>
  <c r="E83" i="24"/>
  <c r="AC83" i="24"/>
  <c r="E86" i="24"/>
  <c r="Q93" i="24"/>
  <c r="P92" i="24"/>
  <c r="M94" i="24"/>
  <c r="AC94" i="24"/>
  <c r="AB92" i="24"/>
  <c r="Q106" i="24"/>
  <c r="AC106" i="24"/>
  <c r="I109" i="24"/>
  <c r="AC115" i="24"/>
  <c r="U117" i="24"/>
  <c r="AC117" i="24"/>
  <c r="M117" i="24"/>
  <c r="M119" i="24"/>
  <c r="AC49" i="24"/>
  <c r="U49" i="24"/>
  <c r="AG127" i="24"/>
  <c r="U127" i="24"/>
  <c r="AC52" i="24"/>
  <c r="M52" i="24"/>
  <c r="F71" i="24"/>
  <c r="G134" i="24"/>
  <c r="I87" i="24"/>
  <c r="H84" i="24"/>
  <c r="I84" i="24"/>
  <c r="AD134" i="24"/>
  <c r="AD91" i="24"/>
  <c r="E94" i="24"/>
  <c r="Y96" i="24"/>
  <c r="I97" i="24"/>
  <c r="Q103" i="24"/>
  <c r="U111" i="24"/>
  <c r="Y118" i="24"/>
  <c r="AC118" i="24"/>
  <c r="AC120" i="24"/>
  <c r="M129" i="24"/>
  <c r="E129" i="24"/>
  <c r="AC54" i="24"/>
  <c r="U54" i="24"/>
  <c r="M54" i="24"/>
  <c r="AB133" i="24"/>
  <c r="Q87" i="24"/>
  <c r="P84" i="24"/>
  <c r="Q89" i="24"/>
  <c r="P88" i="24"/>
  <c r="AC90" i="24"/>
  <c r="AB88" i="24"/>
  <c r="B91" i="24"/>
  <c r="H91" i="24"/>
  <c r="Y94" i="24"/>
  <c r="Y98" i="24"/>
  <c r="X97" i="24"/>
  <c r="Y97" i="24"/>
  <c r="Q101" i="24"/>
  <c r="P100" i="24"/>
  <c r="P133" i="24"/>
  <c r="AG125" i="24"/>
  <c r="M127" i="24"/>
  <c r="AC127" i="24"/>
  <c r="AG87" i="24"/>
  <c r="AF84" i="24"/>
  <c r="AG84" i="24"/>
  <c r="AF79" i="24"/>
  <c r="Q90" i="24"/>
  <c r="C134" i="24"/>
  <c r="Y93" i="24"/>
  <c r="Q94" i="24"/>
  <c r="Y95" i="24"/>
  <c r="Q96" i="24"/>
  <c r="AC97" i="24"/>
  <c r="Q102" i="24"/>
  <c r="I103" i="24"/>
  <c r="Q104" i="24"/>
  <c r="Y112" i="24"/>
  <c r="Y116" i="24"/>
  <c r="M124" i="24"/>
  <c r="Q50" i="24"/>
  <c r="Y50" i="24"/>
  <c r="Y51" i="24"/>
  <c r="U128" i="24"/>
  <c r="E128" i="24"/>
  <c r="Q53" i="24"/>
  <c r="Y53" i="24"/>
  <c r="AG53" i="24"/>
  <c r="AG130" i="24"/>
  <c r="U130" i="24"/>
  <c r="M130" i="24"/>
  <c r="Y55" i="24"/>
  <c r="AG56" i="24"/>
  <c r="Q68" i="24"/>
  <c r="AG68" i="24"/>
  <c r="Y87" i="24"/>
  <c r="X84" i="24"/>
  <c r="R134" i="24"/>
  <c r="D92" i="24"/>
  <c r="AC95" i="24"/>
  <c r="Q98" i="24"/>
  <c r="P97" i="24"/>
  <c r="Q97" i="24"/>
  <c r="I106" i="24"/>
  <c r="Q107" i="24"/>
  <c r="Q109" i="24"/>
  <c r="I110" i="24"/>
  <c r="Q111" i="24"/>
  <c r="AB105" i="24"/>
  <c r="Q115" i="24"/>
  <c r="Q119" i="24"/>
  <c r="AF105" i="24"/>
  <c r="Y128" i="24"/>
  <c r="Q143" i="24"/>
  <c r="Q144" i="24"/>
  <c r="I90" i="24"/>
  <c r="O134" i="24"/>
  <c r="AE134" i="24"/>
  <c r="I93" i="24"/>
  <c r="I94" i="24"/>
  <c r="I95" i="24"/>
  <c r="I96" i="24"/>
  <c r="E97" i="24"/>
  <c r="I98" i="24"/>
  <c r="AG101" i="24"/>
  <c r="AG102" i="24"/>
  <c r="AG103" i="24"/>
  <c r="AG104" i="24"/>
  <c r="AG106" i="24"/>
  <c r="AG107" i="24"/>
  <c r="AG109" i="24"/>
  <c r="AG110" i="24"/>
  <c r="Y111" i="24"/>
  <c r="Y113" i="24"/>
  <c r="Q114" i="24"/>
  <c r="Y115" i="24"/>
  <c r="Q116" i="24"/>
  <c r="Y117" i="24"/>
  <c r="Q118" i="24"/>
  <c r="Y119" i="24"/>
  <c r="P141" i="24"/>
  <c r="Q142" i="24"/>
  <c r="AA135" i="24"/>
  <c r="AG90" i="24"/>
  <c r="K134" i="24"/>
  <c r="AG93" i="24"/>
  <c r="AG94" i="24"/>
  <c r="AG95" i="24"/>
  <c r="AG96" i="24"/>
  <c r="AG97" i="24"/>
  <c r="AG98" i="24"/>
  <c r="Y102" i="24"/>
  <c r="Y104" i="24"/>
  <c r="Y107" i="24"/>
  <c r="Y108" i="24"/>
  <c r="AC111" i="24"/>
  <c r="AC113" i="24"/>
  <c r="M120" i="24"/>
  <c r="M125" i="24"/>
  <c r="AC125" i="24"/>
  <c r="E127" i="24"/>
  <c r="Q129" i="24"/>
  <c r="Q131" i="24"/>
  <c r="I112" i="24"/>
  <c r="I113" i="24"/>
  <c r="I114" i="24"/>
  <c r="I116" i="24"/>
  <c r="I117" i="24"/>
  <c r="I118" i="24"/>
  <c r="AG119" i="24"/>
  <c r="Y120" i="24"/>
  <c r="D121" i="24"/>
  <c r="D135" i="24"/>
  <c r="AC122" i="24"/>
  <c r="E124" i="24"/>
  <c r="AC124" i="24"/>
  <c r="Q128" i="24"/>
  <c r="Y129" i="24"/>
  <c r="Q130" i="24"/>
  <c r="E131" i="24"/>
  <c r="AC131" i="24"/>
  <c r="E142" i="24"/>
  <c r="AC142" i="24"/>
  <c r="E144" i="24"/>
  <c r="AG112" i="24"/>
  <c r="AG113" i="24"/>
  <c r="AG114" i="24"/>
  <c r="AG116" i="24"/>
  <c r="AG117" i="24"/>
  <c r="AG118" i="24"/>
  <c r="AG124" i="24"/>
  <c r="Y125" i="24"/>
  <c r="Y127" i="24"/>
  <c r="I131" i="24"/>
  <c r="AG131" i="24"/>
  <c r="I142" i="24"/>
  <c r="H141" i="24"/>
  <c r="AG142" i="24"/>
  <c r="I144" i="24"/>
  <c r="AG144" i="24"/>
  <c r="Q120" i="24"/>
  <c r="Q124" i="24"/>
  <c r="Q125" i="24"/>
  <c r="Q127" i="24"/>
  <c r="I129" i="24"/>
  <c r="U131" i="24"/>
  <c r="U142" i="24"/>
  <c r="U143" i="24"/>
  <c r="U144" i="24"/>
  <c r="AF146" i="24"/>
  <c r="I120" i="24"/>
  <c r="I122" i="24"/>
  <c r="I124" i="24"/>
  <c r="I127" i="24"/>
  <c r="AG128" i="24"/>
  <c r="AG129" i="24"/>
  <c r="M131" i="24"/>
  <c r="M142" i="24"/>
  <c r="M143" i="24"/>
  <c r="AB130" i="23"/>
  <c r="AB127" i="23"/>
  <c r="AB86" i="23"/>
  <c r="AB84" i="23"/>
  <c r="AF91" i="17"/>
  <c r="AF71" i="17"/>
  <c r="AB146" i="17"/>
  <c r="AB140" i="17"/>
  <c r="P65" i="17"/>
  <c r="P64" i="17"/>
  <c r="P71" i="17"/>
  <c r="T71" i="24"/>
  <c r="P91" i="24"/>
  <c r="U84" i="24"/>
  <c r="AG25" i="24"/>
  <c r="L65" i="24"/>
  <c r="L64" i="24"/>
  <c r="D91" i="24"/>
  <c r="Q100" i="24"/>
  <c r="AD78" i="24"/>
  <c r="AC25" i="24"/>
  <c r="Y25" i="24"/>
  <c r="AC9" i="24"/>
  <c r="AB71" i="24"/>
  <c r="Y9" i="24"/>
  <c r="AF65" i="24"/>
  <c r="AF64" i="24"/>
  <c r="U25" i="24"/>
  <c r="P71" i="24"/>
  <c r="P65" i="24"/>
  <c r="P64" i="24"/>
  <c r="AG5" i="24"/>
  <c r="X130" i="23"/>
  <c r="X127" i="23"/>
  <c r="W97" i="23"/>
  <c r="X86" i="23"/>
  <c r="AB139" i="17"/>
  <c r="T130" i="23"/>
  <c r="U130" i="23"/>
  <c r="T127" i="23"/>
  <c r="U127" i="23"/>
  <c r="T86" i="23"/>
  <c r="P130" i="23"/>
  <c r="Q130" i="23"/>
  <c r="P127" i="23"/>
  <c r="P86" i="23"/>
  <c r="L90" i="23"/>
  <c r="H15" i="23"/>
  <c r="H11" i="23"/>
  <c r="L86" i="23"/>
  <c r="L130" i="23"/>
  <c r="L127" i="23"/>
  <c r="M127" i="23"/>
  <c r="H82" i="23"/>
  <c r="I82" i="23"/>
  <c r="H7" i="23"/>
  <c r="H142" i="23"/>
  <c r="I142" i="23"/>
  <c r="H130" i="23"/>
  <c r="I130" i="23"/>
  <c r="H127" i="23"/>
  <c r="H86" i="23"/>
  <c r="H84" i="23"/>
  <c r="D127" i="23"/>
  <c r="H52" i="23"/>
  <c r="AC127" i="23"/>
  <c r="AF124" i="23"/>
  <c r="AG124" i="23"/>
  <c r="H49" i="23"/>
  <c r="AF125" i="23"/>
  <c r="H50" i="23"/>
  <c r="AF126" i="23"/>
  <c r="AG126" i="23"/>
  <c r="H51" i="23"/>
  <c r="AF128" i="23"/>
  <c r="H53" i="23"/>
  <c r="U53" i="23"/>
  <c r="AF129" i="23"/>
  <c r="H54" i="23"/>
  <c r="AG129" i="23"/>
  <c r="H55" i="23"/>
  <c r="Y130" i="23"/>
  <c r="AC130" i="23"/>
  <c r="M130" i="23"/>
  <c r="B97" i="23"/>
  <c r="B91" i="23"/>
  <c r="D86" i="23"/>
  <c r="X55" i="23"/>
  <c r="X50" i="23"/>
  <c r="X11" i="23"/>
  <c r="Y11" i="23"/>
  <c r="T55" i="23"/>
  <c r="T50" i="23"/>
  <c r="T11" i="23"/>
  <c r="P15" i="23"/>
  <c r="P55" i="23"/>
  <c r="Q55" i="23"/>
  <c r="P50" i="23"/>
  <c r="Q50" i="23"/>
  <c r="L55" i="23"/>
  <c r="L50" i="23"/>
  <c r="B22" i="23"/>
  <c r="AF144" i="23"/>
  <c r="AB144" i="23"/>
  <c r="X144" i="23"/>
  <c r="T144" i="23"/>
  <c r="P144" i="23"/>
  <c r="L144" i="23"/>
  <c r="H144" i="23"/>
  <c r="H143" i="23"/>
  <c r="D144" i="23"/>
  <c r="AF143" i="23"/>
  <c r="AB143" i="23"/>
  <c r="X143" i="23"/>
  <c r="T143" i="23"/>
  <c r="P143" i="23"/>
  <c r="L143" i="23"/>
  <c r="D143" i="23"/>
  <c r="AF142" i="23"/>
  <c r="AF141" i="23"/>
  <c r="AB142" i="23"/>
  <c r="AB141" i="23"/>
  <c r="X142" i="23"/>
  <c r="X141" i="23"/>
  <c r="T142" i="23"/>
  <c r="P142" i="23"/>
  <c r="P141" i="23"/>
  <c r="P140" i="23"/>
  <c r="L142" i="23"/>
  <c r="D142" i="23"/>
  <c r="AE141" i="23"/>
  <c r="AE146" i="23"/>
  <c r="AD141" i="23"/>
  <c r="AD146" i="23"/>
  <c r="AA141" i="23"/>
  <c r="AA146" i="23"/>
  <c r="Z141" i="23"/>
  <c r="Z140" i="23"/>
  <c r="Z139" i="23"/>
  <c r="W141" i="23"/>
  <c r="W146" i="23"/>
  <c r="V141" i="23"/>
  <c r="V140" i="23"/>
  <c r="S141" i="23"/>
  <c r="S140" i="23"/>
  <c r="R141" i="23"/>
  <c r="R140" i="23"/>
  <c r="R139" i="23"/>
  <c r="O141" i="23"/>
  <c r="O146" i="23"/>
  <c r="N141" i="23"/>
  <c r="N140" i="23"/>
  <c r="N146" i="23"/>
  <c r="K141" i="23"/>
  <c r="K146" i="23"/>
  <c r="J141" i="23"/>
  <c r="J146" i="23"/>
  <c r="G141" i="23"/>
  <c r="G146" i="23"/>
  <c r="F141" i="23"/>
  <c r="F146" i="23"/>
  <c r="C141" i="23"/>
  <c r="C146" i="23"/>
  <c r="B141" i="23"/>
  <c r="O140" i="23"/>
  <c r="O139" i="23"/>
  <c r="AF131" i="23"/>
  <c r="AB131" i="23"/>
  <c r="AC131" i="23"/>
  <c r="H56" i="23"/>
  <c r="I131" i="23"/>
  <c r="X131" i="23"/>
  <c r="Y131" i="23"/>
  <c r="T131" i="23"/>
  <c r="U131" i="23"/>
  <c r="P131" i="23"/>
  <c r="L131" i="23"/>
  <c r="M131" i="23"/>
  <c r="H131" i="23"/>
  <c r="D131" i="23"/>
  <c r="D130" i="23"/>
  <c r="E130" i="23"/>
  <c r="AB129" i="23"/>
  <c r="AC129" i="23"/>
  <c r="X129" i="23"/>
  <c r="Y129" i="23"/>
  <c r="T129" i="23"/>
  <c r="U129" i="23"/>
  <c r="P129" i="23"/>
  <c r="Q129" i="23"/>
  <c r="L129" i="23"/>
  <c r="M129" i="23"/>
  <c r="H129" i="23"/>
  <c r="I129" i="23"/>
  <c r="D129" i="23"/>
  <c r="AB128" i="23"/>
  <c r="AC128" i="23"/>
  <c r="X128" i="23"/>
  <c r="Y128" i="23"/>
  <c r="T128" i="23"/>
  <c r="U128" i="23"/>
  <c r="P128" i="23"/>
  <c r="Q128" i="23"/>
  <c r="L128" i="23"/>
  <c r="M128" i="23"/>
  <c r="H128" i="23"/>
  <c r="D128" i="23"/>
  <c r="E128" i="23"/>
  <c r="AB126" i="23"/>
  <c r="AC126" i="23"/>
  <c r="X126" i="23"/>
  <c r="Y126" i="23"/>
  <c r="T126" i="23"/>
  <c r="U126" i="23"/>
  <c r="P126" i="23"/>
  <c r="Q126" i="23"/>
  <c r="L126" i="23"/>
  <c r="M126" i="23"/>
  <c r="H126" i="23"/>
  <c r="I126" i="23"/>
  <c r="D126" i="23"/>
  <c r="AB125" i="23"/>
  <c r="AC125" i="23"/>
  <c r="X125" i="23"/>
  <c r="T125" i="23"/>
  <c r="P125" i="23"/>
  <c r="Q125" i="23"/>
  <c r="L125" i="23"/>
  <c r="H125" i="23"/>
  <c r="D125" i="23"/>
  <c r="E125" i="23"/>
  <c r="AB124" i="23"/>
  <c r="X124" i="23"/>
  <c r="Y124" i="23"/>
  <c r="T124" i="23"/>
  <c r="P124" i="23"/>
  <c r="Q124" i="23"/>
  <c r="L124" i="23"/>
  <c r="M124" i="23"/>
  <c r="H124" i="23"/>
  <c r="D124" i="23"/>
  <c r="E124" i="23"/>
  <c r="AF123" i="23"/>
  <c r="AG123" i="23"/>
  <c r="AB123" i="23"/>
  <c r="X123" i="23"/>
  <c r="T123" i="23"/>
  <c r="P123" i="23"/>
  <c r="L123" i="23"/>
  <c r="H123" i="23"/>
  <c r="D123" i="23"/>
  <c r="E123" i="23"/>
  <c r="AF122" i="23"/>
  <c r="AB122" i="23"/>
  <c r="X122" i="23"/>
  <c r="T122" i="23"/>
  <c r="P122" i="23"/>
  <c r="L122" i="23"/>
  <c r="H122" i="23"/>
  <c r="D122" i="23"/>
  <c r="E122" i="23"/>
  <c r="AE121" i="23"/>
  <c r="AD121" i="23"/>
  <c r="AA121" i="23"/>
  <c r="Z121" i="23"/>
  <c r="W121" i="23"/>
  <c r="V121" i="23"/>
  <c r="S121" i="23"/>
  <c r="S99" i="23"/>
  <c r="R121" i="23"/>
  <c r="O121" i="23"/>
  <c r="N121" i="23"/>
  <c r="K121" i="23"/>
  <c r="J121" i="23"/>
  <c r="G121" i="23"/>
  <c r="F121" i="23"/>
  <c r="C121" i="23"/>
  <c r="B121" i="23"/>
  <c r="AF120" i="23"/>
  <c r="AB120" i="23"/>
  <c r="X120" i="23"/>
  <c r="Y120" i="23"/>
  <c r="T120" i="23"/>
  <c r="P120" i="23"/>
  <c r="L120" i="23"/>
  <c r="H120" i="23"/>
  <c r="D120" i="23"/>
  <c r="AF119" i="23"/>
  <c r="AB119" i="23"/>
  <c r="X119" i="23"/>
  <c r="T119" i="23"/>
  <c r="P119" i="23"/>
  <c r="L119" i="23"/>
  <c r="M119" i="23"/>
  <c r="H119" i="23"/>
  <c r="D119" i="23"/>
  <c r="AF118" i="23"/>
  <c r="AB118" i="23"/>
  <c r="X118" i="23"/>
  <c r="T118" i="23"/>
  <c r="P118" i="23"/>
  <c r="Q118" i="23"/>
  <c r="L118" i="23"/>
  <c r="H118" i="23"/>
  <c r="D118" i="23"/>
  <c r="AF117" i="23"/>
  <c r="AG117" i="23"/>
  <c r="AB117" i="23"/>
  <c r="AC117" i="23"/>
  <c r="X117" i="23"/>
  <c r="T117" i="23"/>
  <c r="P117" i="23"/>
  <c r="Q117" i="23"/>
  <c r="L117" i="23"/>
  <c r="H117" i="23"/>
  <c r="D117" i="23"/>
  <c r="E117" i="23"/>
  <c r="AF116" i="23"/>
  <c r="AB116" i="23"/>
  <c r="X116" i="23"/>
  <c r="T116" i="23"/>
  <c r="P116" i="23"/>
  <c r="L116" i="23"/>
  <c r="H116" i="23"/>
  <c r="D116" i="23"/>
  <c r="AF115" i="23"/>
  <c r="AG115" i="23"/>
  <c r="AB115" i="23"/>
  <c r="X115" i="23"/>
  <c r="Y115" i="23"/>
  <c r="T115" i="23"/>
  <c r="P115" i="23"/>
  <c r="Q115" i="23"/>
  <c r="L115" i="23"/>
  <c r="H115" i="23"/>
  <c r="I115" i="23"/>
  <c r="D115" i="23"/>
  <c r="AF114" i="23"/>
  <c r="AG114" i="23"/>
  <c r="AB114" i="23"/>
  <c r="X114" i="23"/>
  <c r="T114" i="23"/>
  <c r="P114" i="23"/>
  <c r="P105" i="23"/>
  <c r="L114" i="23"/>
  <c r="M114" i="23"/>
  <c r="H114" i="23"/>
  <c r="D114" i="23"/>
  <c r="E114" i="23"/>
  <c r="AF113" i="23"/>
  <c r="AB113" i="23"/>
  <c r="X113" i="23"/>
  <c r="T113" i="23"/>
  <c r="P113" i="23"/>
  <c r="L113" i="23"/>
  <c r="M113" i="23"/>
  <c r="H113" i="23"/>
  <c r="D113" i="23"/>
  <c r="E113" i="23"/>
  <c r="AF112" i="23"/>
  <c r="AB112" i="23"/>
  <c r="X112" i="23"/>
  <c r="T112" i="23"/>
  <c r="P112" i="23"/>
  <c r="L112" i="23"/>
  <c r="H112" i="23"/>
  <c r="D112" i="23"/>
  <c r="AF111" i="23"/>
  <c r="AB111" i="23"/>
  <c r="X111" i="23"/>
  <c r="T111" i="23"/>
  <c r="P111" i="23"/>
  <c r="L111" i="23"/>
  <c r="H111" i="23"/>
  <c r="D111" i="23"/>
  <c r="AF110" i="23"/>
  <c r="AB110" i="23"/>
  <c r="X110" i="23"/>
  <c r="Y110" i="23"/>
  <c r="T110" i="23"/>
  <c r="P110" i="23"/>
  <c r="L110" i="23"/>
  <c r="M110" i="23"/>
  <c r="H110" i="23"/>
  <c r="D110" i="23"/>
  <c r="AF109" i="23"/>
  <c r="AB109" i="23"/>
  <c r="AC109" i="23"/>
  <c r="X109" i="23"/>
  <c r="T109" i="23"/>
  <c r="P109" i="23"/>
  <c r="L109" i="23"/>
  <c r="M109" i="23"/>
  <c r="H109" i="23"/>
  <c r="D109" i="23"/>
  <c r="AF108" i="23"/>
  <c r="AB108" i="23"/>
  <c r="X108" i="23"/>
  <c r="T108" i="23"/>
  <c r="P108" i="23"/>
  <c r="L108" i="23"/>
  <c r="M108" i="23"/>
  <c r="H108" i="23"/>
  <c r="D108" i="23"/>
  <c r="AF107" i="23"/>
  <c r="AB107" i="23"/>
  <c r="X107" i="23"/>
  <c r="Y107" i="23"/>
  <c r="T107" i="23"/>
  <c r="P107" i="23"/>
  <c r="L107" i="23"/>
  <c r="H107" i="23"/>
  <c r="D107" i="23"/>
  <c r="AF106" i="23"/>
  <c r="AB106" i="23"/>
  <c r="X106" i="23"/>
  <c r="T106" i="23"/>
  <c r="P106" i="23"/>
  <c r="L106" i="23"/>
  <c r="H106" i="23"/>
  <c r="D106" i="23"/>
  <c r="AE105" i="23"/>
  <c r="AD105" i="23"/>
  <c r="AA105" i="23"/>
  <c r="AA99" i="23"/>
  <c r="Z105" i="23"/>
  <c r="W105" i="23"/>
  <c r="W99" i="23"/>
  <c r="V105" i="23"/>
  <c r="V134" i="23"/>
  <c r="S105" i="23"/>
  <c r="R105" i="23"/>
  <c r="O105" i="23"/>
  <c r="N105" i="23"/>
  <c r="K105" i="23"/>
  <c r="J105" i="23"/>
  <c r="J134" i="23"/>
  <c r="G105" i="23"/>
  <c r="F105" i="23"/>
  <c r="C105" i="23"/>
  <c r="B105" i="23"/>
  <c r="AF104" i="23"/>
  <c r="AB104" i="23"/>
  <c r="X104" i="23"/>
  <c r="T104" i="23"/>
  <c r="P104" i="23"/>
  <c r="L104" i="23"/>
  <c r="H104" i="23"/>
  <c r="D104" i="23"/>
  <c r="AF103" i="23"/>
  <c r="AB103" i="23"/>
  <c r="X103" i="23"/>
  <c r="T103" i="23"/>
  <c r="U103" i="23"/>
  <c r="P103" i="23"/>
  <c r="L103" i="23"/>
  <c r="H103" i="23"/>
  <c r="I103" i="23"/>
  <c r="D103" i="23"/>
  <c r="AF102" i="23"/>
  <c r="AG102" i="23"/>
  <c r="AB102" i="23"/>
  <c r="X102" i="23"/>
  <c r="Y102" i="23"/>
  <c r="T102" i="23"/>
  <c r="P102" i="23"/>
  <c r="L102" i="23"/>
  <c r="H102" i="23"/>
  <c r="I102" i="23"/>
  <c r="D102" i="23"/>
  <c r="E102" i="23"/>
  <c r="AF101" i="23"/>
  <c r="AF100" i="23"/>
  <c r="AB101" i="23"/>
  <c r="AB100" i="23"/>
  <c r="X101" i="23"/>
  <c r="X100" i="23"/>
  <c r="T101" i="23"/>
  <c r="U101" i="23"/>
  <c r="P101" i="23"/>
  <c r="L101" i="23"/>
  <c r="H101" i="23"/>
  <c r="D101" i="23"/>
  <c r="E101" i="23"/>
  <c r="AE100" i="23"/>
  <c r="AD100" i="23"/>
  <c r="AA100" i="23"/>
  <c r="Z100" i="23"/>
  <c r="W100" i="23"/>
  <c r="V100" i="23"/>
  <c r="S100" i="23"/>
  <c r="R100" i="23"/>
  <c r="O100" i="23"/>
  <c r="N100" i="23"/>
  <c r="K100" i="23"/>
  <c r="K133" i="23"/>
  <c r="J100" i="23"/>
  <c r="G100" i="23"/>
  <c r="G99" i="23"/>
  <c r="F100" i="23"/>
  <c r="C100" i="23"/>
  <c r="C99" i="23"/>
  <c r="B100" i="23"/>
  <c r="AF98" i="23"/>
  <c r="AB98" i="23"/>
  <c r="X98" i="23"/>
  <c r="X97" i="23"/>
  <c r="T98" i="23"/>
  <c r="P98" i="23"/>
  <c r="P97" i="23"/>
  <c r="L98" i="23"/>
  <c r="H98" i="23"/>
  <c r="D98" i="23"/>
  <c r="D97" i="23"/>
  <c r="AE97" i="23"/>
  <c r="AD97" i="23"/>
  <c r="AA97" i="23"/>
  <c r="Z97" i="23"/>
  <c r="V97" i="23"/>
  <c r="S97" i="23"/>
  <c r="R97" i="23"/>
  <c r="R135" i="23"/>
  <c r="O97" i="23"/>
  <c r="N97" i="23"/>
  <c r="K97" i="23"/>
  <c r="J97" i="23"/>
  <c r="G97" i="23"/>
  <c r="F97" i="23"/>
  <c r="C97" i="23"/>
  <c r="AF96" i="23"/>
  <c r="AB96" i="23"/>
  <c r="X96" i="23"/>
  <c r="T96" i="23"/>
  <c r="U96" i="23"/>
  <c r="P96" i="23"/>
  <c r="L96" i="23"/>
  <c r="H96" i="23"/>
  <c r="D96" i="23"/>
  <c r="E96" i="23"/>
  <c r="AF95" i="23"/>
  <c r="AB95" i="23"/>
  <c r="X95" i="23"/>
  <c r="T95" i="23"/>
  <c r="U95" i="23"/>
  <c r="P95" i="23"/>
  <c r="L95" i="23"/>
  <c r="H95" i="23"/>
  <c r="D95" i="23"/>
  <c r="E95" i="23"/>
  <c r="AF94" i="23"/>
  <c r="AB94" i="23"/>
  <c r="X94" i="23"/>
  <c r="T94" i="23"/>
  <c r="P94" i="23"/>
  <c r="L94" i="23"/>
  <c r="H94" i="23"/>
  <c r="H92" i="23"/>
  <c r="D94" i="23"/>
  <c r="E94" i="23"/>
  <c r="AF93" i="23"/>
  <c r="AB93" i="23"/>
  <c r="X93" i="23"/>
  <c r="X92" i="23"/>
  <c r="T93" i="23"/>
  <c r="P93" i="23"/>
  <c r="Q93" i="23"/>
  <c r="L93" i="23"/>
  <c r="L92" i="23"/>
  <c r="H93" i="23"/>
  <c r="D93" i="23"/>
  <c r="AE92" i="23"/>
  <c r="AE134" i="23"/>
  <c r="AD92" i="23"/>
  <c r="AA92" i="23"/>
  <c r="AA134" i="23"/>
  <c r="Z92" i="23"/>
  <c r="W92" i="23"/>
  <c r="W91" i="23"/>
  <c r="V92" i="23"/>
  <c r="S92" i="23"/>
  <c r="S91" i="23"/>
  <c r="R92" i="23"/>
  <c r="R91" i="23"/>
  <c r="O92" i="23"/>
  <c r="N92" i="23"/>
  <c r="K92" i="23"/>
  <c r="J92" i="23"/>
  <c r="G92" i="23"/>
  <c r="F92" i="23"/>
  <c r="C92" i="23"/>
  <c r="B92" i="23"/>
  <c r="AF90" i="23"/>
  <c r="AB90" i="23"/>
  <c r="X90" i="23"/>
  <c r="T90" i="23"/>
  <c r="P90" i="23"/>
  <c r="H90" i="23"/>
  <c r="D90" i="23"/>
  <c r="AF89" i="23"/>
  <c r="AB89" i="23"/>
  <c r="AB88" i="23"/>
  <c r="X89" i="23"/>
  <c r="T89" i="23"/>
  <c r="U89" i="23"/>
  <c r="P89" i="23"/>
  <c r="P88" i="23"/>
  <c r="L89" i="23"/>
  <c r="L88" i="23"/>
  <c r="H89" i="23"/>
  <c r="H88" i="23"/>
  <c r="D89" i="23"/>
  <c r="AE88" i="23"/>
  <c r="AD88" i="23"/>
  <c r="AA88" i="23"/>
  <c r="AA135" i="23"/>
  <c r="Z88" i="23"/>
  <c r="W88" i="23"/>
  <c r="W135" i="23"/>
  <c r="V88" i="23"/>
  <c r="S88" i="23"/>
  <c r="S135" i="23"/>
  <c r="R88" i="23"/>
  <c r="O88" i="23"/>
  <c r="N88" i="23"/>
  <c r="K88" i="23"/>
  <c r="K135" i="23"/>
  <c r="J88" i="23"/>
  <c r="J135" i="23"/>
  <c r="G88" i="23"/>
  <c r="G135" i="23"/>
  <c r="F88" i="23"/>
  <c r="F135" i="23"/>
  <c r="C88" i="23"/>
  <c r="B88" i="23"/>
  <c r="AF87" i="23"/>
  <c r="AB87" i="23"/>
  <c r="X87" i="23"/>
  <c r="T87" i="23"/>
  <c r="P87" i="23"/>
  <c r="L87" i="23"/>
  <c r="H87" i="23"/>
  <c r="D87" i="23"/>
  <c r="AF85" i="23"/>
  <c r="AF84" i="23"/>
  <c r="AB85" i="23"/>
  <c r="X85" i="23"/>
  <c r="X84" i="23"/>
  <c r="T85" i="23"/>
  <c r="P85" i="23"/>
  <c r="P84" i="23"/>
  <c r="L85" i="23"/>
  <c r="L84" i="23"/>
  <c r="H85" i="23"/>
  <c r="D85" i="23"/>
  <c r="D84" i="23"/>
  <c r="AE84" i="23"/>
  <c r="AD84" i="23"/>
  <c r="AA84" i="23"/>
  <c r="Z84" i="23"/>
  <c r="W84" i="23"/>
  <c r="V84" i="23"/>
  <c r="S84" i="23"/>
  <c r="R84" i="23"/>
  <c r="O84" i="23"/>
  <c r="N84" i="23"/>
  <c r="N79" i="23"/>
  <c r="K84" i="23"/>
  <c r="J84" i="23"/>
  <c r="J79" i="23"/>
  <c r="G84" i="23"/>
  <c r="F84" i="23"/>
  <c r="F79" i="23"/>
  <c r="C84" i="23"/>
  <c r="B84" i="23"/>
  <c r="AF83" i="23"/>
  <c r="AB83" i="23"/>
  <c r="AC83" i="23"/>
  <c r="X83" i="23"/>
  <c r="Y83" i="23"/>
  <c r="T83" i="23"/>
  <c r="P83" i="23"/>
  <c r="L83" i="23"/>
  <c r="H83" i="23"/>
  <c r="D83" i="23"/>
  <c r="AF82" i="23"/>
  <c r="AB82" i="23"/>
  <c r="AC82" i="23"/>
  <c r="X82" i="23"/>
  <c r="T82" i="23"/>
  <c r="P82" i="23"/>
  <c r="L82" i="23"/>
  <c r="M82" i="23"/>
  <c r="D82" i="23"/>
  <c r="AF81" i="23"/>
  <c r="AB81" i="23"/>
  <c r="AB80" i="23"/>
  <c r="X81" i="23"/>
  <c r="X80" i="23"/>
  <c r="T81" i="23"/>
  <c r="T80" i="23"/>
  <c r="P81" i="23"/>
  <c r="L81" i="23"/>
  <c r="L80" i="23"/>
  <c r="H81" i="23"/>
  <c r="D81" i="23"/>
  <c r="AF80" i="23"/>
  <c r="AE80" i="23"/>
  <c r="AD80" i="23"/>
  <c r="AD79" i="23"/>
  <c r="AA80" i="23"/>
  <c r="Z80" i="23"/>
  <c r="W80" i="23"/>
  <c r="V80" i="23"/>
  <c r="S80" i="23"/>
  <c r="R80" i="23"/>
  <c r="O80" i="23"/>
  <c r="O79" i="23"/>
  <c r="N80" i="23"/>
  <c r="K80" i="23"/>
  <c r="J80" i="23"/>
  <c r="G80" i="23"/>
  <c r="F80" i="23"/>
  <c r="C80" i="23"/>
  <c r="B80" i="23"/>
  <c r="B79" i="23"/>
  <c r="AF69" i="23"/>
  <c r="AB69" i="23"/>
  <c r="X69" i="23"/>
  <c r="T69" i="23"/>
  <c r="P69" i="23"/>
  <c r="L69" i="23"/>
  <c r="H69" i="23"/>
  <c r="D69" i="23"/>
  <c r="AF68" i="23"/>
  <c r="AB68" i="23"/>
  <c r="X68" i="23"/>
  <c r="T68" i="23"/>
  <c r="P68" i="23"/>
  <c r="L68" i="23"/>
  <c r="H68" i="23"/>
  <c r="D68" i="23"/>
  <c r="AF67" i="23"/>
  <c r="AB67" i="23"/>
  <c r="AB66" i="23"/>
  <c r="X67" i="23"/>
  <c r="T67" i="23"/>
  <c r="P67" i="23"/>
  <c r="L67" i="23"/>
  <c r="H67" i="23"/>
  <c r="D67" i="23"/>
  <c r="D66" i="23"/>
  <c r="AE66" i="23"/>
  <c r="AD66" i="23"/>
  <c r="AA66" i="23"/>
  <c r="Z66" i="23"/>
  <c r="Z65" i="23"/>
  <c r="W66" i="23"/>
  <c r="V66" i="23"/>
  <c r="V71" i="23"/>
  <c r="S66" i="23"/>
  <c r="S65" i="23"/>
  <c r="S64" i="23"/>
  <c r="S71" i="23"/>
  <c r="R66" i="23"/>
  <c r="R71" i="23"/>
  <c r="O66" i="23"/>
  <c r="O65" i="23"/>
  <c r="O64" i="23"/>
  <c r="N66" i="23"/>
  <c r="N65" i="23"/>
  <c r="N64" i="23"/>
  <c r="K66" i="23"/>
  <c r="J66" i="23"/>
  <c r="J65" i="23"/>
  <c r="J64" i="23"/>
  <c r="G66" i="23"/>
  <c r="G71" i="23"/>
  <c r="F66" i="23"/>
  <c r="C66" i="23"/>
  <c r="B66" i="23"/>
  <c r="B71" i="23"/>
  <c r="AF56" i="23"/>
  <c r="AG56" i="23"/>
  <c r="AB56" i="23"/>
  <c r="X56" i="23"/>
  <c r="Y56" i="23"/>
  <c r="T56" i="23"/>
  <c r="P56" i="23"/>
  <c r="Q56" i="23"/>
  <c r="L56" i="23"/>
  <c r="M56" i="23"/>
  <c r="D56" i="23"/>
  <c r="Y55" i="23"/>
  <c r="U55" i="23"/>
  <c r="M55" i="23"/>
  <c r="D55" i="23"/>
  <c r="AF54" i="23"/>
  <c r="AG54" i="23"/>
  <c r="AB54" i="23"/>
  <c r="AC54" i="23"/>
  <c r="X54" i="23"/>
  <c r="Y54" i="23"/>
  <c r="T54" i="23"/>
  <c r="P54" i="23"/>
  <c r="Q54" i="23"/>
  <c r="L54" i="23"/>
  <c r="D54" i="23"/>
  <c r="AF53" i="23"/>
  <c r="AB53" i="23"/>
  <c r="X53" i="23"/>
  <c r="Y53" i="23"/>
  <c r="T53" i="23"/>
  <c r="P53" i="23"/>
  <c r="L53" i="23"/>
  <c r="M53" i="23"/>
  <c r="D53" i="23"/>
  <c r="AF52" i="23"/>
  <c r="AB52" i="23"/>
  <c r="AC52" i="23"/>
  <c r="X52" i="23"/>
  <c r="Y52" i="23"/>
  <c r="T52" i="23"/>
  <c r="P52" i="23"/>
  <c r="L52" i="23"/>
  <c r="M52" i="23"/>
  <c r="D52" i="23"/>
  <c r="AF51" i="23"/>
  <c r="AB51" i="23"/>
  <c r="AC51" i="23"/>
  <c r="X51" i="23"/>
  <c r="T51" i="23"/>
  <c r="U51" i="23"/>
  <c r="P51" i="23"/>
  <c r="L51" i="23"/>
  <c r="D51" i="23"/>
  <c r="AC50" i="23"/>
  <c r="D50" i="23"/>
  <c r="AF49" i="23"/>
  <c r="AG49" i="23"/>
  <c r="AB49" i="23"/>
  <c r="X49" i="23"/>
  <c r="T49" i="23"/>
  <c r="U49" i="23"/>
  <c r="P49" i="23"/>
  <c r="L49" i="23"/>
  <c r="M49" i="23"/>
  <c r="D49" i="23"/>
  <c r="AF48" i="23"/>
  <c r="AG48" i="23"/>
  <c r="AB48" i="23"/>
  <c r="X48" i="23"/>
  <c r="Y48" i="23"/>
  <c r="T48" i="23"/>
  <c r="P48" i="23"/>
  <c r="Q48" i="23"/>
  <c r="L48" i="23"/>
  <c r="M48" i="23"/>
  <c r="H48" i="23"/>
  <c r="M123" i="23"/>
  <c r="D48" i="23"/>
  <c r="AF47" i="23"/>
  <c r="AB47" i="23"/>
  <c r="X47" i="23"/>
  <c r="T47" i="23"/>
  <c r="P47" i="23"/>
  <c r="L47" i="23"/>
  <c r="H47" i="23"/>
  <c r="D47" i="23"/>
  <c r="AE46" i="23"/>
  <c r="AD46" i="23"/>
  <c r="AA46" i="23"/>
  <c r="Z46" i="23"/>
  <c r="Z60" i="23"/>
  <c r="W46" i="23"/>
  <c r="V46" i="23"/>
  <c r="V60" i="23"/>
  <c r="S46" i="23"/>
  <c r="R46" i="23"/>
  <c r="R24" i="23"/>
  <c r="O46" i="23"/>
  <c r="N46" i="23"/>
  <c r="K46" i="23"/>
  <c r="J46" i="23"/>
  <c r="G46" i="23"/>
  <c r="F46" i="23"/>
  <c r="C46" i="23"/>
  <c r="B46" i="23"/>
  <c r="AF45" i="23"/>
  <c r="AG45" i="23"/>
  <c r="AB45" i="23"/>
  <c r="AC45" i="23"/>
  <c r="X45" i="23"/>
  <c r="T45" i="23"/>
  <c r="P45" i="23"/>
  <c r="Q45" i="23"/>
  <c r="L45" i="23"/>
  <c r="H45" i="23"/>
  <c r="D45" i="23"/>
  <c r="AF44" i="23"/>
  <c r="AG44" i="23"/>
  <c r="AB44" i="23"/>
  <c r="X44" i="23"/>
  <c r="T44" i="23"/>
  <c r="U44" i="23"/>
  <c r="P44" i="23"/>
  <c r="L44" i="23"/>
  <c r="H44" i="23"/>
  <c r="D44" i="23"/>
  <c r="AF43" i="23"/>
  <c r="AB43" i="23"/>
  <c r="AC43" i="23"/>
  <c r="X43" i="23"/>
  <c r="T43" i="23"/>
  <c r="P43" i="23"/>
  <c r="Q43" i="23"/>
  <c r="L43" i="23"/>
  <c r="H43" i="23"/>
  <c r="D43" i="23"/>
  <c r="AF42" i="23"/>
  <c r="AG42" i="23"/>
  <c r="AB42" i="23"/>
  <c r="AC42" i="23"/>
  <c r="X42" i="23"/>
  <c r="T42" i="23"/>
  <c r="U42" i="23"/>
  <c r="P42" i="23"/>
  <c r="Q42" i="23"/>
  <c r="L42" i="23"/>
  <c r="H42" i="23"/>
  <c r="D42" i="23"/>
  <c r="AF41" i="23"/>
  <c r="AB41" i="23"/>
  <c r="X41" i="23"/>
  <c r="T41" i="23"/>
  <c r="P41" i="23"/>
  <c r="L41" i="23"/>
  <c r="H41" i="23"/>
  <c r="D41" i="23"/>
  <c r="AF40" i="23"/>
  <c r="AB40" i="23"/>
  <c r="AC40" i="23"/>
  <c r="X40" i="23"/>
  <c r="Y40" i="23"/>
  <c r="T40" i="23"/>
  <c r="P40" i="23"/>
  <c r="Q40" i="23"/>
  <c r="L40" i="23"/>
  <c r="H40" i="23"/>
  <c r="D40" i="23"/>
  <c r="AF39" i="23"/>
  <c r="AG39" i="23"/>
  <c r="AB39" i="23"/>
  <c r="X39" i="23"/>
  <c r="T39" i="23"/>
  <c r="P39" i="23"/>
  <c r="Q39" i="23"/>
  <c r="L39" i="23"/>
  <c r="H39" i="23"/>
  <c r="I114" i="23"/>
  <c r="D39" i="23"/>
  <c r="AF38" i="23"/>
  <c r="AB38" i="23"/>
  <c r="X38" i="23"/>
  <c r="T38" i="23"/>
  <c r="U38" i="23"/>
  <c r="P38" i="23"/>
  <c r="L38" i="23"/>
  <c r="M38" i="23"/>
  <c r="H38" i="23"/>
  <c r="AG113" i="23"/>
  <c r="D38" i="23"/>
  <c r="AF37" i="23"/>
  <c r="AB37" i="23"/>
  <c r="X37" i="23"/>
  <c r="T37" i="23"/>
  <c r="P37" i="23"/>
  <c r="L37" i="23"/>
  <c r="H37" i="23"/>
  <c r="D37" i="23"/>
  <c r="AF36" i="23"/>
  <c r="AB36" i="23"/>
  <c r="X36" i="23"/>
  <c r="T36" i="23"/>
  <c r="P36" i="23"/>
  <c r="L36" i="23"/>
  <c r="H36" i="23"/>
  <c r="D36" i="23"/>
  <c r="AF35" i="23"/>
  <c r="AG35" i="23"/>
  <c r="AB35" i="23"/>
  <c r="AC35" i="23"/>
  <c r="X35" i="23"/>
  <c r="T35" i="23"/>
  <c r="P35" i="23"/>
  <c r="Q35" i="23"/>
  <c r="L35" i="23"/>
  <c r="H35" i="23"/>
  <c r="D35" i="23"/>
  <c r="AF34" i="23"/>
  <c r="AB34" i="23"/>
  <c r="AC34" i="23"/>
  <c r="X34" i="23"/>
  <c r="T34" i="23"/>
  <c r="P34" i="23"/>
  <c r="Q34" i="23"/>
  <c r="L34" i="23"/>
  <c r="H34" i="23"/>
  <c r="D34" i="23"/>
  <c r="AF33" i="23"/>
  <c r="AG33" i="23"/>
  <c r="AB33" i="23"/>
  <c r="X33" i="23"/>
  <c r="T33" i="23"/>
  <c r="P33" i="23"/>
  <c r="L33" i="23"/>
  <c r="M33" i="23"/>
  <c r="H33" i="23"/>
  <c r="D33" i="23"/>
  <c r="AF32" i="23"/>
  <c r="AB32" i="23"/>
  <c r="X32" i="23"/>
  <c r="T32" i="23"/>
  <c r="U32" i="23"/>
  <c r="P32" i="23"/>
  <c r="L32" i="23"/>
  <c r="H32" i="23"/>
  <c r="Q107" i="23"/>
  <c r="D32" i="23"/>
  <c r="AF31" i="23"/>
  <c r="AB31" i="23"/>
  <c r="X31" i="23"/>
  <c r="T31" i="23"/>
  <c r="P31" i="23"/>
  <c r="L31" i="23"/>
  <c r="H31" i="23"/>
  <c r="Q106" i="23"/>
  <c r="D31" i="23"/>
  <c r="AE30" i="23"/>
  <c r="AD30" i="23"/>
  <c r="AA30" i="23"/>
  <c r="Z30" i="23"/>
  <c r="W30" i="23"/>
  <c r="V30" i="23"/>
  <c r="V24" i="23"/>
  <c r="S30" i="23"/>
  <c r="S59" i="23"/>
  <c r="R30" i="23"/>
  <c r="O30" i="23"/>
  <c r="O24" i="23"/>
  <c r="N30" i="23"/>
  <c r="K30" i="23"/>
  <c r="K59" i="23"/>
  <c r="J30" i="23"/>
  <c r="G30" i="23"/>
  <c r="F30" i="23"/>
  <c r="C30" i="23"/>
  <c r="B30" i="23"/>
  <c r="B24" i="23"/>
  <c r="AF29" i="23"/>
  <c r="AB29" i="23"/>
  <c r="X29" i="23"/>
  <c r="T29" i="23"/>
  <c r="P29" i="23"/>
  <c r="L29" i="23"/>
  <c r="H29" i="23"/>
  <c r="D29" i="23"/>
  <c r="AF28" i="23"/>
  <c r="AB28" i="23"/>
  <c r="X28" i="23"/>
  <c r="T28" i="23"/>
  <c r="U28" i="23"/>
  <c r="P28" i="23"/>
  <c r="L28" i="23"/>
  <c r="M28" i="23"/>
  <c r="H28" i="23"/>
  <c r="AC103" i="23"/>
  <c r="D28" i="23"/>
  <c r="AF27" i="23"/>
  <c r="AG27" i="23"/>
  <c r="AB27" i="23"/>
  <c r="X27" i="23"/>
  <c r="T27" i="23"/>
  <c r="P27" i="23"/>
  <c r="Q27" i="23"/>
  <c r="L27" i="23"/>
  <c r="H27" i="23"/>
  <c r="M27" i="23"/>
  <c r="D27" i="23"/>
  <c r="AF26" i="23"/>
  <c r="AB26" i="23"/>
  <c r="AB25" i="23"/>
  <c r="X26" i="23"/>
  <c r="T26" i="23"/>
  <c r="P26" i="23"/>
  <c r="L26" i="23"/>
  <c r="H26" i="23"/>
  <c r="D26" i="23"/>
  <c r="AE25" i="23"/>
  <c r="AD25" i="23"/>
  <c r="AA25" i="23"/>
  <c r="AA24" i="23"/>
  <c r="Z25" i="23"/>
  <c r="W25" i="23"/>
  <c r="V25" i="23"/>
  <c r="S25" i="23"/>
  <c r="S24" i="23"/>
  <c r="R25" i="23"/>
  <c r="O25" i="23"/>
  <c r="O58" i="23"/>
  <c r="N25" i="23"/>
  <c r="K25" i="23"/>
  <c r="J25" i="23"/>
  <c r="G25" i="23"/>
  <c r="F25" i="23"/>
  <c r="C25" i="23"/>
  <c r="B25" i="23"/>
  <c r="AF23" i="23"/>
  <c r="AB23" i="23"/>
  <c r="X23" i="23"/>
  <c r="T23" i="23"/>
  <c r="P23" i="23"/>
  <c r="P22" i="23"/>
  <c r="L23" i="23"/>
  <c r="L22" i="23"/>
  <c r="H23" i="23"/>
  <c r="D23" i="23"/>
  <c r="AE22" i="23"/>
  <c r="AD22" i="23"/>
  <c r="AA22" i="23"/>
  <c r="AA60" i="23"/>
  <c r="Z22" i="23"/>
  <c r="W22" i="23"/>
  <c r="V22" i="23"/>
  <c r="S22" i="23"/>
  <c r="R22" i="23"/>
  <c r="O22" i="23"/>
  <c r="O60" i="23"/>
  <c r="N22" i="23"/>
  <c r="K22" i="23"/>
  <c r="K16" i="23"/>
  <c r="J22" i="23"/>
  <c r="G22" i="23"/>
  <c r="F22" i="23"/>
  <c r="C22" i="23"/>
  <c r="D22" i="23"/>
  <c r="AF21" i="23"/>
  <c r="AB21" i="23"/>
  <c r="X21" i="23"/>
  <c r="T21" i="23"/>
  <c r="P21" i="23"/>
  <c r="L21" i="23"/>
  <c r="H21" i="23"/>
  <c r="D21" i="23"/>
  <c r="AF20" i="23"/>
  <c r="AB20" i="23"/>
  <c r="X20" i="23"/>
  <c r="T20" i="23"/>
  <c r="P20" i="23"/>
  <c r="L20" i="23"/>
  <c r="H20" i="23"/>
  <c r="D20" i="23"/>
  <c r="AF19" i="23"/>
  <c r="AB19" i="23"/>
  <c r="X19" i="23"/>
  <c r="T19" i="23"/>
  <c r="P19" i="23"/>
  <c r="L19" i="23"/>
  <c r="H19" i="23"/>
  <c r="D19" i="23"/>
  <c r="AF18" i="23"/>
  <c r="AF17" i="23"/>
  <c r="AB18" i="23"/>
  <c r="AC18" i="23"/>
  <c r="X18" i="23"/>
  <c r="T18" i="23"/>
  <c r="P18" i="23"/>
  <c r="L18" i="23"/>
  <c r="H18" i="23"/>
  <c r="D18" i="23"/>
  <c r="AE17" i="23"/>
  <c r="AD17" i="23"/>
  <c r="AD16" i="23"/>
  <c r="AD3" i="23"/>
  <c r="AA17" i="23"/>
  <c r="Z17" i="23"/>
  <c r="W17" i="23"/>
  <c r="W16" i="23"/>
  <c r="V17" i="23"/>
  <c r="V59" i="23"/>
  <c r="S17" i="23"/>
  <c r="R17" i="23"/>
  <c r="O17" i="23"/>
  <c r="N17" i="23"/>
  <c r="K17" i="23"/>
  <c r="J17" i="23"/>
  <c r="G17" i="23"/>
  <c r="F17" i="23"/>
  <c r="C17" i="23"/>
  <c r="C59" i="23"/>
  <c r="B17" i="23"/>
  <c r="AF15" i="23"/>
  <c r="AF14" i="23"/>
  <c r="AB15" i="23"/>
  <c r="X15" i="23"/>
  <c r="T15" i="23"/>
  <c r="L15" i="23"/>
  <c r="D15" i="23"/>
  <c r="AB14" i="23"/>
  <c r="X14" i="23"/>
  <c r="T14" i="23"/>
  <c r="P14" i="23"/>
  <c r="Q14" i="23"/>
  <c r="P13" i="23"/>
  <c r="L14" i="23"/>
  <c r="H14" i="23"/>
  <c r="D14" i="23"/>
  <c r="AE13" i="23"/>
  <c r="AD13" i="23"/>
  <c r="AA13" i="23"/>
  <c r="Z13" i="23"/>
  <c r="W13" i="23"/>
  <c r="V13" i="23"/>
  <c r="S13" i="23"/>
  <c r="R13" i="23"/>
  <c r="O13" i="23"/>
  <c r="N13" i="23"/>
  <c r="K13" i="23"/>
  <c r="J13" i="23"/>
  <c r="G13" i="23"/>
  <c r="F13" i="23"/>
  <c r="F60" i="23"/>
  <c r="C13" i="23"/>
  <c r="B13" i="23"/>
  <c r="AF12" i="23"/>
  <c r="AB12" i="23"/>
  <c r="X12" i="23"/>
  <c r="T12" i="23"/>
  <c r="P12" i="23"/>
  <c r="L12" i="23"/>
  <c r="H12" i="23"/>
  <c r="D12" i="23"/>
  <c r="P11" i="23"/>
  <c r="Q11" i="23"/>
  <c r="L11" i="23"/>
  <c r="D11" i="23"/>
  <c r="AF10" i="23"/>
  <c r="AF9" i="23"/>
  <c r="AB10" i="23"/>
  <c r="AB9" i="23"/>
  <c r="X10" i="23"/>
  <c r="T10" i="23"/>
  <c r="P10" i="23"/>
  <c r="P9" i="23"/>
  <c r="L10" i="23"/>
  <c r="H10" i="23"/>
  <c r="D10" i="23"/>
  <c r="AE9" i="23"/>
  <c r="AD9" i="23"/>
  <c r="AA9" i="23"/>
  <c r="Z9" i="23"/>
  <c r="W9" i="23"/>
  <c r="V9" i="23"/>
  <c r="V4" i="23"/>
  <c r="S9" i="23"/>
  <c r="R9" i="23"/>
  <c r="O9" i="23"/>
  <c r="O4" i="23"/>
  <c r="N9" i="23"/>
  <c r="K9" i="23"/>
  <c r="J9" i="23"/>
  <c r="J4" i="23"/>
  <c r="G9" i="23"/>
  <c r="F9" i="23"/>
  <c r="C9" i="23"/>
  <c r="B9" i="23"/>
  <c r="AF8" i="23"/>
  <c r="AB8" i="23"/>
  <c r="X8" i="23"/>
  <c r="T8" i="23"/>
  <c r="P8" i="23"/>
  <c r="L8" i="23"/>
  <c r="H8" i="23"/>
  <c r="M8" i="23"/>
  <c r="M83" i="23"/>
  <c r="D8" i="23"/>
  <c r="AF7" i="23"/>
  <c r="AG7" i="23"/>
  <c r="AB7" i="23"/>
  <c r="AC7" i="23"/>
  <c r="X7" i="23"/>
  <c r="T7" i="23"/>
  <c r="P7" i="23"/>
  <c r="L7" i="23"/>
  <c r="D7" i="23"/>
  <c r="AF6" i="23"/>
  <c r="AF5" i="23"/>
  <c r="AB6" i="23"/>
  <c r="AB5" i="23"/>
  <c r="X6" i="23"/>
  <c r="T6" i="23"/>
  <c r="P6" i="23"/>
  <c r="Q6" i="23"/>
  <c r="L6" i="23"/>
  <c r="M6" i="23"/>
  <c r="H6" i="23"/>
  <c r="D6" i="23"/>
  <c r="D5" i="23"/>
  <c r="AE5" i="23"/>
  <c r="AD5" i="23"/>
  <c r="AD4" i="23"/>
  <c r="AA5" i="23"/>
  <c r="AA58" i="23"/>
  <c r="Z5" i="23"/>
  <c r="W5" i="23"/>
  <c r="V5" i="23"/>
  <c r="S5" i="23"/>
  <c r="R5" i="23"/>
  <c r="R4" i="23"/>
  <c r="R58" i="23"/>
  <c r="O5" i="23"/>
  <c r="N5" i="23"/>
  <c r="N58" i="23"/>
  <c r="K5" i="23"/>
  <c r="J5" i="23"/>
  <c r="G5" i="23"/>
  <c r="F5" i="23"/>
  <c r="F58" i="23"/>
  <c r="C5" i="23"/>
  <c r="C58" i="23"/>
  <c r="B5" i="23"/>
  <c r="T88" i="23"/>
  <c r="P92" i="23"/>
  <c r="F99" i="23"/>
  <c r="C140" i="23"/>
  <c r="C139" i="23"/>
  <c r="M54" i="23"/>
  <c r="E126" i="23"/>
  <c r="F78" i="23"/>
  <c r="K140" i="23"/>
  <c r="K139" i="23"/>
  <c r="G140" i="23"/>
  <c r="G139" i="23"/>
  <c r="B133" i="23"/>
  <c r="F91" i="23"/>
  <c r="F134" i="23"/>
  <c r="X121" i="23"/>
  <c r="V91" i="23"/>
  <c r="M81" i="23"/>
  <c r="Q23" i="23"/>
  <c r="J91" i="23"/>
  <c r="F140" i="23"/>
  <c r="F139" i="23"/>
  <c r="N139" i="23"/>
  <c r="V16" i="23"/>
  <c r="V3" i="23"/>
  <c r="R65" i="23"/>
  <c r="R64" i="23"/>
  <c r="P5" i="23"/>
  <c r="Y122" i="23"/>
  <c r="G65" i="23"/>
  <c r="G64" i="23"/>
  <c r="F24" i="23"/>
  <c r="Q44" i="23"/>
  <c r="I119" i="23"/>
  <c r="AG40" i="23"/>
  <c r="Y114" i="23"/>
  <c r="I113" i="23"/>
  <c r="Y113" i="23"/>
  <c r="Q31" i="23"/>
  <c r="AG18" i="23"/>
  <c r="M14" i="23"/>
  <c r="AC6" i="23"/>
  <c r="AC10" i="23"/>
  <c r="L9" i="23"/>
  <c r="D88" i="23"/>
  <c r="U14" i="23"/>
  <c r="U52" i="23"/>
  <c r="O133" i="23"/>
  <c r="AF146" i="23"/>
  <c r="AF140" i="23"/>
  <c r="AF139" i="23"/>
  <c r="Y119" i="23"/>
  <c r="Q67" i="23"/>
  <c r="AG67" i="23"/>
  <c r="AD135" i="23"/>
  <c r="W140" i="23"/>
  <c r="W139" i="23"/>
  <c r="S146" i="23"/>
  <c r="S139" i="23"/>
  <c r="Z146" i="23"/>
  <c r="AE16" i="23"/>
  <c r="V58" i="23"/>
  <c r="AD58" i="23"/>
  <c r="AC27" i="23"/>
  <c r="M29" i="23"/>
  <c r="M34" i="23"/>
  <c r="M35" i="23"/>
  <c r="M39" i="23"/>
  <c r="AC39" i="23"/>
  <c r="M43" i="23"/>
  <c r="AC44" i="23"/>
  <c r="M45" i="23"/>
  <c r="AC53" i="23"/>
  <c r="U68" i="23"/>
  <c r="AB97" i="23"/>
  <c r="K99" i="23"/>
  <c r="U21" i="23"/>
  <c r="J58" i="23"/>
  <c r="U26" i="23"/>
  <c r="D30" i="23"/>
  <c r="U40" i="23"/>
  <c r="U45" i="23"/>
  <c r="Q49" i="23"/>
  <c r="J133" i="23"/>
  <c r="N135" i="23"/>
  <c r="N91" i="23"/>
  <c r="AD91" i="23"/>
  <c r="T97" i="23"/>
  <c r="R146" i="23"/>
  <c r="AE140" i="23"/>
  <c r="AE139" i="23"/>
  <c r="J71" i="23"/>
  <c r="V79" i="23"/>
  <c r="G134" i="23"/>
  <c r="U6" i="23"/>
  <c r="V139" i="23"/>
  <c r="AA140" i="23"/>
  <c r="AA139" i="23"/>
  <c r="B58" i="23"/>
  <c r="X5" i="23"/>
  <c r="AC8" i="23"/>
  <c r="U31" i="23"/>
  <c r="Y49" i="23"/>
  <c r="N71" i="23"/>
  <c r="Z71" i="23"/>
  <c r="Z64" i="23"/>
  <c r="R79" i="23"/>
  <c r="N4" i="23"/>
  <c r="B60" i="23"/>
  <c r="N60" i="23"/>
  <c r="AD59" i="23"/>
  <c r="Y31" i="23"/>
  <c r="Y32" i="23"/>
  <c r="M47" i="23"/>
  <c r="AC48" i="23"/>
  <c r="U54" i="23"/>
  <c r="F133" i="23"/>
  <c r="S133" i="23"/>
  <c r="I122" i="23"/>
  <c r="AC56" i="23"/>
  <c r="O71" i="23"/>
  <c r="R134" i="23"/>
  <c r="Y109" i="23"/>
  <c r="C133" i="23"/>
  <c r="AE135" i="23"/>
  <c r="G91" i="23"/>
  <c r="Y26" i="23"/>
  <c r="Y27" i="23"/>
  <c r="M31" i="23"/>
  <c r="AC31" i="23"/>
  <c r="Y35" i="23"/>
  <c r="Y42" i="23"/>
  <c r="Y44" i="23"/>
  <c r="U48" i="23"/>
  <c r="U56" i="23"/>
  <c r="Y67" i="23"/>
  <c r="O135" i="23"/>
  <c r="V135" i="23"/>
  <c r="AE99" i="23"/>
  <c r="Y7" i="23"/>
  <c r="AG6" i="23"/>
  <c r="U7" i="23"/>
  <c r="Q8" i="23"/>
  <c r="Y8" i="23"/>
  <c r="B16" i="23"/>
  <c r="D17" i="23"/>
  <c r="T22" i="23"/>
  <c r="AB22" i="23"/>
  <c r="J24" i="23"/>
  <c r="N24" i="23"/>
  <c r="AD24" i="23"/>
  <c r="T25" i="23"/>
  <c r="X46" i="23"/>
  <c r="AC81" i="23"/>
  <c r="Y82" i="23"/>
  <c r="H97" i="23"/>
  <c r="E89" i="23"/>
  <c r="AA59" i="23"/>
  <c r="U93" i="23"/>
  <c r="M51" i="23"/>
  <c r="Q52" i="23"/>
  <c r="AG52" i="23"/>
  <c r="E129" i="23"/>
  <c r="B65" i="23"/>
  <c r="B64" i="23"/>
  <c r="Z79" i="23"/>
  <c r="I81" i="23"/>
  <c r="U81" i="23"/>
  <c r="I83" i="23"/>
  <c r="U83" i="23"/>
  <c r="I89" i="23"/>
  <c r="O91" i="23"/>
  <c r="M93" i="23"/>
  <c r="Q7" i="23"/>
  <c r="E82" i="23"/>
  <c r="E98" i="23"/>
  <c r="Q51" i="23"/>
  <c r="Y51" i="23"/>
  <c r="AG51" i="23"/>
  <c r="AG53" i="23"/>
  <c r="U82" i="23"/>
  <c r="AE91" i="23"/>
  <c r="I93" i="23"/>
  <c r="Y106" i="23"/>
  <c r="Y108" i="23"/>
  <c r="AG142" i="23"/>
  <c r="Y142" i="23"/>
  <c r="Y144" i="23"/>
  <c r="AG81" i="23"/>
  <c r="AG82" i="23"/>
  <c r="AG94" i="23"/>
  <c r="T141" i="23"/>
  <c r="U142" i="23"/>
  <c r="I124" i="23"/>
  <c r="AG131" i="23"/>
  <c r="Q82" i="23"/>
  <c r="Q83" i="23"/>
  <c r="Q89" i="23"/>
  <c r="Q95" i="23"/>
  <c r="Y101" i="23"/>
  <c r="Y103" i="23"/>
  <c r="E106" i="23"/>
  <c r="U106" i="23"/>
  <c r="U107" i="23"/>
  <c r="U108" i="23"/>
  <c r="E110" i="23"/>
  <c r="U113" i="23"/>
  <c r="N134" i="23"/>
  <c r="AD134" i="23"/>
  <c r="Q101" i="23"/>
  <c r="Q103" i="23"/>
  <c r="AG106" i="23"/>
  <c r="AG107" i="23"/>
  <c r="Q109" i="23"/>
  <c r="M115" i="23"/>
  <c r="AC115" i="23"/>
  <c r="M117" i="23"/>
  <c r="E120" i="23"/>
  <c r="Q123" i="23"/>
  <c r="E131" i="23"/>
  <c r="M142" i="23"/>
  <c r="M144" i="23"/>
  <c r="M102" i="23"/>
  <c r="AC102" i="23"/>
  <c r="AC106" i="23"/>
  <c r="AC107" i="23"/>
  <c r="AC110" i="23"/>
  <c r="AC111" i="23"/>
  <c r="AC113" i="23"/>
  <c r="AC114" i="23"/>
  <c r="E119" i="23"/>
  <c r="Q122" i="23"/>
  <c r="U119" i="23"/>
  <c r="AG122" i="23"/>
  <c r="I117" i="23"/>
  <c r="Y117" i="23"/>
  <c r="U120" i="23"/>
  <c r="AG120" i="23"/>
  <c r="U123" i="23"/>
  <c r="M120" i="23"/>
  <c r="M122" i="23"/>
  <c r="AC119" i="23"/>
  <c r="AC120" i="23"/>
  <c r="AC122" i="23"/>
  <c r="AB132" i="22"/>
  <c r="AB127" i="22"/>
  <c r="AB87" i="22"/>
  <c r="T140" i="23"/>
  <c r="T139" i="23"/>
  <c r="X91" i="23"/>
  <c r="AB146" i="23"/>
  <c r="X132" i="22"/>
  <c r="X127" i="22"/>
  <c r="X87" i="22"/>
  <c r="T132" i="22"/>
  <c r="U132" i="22"/>
  <c r="T127" i="22"/>
  <c r="T87" i="22"/>
  <c r="P132" i="22"/>
  <c r="H56" i="22"/>
  <c r="AC132" i="22"/>
  <c r="H51" i="22"/>
  <c r="P127" i="22"/>
  <c r="P87" i="22"/>
  <c r="L132" i="22"/>
  <c r="L127" i="22"/>
  <c r="L87" i="22"/>
  <c r="H132" i="22"/>
  <c r="I132" i="22"/>
  <c r="H127" i="22"/>
  <c r="H87" i="22"/>
  <c r="D90" i="22"/>
  <c r="D132" i="22"/>
  <c r="E132" i="22"/>
  <c r="D127" i="22"/>
  <c r="D87" i="22"/>
  <c r="X56" i="22"/>
  <c r="X51" i="22"/>
  <c r="T56" i="22"/>
  <c r="T51" i="22"/>
  <c r="T11" i="22"/>
  <c r="P8" i="22"/>
  <c r="P6" i="22"/>
  <c r="P7" i="22"/>
  <c r="Q7" i="22"/>
  <c r="P10" i="22"/>
  <c r="P11" i="22"/>
  <c r="P12" i="22"/>
  <c r="P14" i="22"/>
  <c r="P15" i="22"/>
  <c r="P13" i="22"/>
  <c r="P18" i="22"/>
  <c r="P19" i="22"/>
  <c r="P20" i="22"/>
  <c r="P21" i="22"/>
  <c r="P23" i="22"/>
  <c r="P24" i="22"/>
  <c r="P27" i="22"/>
  <c r="P28" i="22"/>
  <c r="P29" i="22"/>
  <c r="P30" i="22"/>
  <c r="P26" i="22"/>
  <c r="P32" i="22"/>
  <c r="P33" i="22"/>
  <c r="P34" i="22"/>
  <c r="P35" i="22"/>
  <c r="P36" i="22"/>
  <c r="P37" i="22"/>
  <c r="P38" i="22"/>
  <c r="P39" i="22"/>
  <c r="Q39" i="22"/>
  <c r="P40" i="22"/>
  <c r="P41" i="22"/>
  <c r="P42" i="22"/>
  <c r="P43" i="22"/>
  <c r="P44" i="22"/>
  <c r="P45" i="22"/>
  <c r="P46" i="22"/>
  <c r="P31" i="22"/>
  <c r="P48" i="22"/>
  <c r="P49" i="22"/>
  <c r="Q49" i="22"/>
  <c r="P50" i="22"/>
  <c r="P51" i="22"/>
  <c r="P52" i="22"/>
  <c r="P53" i="22"/>
  <c r="Q53" i="22"/>
  <c r="P54" i="22"/>
  <c r="P55" i="22"/>
  <c r="P56" i="22"/>
  <c r="Q56" i="22"/>
  <c r="P57" i="22"/>
  <c r="L56" i="22"/>
  <c r="L51" i="22"/>
  <c r="H11" i="22"/>
  <c r="AG87" i="22"/>
  <c r="H12" i="22"/>
  <c r="H14" i="22"/>
  <c r="Q90" i="22"/>
  <c r="H15" i="22"/>
  <c r="H18" i="22"/>
  <c r="H52" i="22"/>
  <c r="H53" i="22"/>
  <c r="M129" i="22"/>
  <c r="Y129" i="22"/>
  <c r="AF53" i="22"/>
  <c r="H54" i="22"/>
  <c r="H55" i="22"/>
  <c r="AG55" i="22"/>
  <c r="H57" i="22"/>
  <c r="AF11" i="22"/>
  <c r="AB11" i="22"/>
  <c r="X11" i="22"/>
  <c r="D69" i="22"/>
  <c r="D70" i="22"/>
  <c r="D68" i="22"/>
  <c r="D67" i="22"/>
  <c r="L11" i="22"/>
  <c r="D11" i="22"/>
  <c r="D49" i="22"/>
  <c r="D50" i="22"/>
  <c r="D51" i="22"/>
  <c r="D52" i="22"/>
  <c r="D53" i="22"/>
  <c r="D54" i="22"/>
  <c r="D55" i="22"/>
  <c r="D56" i="22"/>
  <c r="D57" i="22"/>
  <c r="X52" i="22"/>
  <c r="Y52" i="22"/>
  <c r="AF146" i="22"/>
  <c r="AB146" i="22"/>
  <c r="H70" i="22"/>
  <c r="X146" i="22"/>
  <c r="T146" i="22"/>
  <c r="U146" i="22"/>
  <c r="P146" i="22"/>
  <c r="L146" i="22"/>
  <c r="H146" i="22"/>
  <c r="D146" i="22"/>
  <c r="E146" i="22"/>
  <c r="AF145" i="22"/>
  <c r="AB145" i="22"/>
  <c r="X145" i="22"/>
  <c r="Y145" i="22"/>
  <c r="H69" i="22"/>
  <c r="T145" i="22"/>
  <c r="U145" i="22"/>
  <c r="P145" i="22"/>
  <c r="L145" i="22"/>
  <c r="L144" i="22"/>
  <c r="H145" i="22"/>
  <c r="D145" i="22"/>
  <c r="AF144" i="22"/>
  <c r="AF143" i="22"/>
  <c r="AB144" i="22"/>
  <c r="X144" i="22"/>
  <c r="T144" i="22"/>
  <c r="P144" i="22"/>
  <c r="H144" i="22"/>
  <c r="H68" i="22"/>
  <c r="D144" i="22"/>
  <c r="E144" i="22"/>
  <c r="AE143" i="22"/>
  <c r="AE148" i="22"/>
  <c r="AD143" i="22"/>
  <c r="AA143" i="22"/>
  <c r="AA148" i="22"/>
  <c r="Z143" i="22"/>
  <c r="Z148" i="22"/>
  <c r="W143" i="22"/>
  <c r="W142" i="22"/>
  <c r="W141" i="22"/>
  <c r="W148" i="22"/>
  <c r="V143" i="22"/>
  <c r="V148" i="22"/>
  <c r="S143" i="22"/>
  <c r="R143" i="22"/>
  <c r="R148" i="22"/>
  <c r="O143" i="22"/>
  <c r="N143" i="22"/>
  <c r="N148" i="22"/>
  <c r="K143" i="22"/>
  <c r="K148" i="22"/>
  <c r="J143" i="22"/>
  <c r="J148" i="22"/>
  <c r="G143" i="22"/>
  <c r="G148" i="22"/>
  <c r="F143" i="22"/>
  <c r="F142" i="22"/>
  <c r="F141" i="22"/>
  <c r="C143" i="22"/>
  <c r="C148" i="22"/>
  <c r="B143" i="22"/>
  <c r="AE142" i="22"/>
  <c r="AE141" i="22"/>
  <c r="AA142" i="22"/>
  <c r="AA141" i="22"/>
  <c r="AF133" i="22"/>
  <c r="AB133" i="22"/>
  <c r="X133" i="22"/>
  <c r="Y133" i="22"/>
  <c r="T133" i="22"/>
  <c r="P133" i="22"/>
  <c r="L133" i="22"/>
  <c r="H133" i="22"/>
  <c r="D133" i="22"/>
  <c r="AF131" i="22"/>
  <c r="AB131" i="22"/>
  <c r="X131" i="22"/>
  <c r="Y131" i="22"/>
  <c r="T131" i="22"/>
  <c r="P131" i="22"/>
  <c r="P123" i="22"/>
  <c r="L131" i="22"/>
  <c r="H131" i="22"/>
  <c r="D131" i="22"/>
  <c r="E131" i="22"/>
  <c r="AF130" i="22"/>
  <c r="AB130" i="22"/>
  <c r="AC130" i="22"/>
  <c r="X130" i="22"/>
  <c r="T130" i="22"/>
  <c r="P130" i="22"/>
  <c r="L130" i="22"/>
  <c r="H130" i="22"/>
  <c r="D130" i="22"/>
  <c r="AF129" i="22"/>
  <c r="AB129" i="22"/>
  <c r="X129" i="22"/>
  <c r="T129" i="22"/>
  <c r="U129" i="22"/>
  <c r="P129" i="22"/>
  <c r="L129" i="22"/>
  <c r="H129" i="22"/>
  <c r="D129" i="22"/>
  <c r="E129" i="22"/>
  <c r="AF128" i="22"/>
  <c r="AB128" i="22"/>
  <c r="AC128" i="22"/>
  <c r="X128" i="22"/>
  <c r="T128" i="22"/>
  <c r="U128" i="22"/>
  <c r="P128" i="22"/>
  <c r="Q128" i="22"/>
  <c r="L128" i="22"/>
  <c r="H128" i="22"/>
  <c r="I128" i="22"/>
  <c r="D128" i="22"/>
  <c r="AF126" i="22"/>
  <c r="AB126" i="22"/>
  <c r="X126" i="22"/>
  <c r="T126" i="22"/>
  <c r="H50" i="22"/>
  <c r="U126" i="22"/>
  <c r="P126" i="22"/>
  <c r="L126" i="22"/>
  <c r="H126" i="22"/>
  <c r="D126" i="22"/>
  <c r="AF125" i="22"/>
  <c r="AG125" i="22"/>
  <c r="AB125" i="22"/>
  <c r="X125" i="22"/>
  <c r="Y125" i="22"/>
  <c r="H49" i="22"/>
  <c r="T125" i="22"/>
  <c r="U125" i="22"/>
  <c r="P125" i="22"/>
  <c r="L125" i="22"/>
  <c r="H125" i="22"/>
  <c r="D125" i="22"/>
  <c r="AF124" i="22"/>
  <c r="AG124" i="22"/>
  <c r="AB124" i="22"/>
  <c r="X124" i="22"/>
  <c r="Y124" i="22"/>
  <c r="H48" i="22"/>
  <c r="T124" i="22"/>
  <c r="P124" i="22"/>
  <c r="L124" i="22"/>
  <c r="H124" i="22"/>
  <c r="I124" i="22"/>
  <c r="D124" i="22"/>
  <c r="AE123" i="22"/>
  <c r="AD123" i="22"/>
  <c r="AA123" i="22"/>
  <c r="AA101" i="22"/>
  <c r="Z123" i="22"/>
  <c r="W123" i="22"/>
  <c r="W89" i="22"/>
  <c r="W98" i="22"/>
  <c r="W137" i="22"/>
  <c r="V123" i="22"/>
  <c r="S123" i="22"/>
  <c r="R123" i="22"/>
  <c r="O123" i="22"/>
  <c r="O101" i="22"/>
  <c r="N123" i="22"/>
  <c r="K123" i="22"/>
  <c r="J123" i="22"/>
  <c r="G123" i="22"/>
  <c r="F123" i="22"/>
  <c r="C123" i="22"/>
  <c r="B123" i="22"/>
  <c r="AF122" i="22"/>
  <c r="AB122" i="22"/>
  <c r="X122" i="22"/>
  <c r="T122" i="22"/>
  <c r="H46" i="22"/>
  <c r="P122" i="22"/>
  <c r="L122" i="22"/>
  <c r="H122" i="22"/>
  <c r="D122" i="22"/>
  <c r="E122" i="22"/>
  <c r="AF121" i="22"/>
  <c r="AB121" i="22"/>
  <c r="X121" i="22"/>
  <c r="Y121" i="22"/>
  <c r="H45" i="22"/>
  <c r="T121" i="22"/>
  <c r="U121" i="22"/>
  <c r="P121" i="22"/>
  <c r="L121" i="22"/>
  <c r="M121" i="22"/>
  <c r="H121" i="22"/>
  <c r="D121" i="22"/>
  <c r="AF120" i="22"/>
  <c r="AB120" i="22"/>
  <c r="AC120" i="22"/>
  <c r="X120" i="22"/>
  <c r="H44" i="22"/>
  <c r="T120" i="22"/>
  <c r="P120" i="22"/>
  <c r="L120" i="22"/>
  <c r="M120" i="22"/>
  <c r="H120" i="22"/>
  <c r="D120" i="22"/>
  <c r="AF119" i="22"/>
  <c r="AB119" i="22"/>
  <c r="X119" i="22"/>
  <c r="T119" i="22"/>
  <c r="U119" i="22"/>
  <c r="P119" i="22"/>
  <c r="Q119" i="22"/>
  <c r="L119" i="22"/>
  <c r="H119" i="22"/>
  <c r="I119" i="22"/>
  <c r="H43" i="22"/>
  <c r="Y43" i="22"/>
  <c r="D119" i="22"/>
  <c r="E119" i="22"/>
  <c r="AF118" i="22"/>
  <c r="AB118" i="22"/>
  <c r="X118" i="22"/>
  <c r="H42" i="22"/>
  <c r="T118" i="22"/>
  <c r="P118" i="22"/>
  <c r="L118" i="22"/>
  <c r="H118" i="22"/>
  <c r="D118" i="22"/>
  <c r="AF117" i="22"/>
  <c r="AB117" i="22"/>
  <c r="H41" i="22"/>
  <c r="X117" i="22"/>
  <c r="T117" i="22"/>
  <c r="U117" i="22"/>
  <c r="P117" i="22"/>
  <c r="L117" i="22"/>
  <c r="H117" i="22"/>
  <c r="D117" i="22"/>
  <c r="E117" i="22"/>
  <c r="AF116" i="22"/>
  <c r="AB116" i="22"/>
  <c r="AC116" i="22"/>
  <c r="H40" i="22"/>
  <c r="U116" i="22"/>
  <c r="X116" i="22"/>
  <c r="T116" i="22"/>
  <c r="P116" i="22"/>
  <c r="Q116" i="22"/>
  <c r="L116" i="22"/>
  <c r="H116" i="22"/>
  <c r="D116" i="22"/>
  <c r="AF115" i="22"/>
  <c r="AB115" i="22"/>
  <c r="AC115" i="22"/>
  <c r="H39" i="22"/>
  <c r="X115" i="22"/>
  <c r="T115" i="22"/>
  <c r="P115" i="22"/>
  <c r="L115" i="22"/>
  <c r="H115" i="22"/>
  <c r="D115" i="22"/>
  <c r="AF114" i="22"/>
  <c r="AB114" i="22"/>
  <c r="AC114" i="22"/>
  <c r="H38" i="22"/>
  <c r="Y114" i="22"/>
  <c r="X114" i="22"/>
  <c r="T114" i="22"/>
  <c r="U114" i="22"/>
  <c r="P114" i="22"/>
  <c r="L114" i="22"/>
  <c r="H114" i="22"/>
  <c r="D114" i="22"/>
  <c r="D108" i="22"/>
  <c r="D109" i="22"/>
  <c r="D110" i="22"/>
  <c r="E110" i="22"/>
  <c r="D111" i="22"/>
  <c r="D112" i="22"/>
  <c r="D113" i="22"/>
  <c r="AF113" i="22"/>
  <c r="AB113" i="22"/>
  <c r="X113" i="22"/>
  <c r="T113" i="22"/>
  <c r="H37" i="22"/>
  <c r="P113" i="22"/>
  <c r="L113" i="22"/>
  <c r="H113" i="22"/>
  <c r="AF112" i="22"/>
  <c r="AB112" i="22"/>
  <c r="H36" i="22"/>
  <c r="AC112" i="22"/>
  <c r="X112" i="22"/>
  <c r="T112" i="22"/>
  <c r="P112" i="22"/>
  <c r="L112" i="22"/>
  <c r="H112" i="22"/>
  <c r="AF111" i="22"/>
  <c r="AG111" i="22"/>
  <c r="AB111" i="22"/>
  <c r="X111" i="22"/>
  <c r="Y111" i="22"/>
  <c r="H35" i="22"/>
  <c r="T111" i="22"/>
  <c r="U111" i="22"/>
  <c r="P111" i="22"/>
  <c r="L111" i="22"/>
  <c r="M111" i="22"/>
  <c r="H111" i="22"/>
  <c r="AF110" i="22"/>
  <c r="AB110" i="22"/>
  <c r="X110" i="22"/>
  <c r="T110" i="22"/>
  <c r="U110" i="22"/>
  <c r="H34" i="22"/>
  <c r="P110" i="22"/>
  <c r="L110" i="22"/>
  <c r="H110" i="22"/>
  <c r="AF109" i="22"/>
  <c r="AB109" i="22"/>
  <c r="AC109" i="22"/>
  <c r="X109" i="22"/>
  <c r="T109" i="22"/>
  <c r="U109" i="22"/>
  <c r="H33" i="22"/>
  <c r="P109" i="22"/>
  <c r="L109" i="22"/>
  <c r="H109" i="22"/>
  <c r="AF108" i="22"/>
  <c r="AB108" i="22"/>
  <c r="X108" i="22"/>
  <c r="T108" i="22"/>
  <c r="P108" i="22"/>
  <c r="L108" i="22"/>
  <c r="H108" i="22"/>
  <c r="AE107" i="22"/>
  <c r="AD107" i="22"/>
  <c r="AA107" i="22"/>
  <c r="Z107" i="22"/>
  <c r="W107" i="22"/>
  <c r="V107" i="22"/>
  <c r="S107" i="22"/>
  <c r="S136" i="22"/>
  <c r="R107" i="22"/>
  <c r="O107" i="22"/>
  <c r="N107" i="22"/>
  <c r="N102" i="22"/>
  <c r="N81" i="22"/>
  <c r="N85" i="22"/>
  <c r="N89" i="22"/>
  <c r="N93" i="22"/>
  <c r="N98" i="22"/>
  <c r="K107" i="22"/>
  <c r="J107" i="22"/>
  <c r="G107" i="22"/>
  <c r="G102" i="22"/>
  <c r="F107" i="22"/>
  <c r="C107" i="22"/>
  <c r="B107" i="22"/>
  <c r="AF106" i="22"/>
  <c r="AB106" i="22"/>
  <c r="X106" i="22"/>
  <c r="T106" i="22"/>
  <c r="U106" i="22"/>
  <c r="H30" i="22"/>
  <c r="P106" i="22"/>
  <c r="L106" i="22"/>
  <c r="M106" i="22"/>
  <c r="H106" i="22"/>
  <c r="I106" i="22"/>
  <c r="D106" i="22"/>
  <c r="E106" i="22"/>
  <c r="AF105" i="22"/>
  <c r="AB105" i="22"/>
  <c r="X105" i="22"/>
  <c r="H29" i="22"/>
  <c r="T105" i="22"/>
  <c r="P105" i="22"/>
  <c r="L105" i="22"/>
  <c r="H105" i="22"/>
  <c r="I105" i="22"/>
  <c r="D105" i="22"/>
  <c r="AF104" i="22"/>
  <c r="AB104" i="22"/>
  <c r="X104" i="22"/>
  <c r="T104" i="22"/>
  <c r="P104" i="22"/>
  <c r="L104" i="22"/>
  <c r="H104" i="22"/>
  <c r="D104" i="22"/>
  <c r="H28" i="22"/>
  <c r="AF103" i="22"/>
  <c r="AF102" i="22"/>
  <c r="AB103" i="22"/>
  <c r="X103" i="22"/>
  <c r="T103" i="22"/>
  <c r="P103" i="22"/>
  <c r="L103" i="22"/>
  <c r="M103" i="22"/>
  <c r="H27" i="22"/>
  <c r="I103" i="22"/>
  <c r="H103" i="22"/>
  <c r="D103" i="22"/>
  <c r="AE102" i="22"/>
  <c r="AE101" i="22"/>
  <c r="AD102" i="22"/>
  <c r="AA102" i="22"/>
  <c r="Z102" i="22"/>
  <c r="W102" i="22"/>
  <c r="V102" i="22"/>
  <c r="S102" i="22"/>
  <c r="R102" i="22"/>
  <c r="O102" i="22"/>
  <c r="K102" i="22"/>
  <c r="J102" i="22"/>
  <c r="F102" i="22"/>
  <c r="C102" i="22"/>
  <c r="B102" i="22"/>
  <c r="AD101" i="22"/>
  <c r="AB100" i="22"/>
  <c r="AC100" i="22"/>
  <c r="H24" i="22"/>
  <c r="I100" i="22"/>
  <c r="X100" i="22"/>
  <c r="T100" i="22"/>
  <c r="T98" i="22"/>
  <c r="T99" i="22"/>
  <c r="H23" i="22"/>
  <c r="H22" i="22"/>
  <c r="P100" i="22"/>
  <c r="L100" i="22"/>
  <c r="H100" i="22"/>
  <c r="H99" i="22"/>
  <c r="H98" i="22"/>
  <c r="D100" i="22"/>
  <c r="AF99" i="22"/>
  <c r="AB99" i="22"/>
  <c r="X99" i="22"/>
  <c r="P99" i="22"/>
  <c r="L99" i="22"/>
  <c r="L98" i="22"/>
  <c r="D99" i="22"/>
  <c r="E99" i="22"/>
  <c r="AF98" i="22"/>
  <c r="AE98" i="22"/>
  <c r="AD98" i="22"/>
  <c r="AA98" i="22"/>
  <c r="AA93" i="22"/>
  <c r="AA92" i="22"/>
  <c r="Z98" i="22"/>
  <c r="V98" i="22"/>
  <c r="V93" i="22"/>
  <c r="V92" i="22"/>
  <c r="S98" i="22"/>
  <c r="R98" i="22"/>
  <c r="P98" i="22"/>
  <c r="O98" i="22"/>
  <c r="K98" i="22"/>
  <c r="J98" i="22"/>
  <c r="G98" i="22"/>
  <c r="F98" i="22"/>
  <c r="C98" i="22"/>
  <c r="B98" i="22"/>
  <c r="AF97" i="22"/>
  <c r="AF93" i="22"/>
  <c r="AB97" i="22"/>
  <c r="X97" i="22"/>
  <c r="T97" i="22"/>
  <c r="P97" i="22"/>
  <c r="L97" i="22"/>
  <c r="H21" i="22"/>
  <c r="M97" i="22"/>
  <c r="H97" i="22"/>
  <c r="D97" i="22"/>
  <c r="AF96" i="22"/>
  <c r="AB96" i="22"/>
  <c r="X96" i="22"/>
  <c r="T96" i="22"/>
  <c r="H20" i="22"/>
  <c r="U96" i="22"/>
  <c r="P96" i="22"/>
  <c r="L96" i="22"/>
  <c r="M96" i="22"/>
  <c r="H96" i="22"/>
  <c r="D96" i="22"/>
  <c r="AF95" i="22"/>
  <c r="AB95" i="22"/>
  <c r="H19" i="22"/>
  <c r="X95" i="22"/>
  <c r="T95" i="22"/>
  <c r="P95" i="22"/>
  <c r="L95" i="22"/>
  <c r="H95" i="22"/>
  <c r="H93" i="22"/>
  <c r="D95" i="22"/>
  <c r="AF94" i="22"/>
  <c r="AB94" i="22"/>
  <c r="AC94" i="22"/>
  <c r="X94" i="22"/>
  <c r="Y94" i="22"/>
  <c r="T94" i="22"/>
  <c r="P94" i="22"/>
  <c r="L94" i="22"/>
  <c r="M94" i="22"/>
  <c r="H94" i="22"/>
  <c r="D94" i="22"/>
  <c r="E94" i="22"/>
  <c r="AE93" i="22"/>
  <c r="AE85" i="22"/>
  <c r="AE136" i="22"/>
  <c r="AD93" i="22"/>
  <c r="AD92" i="22"/>
  <c r="Z93" i="22"/>
  <c r="Z92" i="22"/>
  <c r="W93" i="22"/>
  <c r="S93" i="22"/>
  <c r="S85" i="22"/>
  <c r="R93" i="22"/>
  <c r="O93" i="22"/>
  <c r="K93" i="22"/>
  <c r="J93" i="22"/>
  <c r="J92" i="22"/>
  <c r="G93" i="22"/>
  <c r="F93" i="22"/>
  <c r="C93" i="22"/>
  <c r="C92" i="22"/>
  <c r="B93" i="22"/>
  <c r="B92" i="22"/>
  <c r="AE92" i="22"/>
  <c r="O92" i="22"/>
  <c r="AF91" i="22"/>
  <c r="AB91" i="22"/>
  <c r="X91" i="22"/>
  <c r="T91" i="22"/>
  <c r="P91" i="22"/>
  <c r="P89" i="22"/>
  <c r="P137" i="22"/>
  <c r="L91" i="22"/>
  <c r="L90" i="22"/>
  <c r="H91" i="22"/>
  <c r="D91" i="22"/>
  <c r="E91" i="22"/>
  <c r="AF90" i="22"/>
  <c r="AB90" i="22"/>
  <c r="X90" i="22"/>
  <c r="T90" i="22"/>
  <c r="T89" i="22"/>
  <c r="P90" i="22"/>
  <c r="H90" i="22"/>
  <c r="AF89" i="22"/>
  <c r="AE89" i="22"/>
  <c r="AD89" i="22"/>
  <c r="AD137" i="22"/>
  <c r="AA89" i="22"/>
  <c r="Z89" i="22"/>
  <c r="X89" i="22"/>
  <c r="V89" i="22"/>
  <c r="S89" i="22"/>
  <c r="R89" i="22"/>
  <c r="O89" i="22"/>
  <c r="K89" i="22"/>
  <c r="J89" i="22"/>
  <c r="G89" i="22"/>
  <c r="F89" i="22"/>
  <c r="C89" i="22"/>
  <c r="B89" i="22"/>
  <c r="AF88" i="22"/>
  <c r="AG88" i="22"/>
  <c r="AB88" i="22"/>
  <c r="AC88" i="22"/>
  <c r="X88" i="22"/>
  <c r="X86" i="22"/>
  <c r="T88" i="22"/>
  <c r="P88" i="22"/>
  <c r="Q88" i="22"/>
  <c r="L88" i="22"/>
  <c r="M88" i="22"/>
  <c r="H88" i="22"/>
  <c r="I88" i="22"/>
  <c r="D88" i="22"/>
  <c r="AF86" i="22"/>
  <c r="AB86" i="22"/>
  <c r="H10" i="22"/>
  <c r="T86" i="22"/>
  <c r="P86" i="22"/>
  <c r="L86" i="22"/>
  <c r="L85" i="22"/>
  <c r="H86" i="22"/>
  <c r="D86" i="22"/>
  <c r="D85" i="22"/>
  <c r="AD85" i="22"/>
  <c r="AA85" i="22"/>
  <c r="Z85" i="22"/>
  <c r="W85" i="22"/>
  <c r="V85" i="22"/>
  <c r="R85" i="22"/>
  <c r="O85" i="22"/>
  <c r="O81" i="22"/>
  <c r="O80" i="22"/>
  <c r="K85" i="22"/>
  <c r="K136" i="22"/>
  <c r="J85" i="22"/>
  <c r="G85" i="22"/>
  <c r="G81" i="22"/>
  <c r="G135" i="22"/>
  <c r="F85" i="22"/>
  <c r="F80" i="22"/>
  <c r="C85" i="22"/>
  <c r="B85" i="22"/>
  <c r="AF84" i="22"/>
  <c r="AB84" i="22"/>
  <c r="AC84" i="22"/>
  <c r="H8" i="22"/>
  <c r="AG84" i="22"/>
  <c r="Q8" i="22"/>
  <c r="X84" i="22"/>
  <c r="T84" i="22"/>
  <c r="U84" i="22"/>
  <c r="P84" i="22"/>
  <c r="Q84" i="22"/>
  <c r="P82" i="22"/>
  <c r="P83" i="22"/>
  <c r="Q83" i="22"/>
  <c r="P81" i="22"/>
  <c r="L84" i="22"/>
  <c r="H84" i="22"/>
  <c r="I84" i="22"/>
  <c r="D84" i="22"/>
  <c r="E84" i="22"/>
  <c r="AF83" i="22"/>
  <c r="AB83" i="22"/>
  <c r="AC83" i="22"/>
  <c r="H7" i="22"/>
  <c r="X83" i="22"/>
  <c r="Y83" i="22"/>
  <c r="T83" i="22"/>
  <c r="L83" i="22"/>
  <c r="M83" i="22"/>
  <c r="H83" i="22"/>
  <c r="D83" i="22"/>
  <c r="AF82" i="22"/>
  <c r="AB82" i="22"/>
  <c r="X82" i="22"/>
  <c r="Y82" i="22"/>
  <c r="H6" i="22"/>
  <c r="E82" i="22"/>
  <c r="T82" i="22"/>
  <c r="L82" i="22"/>
  <c r="H82" i="22"/>
  <c r="I82" i="22"/>
  <c r="D82" i="22"/>
  <c r="AF81" i="22"/>
  <c r="AE81" i="22"/>
  <c r="AE135" i="22"/>
  <c r="AD81" i="22"/>
  <c r="AD135" i="22"/>
  <c r="AA81" i="22"/>
  <c r="Z81" i="22"/>
  <c r="W81" i="22"/>
  <c r="V81" i="22"/>
  <c r="S81" i="22"/>
  <c r="R81" i="22"/>
  <c r="K81" i="22"/>
  <c r="J81" i="22"/>
  <c r="F81" i="22"/>
  <c r="C81" i="22"/>
  <c r="C135" i="22"/>
  <c r="B81" i="22"/>
  <c r="B135" i="22"/>
  <c r="AE80" i="22"/>
  <c r="AE79" i="22"/>
  <c r="AE67" i="22"/>
  <c r="AA67" i="22"/>
  <c r="AA72" i="22"/>
  <c r="AF70" i="22"/>
  <c r="AG70" i="22"/>
  <c r="AB70" i="22"/>
  <c r="X70" i="22"/>
  <c r="T70" i="22"/>
  <c r="P70" i="22"/>
  <c r="P68" i="22"/>
  <c r="P69" i="22"/>
  <c r="Q69" i="22"/>
  <c r="L70" i="22"/>
  <c r="AF69" i="22"/>
  <c r="AB69" i="22"/>
  <c r="X69" i="22"/>
  <c r="Y69" i="22"/>
  <c r="T69" i="22"/>
  <c r="L69" i="22"/>
  <c r="AF68" i="22"/>
  <c r="AB68" i="22"/>
  <c r="AB67" i="22"/>
  <c r="X68" i="22"/>
  <c r="T68" i="22"/>
  <c r="L68" i="22"/>
  <c r="AG68" i="22"/>
  <c r="AD67" i="22"/>
  <c r="Z67" i="22"/>
  <c r="Z66" i="22"/>
  <c r="Z65" i="22"/>
  <c r="Z72" i="22"/>
  <c r="W67" i="22"/>
  <c r="W72" i="22"/>
  <c r="V67" i="22"/>
  <c r="V66" i="22"/>
  <c r="V65" i="22"/>
  <c r="S67" i="22"/>
  <c r="S72" i="22"/>
  <c r="R67" i="22"/>
  <c r="R66" i="22"/>
  <c r="R65" i="22"/>
  <c r="O67" i="22"/>
  <c r="O66" i="22"/>
  <c r="O65" i="22"/>
  <c r="N67" i="22"/>
  <c r="K67" i="22"/>
  <c r="K72" i="22"/>
  <c r="J67" i="22"/>
  <c r="J72" i="22"/>
  <c r="G67" i="22"/>
  <c r="G72" i="22"/>
  <c r="F67" i="22"/>
  <c r="F72" i="22"/>
  <c r="C67" i="22"/>
  <c r="C66" i="22"/>
  <c r="C65" i="22"/>
  <c r="C72" i="22"/>
  <c r="B67" i="22"/>
  <c r="AA66" i="22"/>
  <c r="AA65" i="22"/>
  <c r="S66" i="22"/>
  <c r="S65" i="22"/>
  <c r="AD13" i="22"/>
  <c r="AD22" i="22"/>
  <c r="AD47" i="22"/>
  <c r="Z5" i="22"/>
  <c r="Z26" i="22"/>
  <c r="R5" i="22"/>
  <c r="R26" i="22"/>
  <c r="R59" i="22"/>
  <c r="AF57" i="22"/>
  <c r="AB57" i="22"/>
  <c r="X57" i="22"/>
  <c r="T57" i="22"/>
  <c r="L57" i="22"/>
  <c r="AF55" i="22"/>
  <c r="AB55" i="22"/>
  <c r="X55" i="22"/>
  <c r="T55" i="22"/>
  <c r="L55" i="22"/>
  <c r="AF54" i="22"/>
  <c r="AB54" i="22"/>
  <c r="X54" i="22"/>
  <c r="T54" i="22"/>
  <c r="Q54" i="22"/>
  <c r="L54" i="22"/>
  <c r="AB53" i="22"/>
  <c r="X53" i="22"/>
  <c r="Y53" i="22"/>
  <c r="T53" i="22"/>
  <c r="L53" i="22"/>
  <c r="M53" i="22"/>
  <c r="AF52" i="22"/>
  <c r="AF48" i="22"/>
  <c r="AF49" i="22"/>
  <c r="AF50" i="22"/>
  <c r="AB52" i="22"/>
  <c r="AC52" i="22"/>
  <c r="T52" i="22"/>
  <c r="Q52" i="22"/>
  <c r="L52" i="22"/>
  <c r="M52" i="22"/>
  <c r="AB50" i="22"/>
  <c r="X50" i="22"/>
  <c r="Y50" i="22"/>
  <c r="T50" i="22"/>
  <c r="L50" i="22"/>
  <c r="AB49" i="22"/>
  <c r="X49" i="22"/>
  <c r="Y49" i="22"/>
  <c r="T49" i="22"/>
  <c r="U49" i="22"/>
  <c r="L49" i="22"/>
  <c r="AB48" i="22"/>
  <c r="AC48" i="22"/>
  <c r="AB47" i="22"/>
  <c r="X48" i="22"/>
  <c r="T48" i="22"/>
  <c r="L48" i="22"/>
  <c r="M48" i="22"/>
  <c r="D48" i="22"/>
  <c r="AE47" i="22"/>
  <c r="AA47" i="22"/>
  <c r="Z47" i="22"/>
  <c r="W47" i="22"/>
  <c r="V47" i="22"/>
  <c r="S47" i="22"/>
  <c r="R47" i="22"/>
  <c r="O47" i="22"/>
  <c r="N47" i="22"/>
  <c r="K47" i="22"/>
  <c r="K61" i="22"/>
  <c r="K13" i="22"/>
  <c r="K22" i="22"/>
  <c r="J47" i="22"/>
  <c r="G47" i="22"/>
  <c r="F47" i="22"/>
  <c r="C47" i="22"/>
  <c r="C25" i="22"/>
  <c r="B47" i="22"/>
  <c r="D47" i="22"/>
  <c r="AF46" i="22"/>
  <c r="AB46" i="22"/>
  <c r="X46" i="22"/>
  <c r="T46" i="22"/>
  <c r="L46" i="22"/>
  <c r="D46" i="22"/>
  <c r="AF45" i="22"/>
  <c r="AB45" i="22"/>
  <c r="AC45" i="22"/>
  <c r="X45" i="22"/>
  <c r="T45" i="22"/>
  <c r="L45" i="22"/>
  <c r="Q121" i="22"/>
  <c r="D45" i="22"/>
  <c r="AF44" i="22"/>
  <c r="AB44" i="22"/>
  <c r="X44" i="22"/>
  <c r="Y44" i="22"/>
  <c r="T44" i="22"/>
  <c r="U44" i="22"/>
  <c r="L44" i="22"/>
  <c r="D44" i="22"/>
  <c r="AF43" i="22"/>
  <c r="AG43" i="22"/>
  <c r="AB43" i="22"/>
  <c r="AC43" i="22"/>
  <c r="X43" i="22"/>
  <c r="T43" i="22"/>
  <c r="L43" i="22"/>
  <c r="M43" i="22"/>
  <c r="M119" i="22"/>
  <c r="D43" i="22"/>
  <c r="AF42" i="22"/>
  <c r="AB42" i="22"/>
  <c r="X42" i="22"/>
  <c r="Y42" i="22"/>
  <c r="T42" i="22"/>
  <c r="U42" i="22"/>
  <c r="L42" i="22"/>
  <c r="M42" i="22"/>
  <c r="D42" i="22"/>
  <c r="AF41" i="22"/>
  <c r="AB41" i="22"/>
  <c r="X41" i="22"/>
  <c r="Y41" i="22"/>
  <c r="T41" i="22"/>
  <c r="L41" i="22"/>
  <c r="D41" i="22"/>
  <c r="AF40" i="22"/>
  <c r="AG40" i="22"/>
  <c r="AB40" i="22"/>
  <c r="X40" i="22"/>
  <c r="T40" i="22"/>
  <c r="L40" i="22"/>
  <c r="AC40" i="22"/>
  <c r="D40" i="22"/>
  <c r="AF39" i="22"/>
  <c r="AB39" i="22"/>
  <c r="X39" i="22"/>
  <c r="T39" i="22"/>
  <c r="L39" i="22"/>
  <c r="D39" i="22"/>
  <c r="AF38" i="22"/>
  <c r="AB38" i="22"/>
  <c r="X38" i="22"/>
  <c r="Y38" i="22"/>
  <c r="T38" i="22"/>
  <c r="L38" i="22"/>
  <c r="M114" i="22"/>
  <c r="D38" i="22"/>
  <c r="AF37" i="22"/>
  <c r="AB37" i="22"/>
  <c r="X37" i="22"/>
  <c r="T37" i="22"/>
  <c r="L37" i="22"/>
  <c r="D37" i="22"/>
  <c r="AF36" i="22"/>
  <c r="AB36" i="22"/>
  <c r="X36" i="22"/>
  <c r="T36" i="22"/>
  <c r="U36" i="22"/>
  <c r="L36" i="22"/>
  <c r="M36" i="22"/>
  <c r="D36" i="22"/>
  <c r="AF35" i="22"/>
  <c r="AG35" i="22"/>
  <c r="AB35" i="22"/>
  <c r="AC35" i="22"/>
  <c r="X35" i="22"/>
  <c r="T35" i="22"/>
  <c r="L35" i="22"/>
  <c r="M35" i="22"/>
  <c r="D35" i="22"/>
  <c r="AF34" i="22"/>
  <c r="AB34" i="22"/>
  <c r="X34" i="22"/>
  <c r="T34" i="22"/>
  <c r="L34" i="22"/>
  <c r="D34" i="22"/>
  <c r="AF33" i="22"/>
  <c r="AB33" i="22"/>
  <c r="X33" i="22"/>
  <c r="Y33" i="22"/>
  <c r="T33" i="22"/>
  <c r="L33" i="22"/>
  <c r="D33" i="22"/>
  <c r="AF32" i="22"/>
  <c r="AG32" i="22"/>
  <c r="AB32" i="22"/>
  <c r="X32" i="22"/>
  <c r="Y32" i="22"/>
  <c r="H32" i="22"/>
  <c r="T32" i="22"/>
  <c r="T31" i="22"/>
  <c r="L32" i="22"/>
  <c r="D32" i="22"/>
  <c r="AE31" i="22"/>
  <c r="AD31" i="22"/>
  <c r="AA31" i="22"/>
  <c r="Z31" i="22"/>
  <c r="W31" i="22"/>
  <c r="W17" i="22"/>
  <c r="W9" i="22"/>
  <c r="V31" i="22"/>
  <c r="V17" i="22"/>
  <c r="V9" i="22"/>
  <c r="S31" i="22"/>
  <c r="R31" i="22"/>
  <c r="O31" i="22"/>
  <c r="O25" i="22"/>
  <c r="N31" i="22"/>
  <c r="N26" i="22"/>
  <c r="N25" i="22"/>
  <c r="K31" i="22"/>
  <c r="J31" i="22"/>
  <c r="G31" i="22"/>
  <c r="F31" i="22"/>
  <c r="C31" i="22"/>
  <c r="B31" i="22"/>
  <c r="AF30" i="22"/>
  <c r="AB30" i="22"/>
  <c r="X30" i="22"/>
  <c r="T30" i="22"/>
  <c r="U30" i="22"/>
  <c r="L30" i="22"/>
  <c r="D30" i="22"/>
  <c r="AF29" i="22"/>
  <c r="AB29" i="22"/>
  <c r="X29" i="22"/>
  <c r="T29" i="22"/>
  <c r="L29" i="22"/>
  <c r="D29" i="22"/>
  <c r="AF28" i="22"/>
  <c r="AB28" i="22"/>
  <c r="X28" i="22"/>
  <c r="T28" i="22"/>
  <c r="L28" i="22"/>
  <c r="D28" i="22"/>
  <c r="AF27" i="22"/>
  <c r="AB27" i="22"/>
  <c r="AB26" i="22"/>
  <c r="X27" i="22"/>
  <c r="T27" i="22"/>
  <c r="L27" i="22"/>
  <c r="D27" i="22"/>
  <c r="AE26" i="22"/>
  <c r="AE25" i="22"/>
  <c r="AE5" i="22"/>
  <c r="AE9" i="22"/>
  <c r="AE13" i="22"/>
  <c r="AE61" i="22"/>
  <c r="AE17" i="22"/>
  <c r="AE22" i="22"/>
  <c r="AD26" i="22"/>
  <c r="AD25" i="22"/>
  <c r="AA26" i="22"/>
  <c r="AA25" i="22"/>
  <c r="W26" i="22"/>
  <c r="V26" i="22"/>
  <c r="S26" i="22"/>
  <c r="O26" i="22"/>
  <c r="K26" i="22"/>
  <c r="J26" i="22"/>
  <c r="G26" i="22"/>
  <c r="G5" i="22"/>
  <c r="G59" i="22"/>
  <c r="F26" i="22"/>
  <c r="C26" i="22"/>
  <c r="B26" i="22"/>
  <c r="AF24" i="22"/>
  <c r="AB24" i="22"/>
  <c r="X24" i="22"/>
  <c r="T24" i="22"/>
  <c r="U24" i="22"/>
  <c r="L24" i="22"/>
  <c r="D24" i="22"/>
  <c r="AF23" i="22"/>
  <c r="AB23" i="22"/>
  <c r="X23" i="22"/>
  <c r="Y23" i="22"/>
  <c r="T23" i="22"/>
  <c r="L23" i="22"/>
  <c r="D23" i="22"/>
  <c r="AB22" i="22"/>
  <c r="AA22" i="22"/>
  <c r="Z22" i="22"/>
  <c r="W22" i="22"/>
  <c r="V22" i="22"/>
  <c r="S22" i="22"/>
  <c r="R22" i="22"/>
  <c r="O22" i="22"/>
  <c r="N22" i="22"/>
  <c r="K17" i="22"/>
  <c r="J22" i="22"/>
  <c r="G22" i="22"/>
  <c r="F22" i="22"/>
  <c r="C22" i="22"/>
  <c r="B22" i="22"/>
  <c r="AF21" i="22"/>
  <c r="AB21" i="22"/>
  <c r="X21" i="22"/>
  <c r="T21" i="22"/>
  <c r="L21" i="22"/>
  <c r="D21" i="22"/>
  <c r="AF20" i="22"/>
  <c r="AB20" i="22"/>
  <c r="X20" i="22"/>
  <c r="T20" i="22"/>
  <c r="L20" i="22"/>
  <c r="D20" i="22"/>
  <c r="AF19" i="22"/>
  <c r="AF17" i="22"/>
  <c r="AB19" i="22"/>
  <c r="AC19" i="22"/>
  <c r="AB18" i="22"/>
  <c r="AB17" i="22"/>
  <c r="X19" i="22"/>
  <c r="T19" i="22"/>
  <c r="T17" i="22"/>
  <c r="L19" i="22"/>
  <c r="D19" i="22"/>
  <c r="AF18" i="22"/>
  <c r="X18" i="22"/>
  <c r="Y18" i="22"/>
  <c r="T18" i="22"/>
  <c r="U18" i="22"/>
  <c r="L18" i="22"/>
  <c r="M18" i="22"/>
  <c r="D18" i="22"/>
  <c r="AD17" i="22"/>
  <c r="AA17" i="22"/>
  <c r="AA9" i="22"/>
  <c r="AA4" i="22"/>
  <c r="Z17" i="22"/>
  <c r="Z60" i="22"/>
  <c r="Z9" i="22"/>
  <c r="S17" i="22"/>
  <c r="R17" i="22"/>
  <c r="R9" i="22"/>
  <c r="R4" i="22"/>
  <c r="O17" i="22"/>
  <c r="N17" i="22"/>
  <c r="J17" i="22"/>
  <c r="G17" i="22"/>
  <c r="F17" i="22"/>
  <c r="F9" i="22"/>
  <c r="C17" i="22"/>
  <c r="B17" i="22"/>
  <c r="AF15" i="22"/>
  <c r="AB15" i="22"/>
  <c r="AB14" i="22"/>
  <c r="X15" i="22"/>
  <c r="Y15" i="22"/>
  <c r="T15" i="22"/>
  <c r="T14" i="22"/>
  <c r="L15" i="22"/>
  <c r="L14" i="22"/>
  <c r="M14" i="22"/>
  <c r="L13" i="22"/>
  <c r="D15" i="22"/>
  <c r="AF14" i="22"/>
  <c r="X14" i="22"/>
  <c r="D14" i="22"/>
  <c r="AA13" i="22"/>
  <c r="AA61" i="22"/>
  <c r="Z13" i="22"/>
  <c r="W13" i="22"/>
  <c r="V13" i="22"/>
  <c r="S13" i="22"/>
  <c r="R13" i="22"/>
  <c r="R61" i="22"/>
  <c r="O13" i="22"/>
  <c r="O61" i="22"/>
  <c r="N13" i="22"/>
  <c r="J13" i="22"/>
  <c r="G13" i="22"/>
  <c r="F13" i="22"/>
  <c r="F5" i="22"/>
  <c r="F4" i="22"/>
  <c r="C13" i="22"/>
  <c r="C61" i="22"/>
  <c r="B13" i="22"/>
  <c r="AF12" i="22"/>
  <c r="AB12" i="22"/>
  <c r="AC12" i="22"/>
  <c r="X12" i="22"/>
  <c r="X9" i="22"/>
  <c r="T12" i="22"/>
  <c r="L12" i="22"/>
  <c r="M12" i="22"/>
  <c r="AG12" i="22"/>
  <c r="D12" i="22"/>
  <c r="AF10" i="22"/>
  <c r="AB10" i="22"/>
  <c r="AC10" i="22"/>
  <c r="X10" i="22"/>
  <c r="T10" i="22"/>
  <c r="U10" i="22"/>
  <c r="L10" i="22"/>
  <c r="D10" i="22"/>
  <c r="AF9" i="22"/>
  <c r="AD9" i="22"/>
  <c r="T9" i="22"/>
  <c r="S9" i="22"/>
  <c r="O9" i="22"/>
  <c r="N9" i="22"/>
  <c r="K9" i="22"/>
  <c r="J9" i="22"/>
  <c r="G9" i="22"/>
  <c r="C9" i="22"/>
  <c r="B9" i="22"/>
  <c r="D9" i="22"/>
  <c r="AF8" i="22"/>
  <c r="AG8" i="22"/>
  <c r="AB8" i="22"/>
  <c r="AC8" i="22"/>
  <c r="X8" i="22"/>
  <c r="X6" i="22"/>
  <c r="X7" i="22"/>
  <c r="Y7" i="22"/>
  <c r="T8" i="22"/>
  <c r="U8" i="22"/>
  <c r="L8" i="22"/>
  <c r="L5" i="22"/>
  <c r="L6" i="22"/>
  <c r="L7" i="22"/>
  <c r="M7" i="22"/>
  <c r="D8" i="22"/>
  <c r="AF7" i="22"/>
  <c r="AB7" i="22"/>
  <c r="AC7" i="22"/>
  <c r="T7" i="22"/>
  <c r="U7" i="22"/>
  <c r="D7" i="22"/>
  <c r="D5" i="22"/>
  <c r="AF6" i="22"/>
  <c r="AB6" i="22"/>
  <c r="T6" i="22"/>
  <c r="D6" i="22"/>
  <c r="AD5" i="22"/>
  <c r="AA5" i="22"/>
  <c r="W5" i="22"/>
  <c r="V5" i="22"/>
  <c r="S5" i="22"/>
  <c r="S59" i="22"/>
  <c r="O5" i="22"/>
  <c r="O59" i="22"/>
  <c r="N5" i="22"/>
  <c r="K5" i="22"/>
  <c r="J5" i="22"/>
  <c r="C5" i="22"/>
  <c r="C59" i="22"/>
  <c r="C4" i="22"/>
  <c r="B5" i="22"/>
  <c r="B4" i="22"/>
  <c r="AG52" i="22"/>
  <c r="AC57" i="22"/>
  <c r="D31" i="22"/>
  <c r="D17" i="22"/>
  <c r="D60" i="22"/>
  <c r="B61" i="22"/>
  <c r="D13" i="22"/>
  <c r="O72" i="22"/>
  <c r="AC18" i="22"/>
  <c r="L17" i="22"/>
  <c r="AG7" i="22"/>
  <c r="O16" i="22"/>
  <c r="E95" i="22"/>
  <c r="U83" i="22"/>
  <c r="E83" i="22"/>
  <c r="AG83" i="22"/>
  <c r="AG41" i="22"/>
  <c r="M128" i="22"/>
  <c r="E128" i="22"/>
  <c r="Y128" i="22"/>
  <c r="B60" i="22"/>
  <c r="U88" i="22"/>
  <c r="E88" i="22"/>
  <c r="Y19" i="22"/>
  <c r="U12" i="22"/>
  <c r="AC90" i="22"/>
  <c r="Y90" i="22"/>
  <c r="AG90" i="22"/>
  <c r="I90" i="22"/>
  <c r="AG94" i="22"/>
  <c r="Q94" i="22"/>
  <c r="U94" i="22"/>
  <c r="AG18" i="22"/>
  <c r="M19" i="22"/>
  <c r="Y115" i="22"/>
  <c r="AG119" i="22"/>
  <c r="Y119" i="22"/>
  <c r="AC119" i="22"/>
  <c r="U43" i="22"/>
  <c r="Y12" i="22"/>
  <c r="U33" i="22"/>
  <c r="I117" i="22"/>
  <c r="AA59" i="22"/>
  <c r="M82" i="22"/>
  <c r="Q6" i="22"/>
  <c r="M84" i="22"/>
  <c r="Y8" i="22"/>
  <c r="Q125" i="22"/>
  <c r="AC125" i="22"/>
  <c r="M130" i="22"/>
  <c r="R72" i="22"/>
  <c r="Q82" i="22"/>
  <c r="N60" i="22"/>
  <c r="J66" i="22"/>
  <c r="J65" i="22"/>
  <c r="Q106" i="22"/>
  <c r="E114" i="22"/>
  <c r="AG116" i="22"/>
  <c r="Q40" i="22"/>
  <c r="AG118" i="22"/>
  <c r="Q48" i="22"/>
  <c r="AC126" i="22"/>
  <c r="AC129" i="22"/>
  <c r="AC131" i="22"/>
  <c r="I111" i="22"/>
  <c r="R16" i="22"/>
  <c r="Z16" i="22"/>
  <c r="AE137" i="22"/>
  <c r="Y103" i="22"/>
  <c r="AG110" i="22"/>
  <c r="J136" i="22"/>
  <c r="AD136" i="22"/>
  <c r="I146" i="22"/>
  <c r="D125" i="21"/>
  <c r="D126" i="21"/>
  <c r="D127" i="21"/>
  <c r="D128" i="21"/>
  <c r="D129" i="21"/>
  <c r="D130" i="21"/>
  <c r="AF144" i="21"/>
  <c r="AB144" i="21"/>
  <c r="X144" i="21"/>
  <c r="Y144" i="21"/>
  <c r="T144" i="21"/>
  <c r="U144" i="21"/>
  <c r="P144" i="21"/>
  <c r="L144" i="21"/>
  <c r="H144" i="21"/>
  <c r="I144" i="21"/>
  <c r="D144" i="21"/>
  <c r="E144" i="21"/>
  <c r="AF143" i="21"/>
  <c r="AB143" i="21"/>
  <c r="X143" i="21"/>
  <c r="Y143" i="21"/>
  <c r="T143" i="21"/>
  <c r="P143" i="21"/>
  <c r="L143" i="21"/>
  <c r="H143" i="21"/>
  <c r="D143" i="21"/>
  <c r="AF142" i="21"/>
  <c r="AG142" i="21"/>
  <c r="AB142" i="21"/>
  <c r="X142" i="21"/>
  <c r="T142" i="21"/>
  <c r="P142" i="21"/>
  <c r="Q142" i="21"/>
  <c r="L142" i="21"/>
  <c r="L141" i="21"/>
  <c r="H142" i="21"/>
  <c r="D142" i="21"/>
  <c r="AF141" i="21"/>
  <c r="AE141" i="21"/>
  <c r="AD141" i="21"/>
  <c r="AD140" i="21"/>
  <c r="AD139" i="21"/>
  <c r="AD146" i="21"/>
  <c r="AB141" i="21"/>
  <c r="AA141" i="21"/>
  <c r="AA146" i="21"/>
  <c r="Z141" i="21"/>
  <c r="W141" i="21"/>
  <c r="V141" i="21"/>
  <c r="T141" i="21"/>
  <c r="S141" i="21"/>
  <c r="S146" i="21"/>
  <c r="R141" i="21"/>
  <c r="P141" i="21"/>
  <c r="P146" i="21"/>
  <c r="O141" i="21"/>
  <c r="N141" i="21"/>
  <c r="N146" i="21"/>
  <c r="K141" i="21"/>
  <c r="J141" i="21"/>
  <c r="G141" i="21"/>
  <c r="F141" i="21"/>
  <c r="D141" i="21"/>
  <c r="C141" i="21"/>
  <c r="C146" i="21"/>
  <c r="B141" i="21"/>
  <c r="S140" i="21"/>
  <c r="P140" i="21"/>
  <c r="N140" i="21"/>
  <c r="N139" i="21"/>
  <c r="C140" i="21"/>
  <c r="S139" i="21"/>
  <c r="C139" i="21"/>
  <c r="AF131" i="21"/>
  <c r="AB131" i="21"/>
  <c r="AC131" i="21"/>
  <c r="X131" i="21"/>
  <c r="T131" i="21"/>
  <c r="P131" i="21"/>
  <c r="L131" i="21"/>
  <c r="M131" i="21"/>
  <c r="H131" i="21"/>
  <c r="D131" i="21"/>
  <c r="AF129" i="21"/>
  <c r="AB129" i="21"/>
  <c r="AC129" i="21"/>
  <c r="X129" i="21"/>
  <c r="T129" i="21"/>
  <c r="P129" i="21"/>
  <c r="L129" i="21"/>
  <c r="M129" i="21"/>
  <c r="H129" i="21"/>
  <c r="AF128" i="21"/>
  <c r="AB128" i="21"/>
  <c r="X128" i="21"/>
  <c r="Y128" i="21"/>
  <c r="T128" i="21"/>
  <c r="U128" i="21"/>
  <c r="P128" i="21"/>
  <c r="L128" i="21"/>
  <c r="H128" i="21"/>
  <c r="I128" i="21"/>
  <c r="AF127" i="21"/>
  <c r="AB127" i="21"/>
  <c r="X127" i="21"/>
  <c r="T127" i="21"/>
  <c r="P127" i="21"/>
  <c r="L127" i="21"/>
  <c r="H127" i="21"/>
  <c r="AF126" i="21"/>
  <c r="AB126" i="21"/>
  <c r="X126" i="21"/>
  <c r="T126" i="21"/>
  <c r="P126" i="21"/>
  <c r="L126" i="21"/>
  <c r="H126" i="21"/>
  <c r="AF124" i="21"/>
  <c r="AB124" i="21"/>
  <c r="X124" i="21"/>
  <c r="T124" i="21"/>
  <c r="P124" i="21"/>
  <c r="L124" i="21"/>
  <c r="M124" i="21"/>
  <c r="H124" i="21"/>
  <c r="D124" i="21"/>
  <c r="AF123" i="21"/>
  <c r="AB123" i="21"/>
  <c r="AC123" i="21"/>
  <c r="X123" i="21"/>
  <c r="T123" i="21"/>
  <c r="U123" i="21"/>
  <c r="P123" i="21"/>
  <c r="L123" i="21"/>
  <c r="M123" i="21"/>
  <c r="H123" i="21"/>
  <c r="I123" i="21"/>
  <c r="D123" i="21"/>
  <c r="E123" i="21"/>
  <c r="AF122" i="21"/>
  <c r="AB122" i="21"/>
  <c r="X122" i="21"/>
  <c r="T122" i="21"/>
  <c r="P122" i="21"/>
  <c r="P101" i="21"/>
  <c r="P100" i="21"/>
  <c r="P102" i="21"/>
  <c r="P103" i="21"/>
  <c r="P104" i="21"/>
  <c r="Q104" i="21"/>
  <c r="P106" i="21"/>
  <c r="P107" i="21"/>
  <c r="P108" i="21"/>
  <c r="Q108" i="21"/>
  <c r="P109" i="21"/>
  <c r="Q109" i="21"/>
  <c r="P110" i="21"/>
  <c r="P111" i="21"/>
  <c r="Q111" i="21"/>
  <c r="P112" i="21"/>
  <c r="P113" i="21"/>
  <c r="P114" i="21"/>
  <c r="P115" i="21"/>
  <c r="P116" i="21"/>
  <c r="P117" i="21"/>
  <c r="P118" i="21"/>
  <c r="Q118" i="21"/>
  <c r="P119" i="21"/>
  <c r="Q119" i="21"/>
  <c r="P120" i="21"/>
  <c r="P81" i="21"/>
  <c r="P82" i="21"/>
  <c r="P83" i="21"/>
  <c r="P85" i="21"/>
  <c r="P86" i="21"/>
  <c r="Q86" i="21"/>
  <c r="P88" i="21"/>
  <c r="P89" i="21"/>
  <c r="Q89" i="21"/>
  <c r="P92" i="21"/>
  <c r="P91" i="21"/>
  <c r="P90" i="21"/>
  <c r="P93" i="21"/>
  <c r="P94" i="21"/>
  <c r="P95" i="21"/>
  <c r="P97" i="21"/>
  <c r="P96" i="21"/>
  <c r="P98" i="21"/>
  <c r="L122" i="21"/>
  <c r="L121" i="21"/>
  <c r="H122" i="21"/>
  <c r="D122" i="21"/>
  <c r="AF101" i="21"/>
  <c r="AF102" i="21"/>
  <c r="AF103" i="21"/>
  <c r="AG103" i="21"/>
  <c r="AF104" i="21"/>
  <c r="AF106" i="21"/>
  <c r="AG106" i="21"/>
  <c r="AF107" i="21"/>
  <c r="AF108" i="21"/>
  <c r="AF109" i="21"/>
  <c r="AF110" i="21"/>
  <c r="AF111" i="21"/>
  <c r="AG111" i="21"/>
  <c r="AF112" i="21"/>
  <c r="AG112" i="21"/>
  <c r="AF113" i="21"/>
  <c r="AF114" i="21"/>
  <c r="AF115" i="21"/>
  <c r="AF116" i="21"/>
  <c r="AF117" i="21"/>
  <c r="AG117" i="21"/>
  <c r="AF118" i="21"/>
  <c r="AG118" i="21"/>
  <c r="AF119" i="21"/>
  <c r="AG119" i="21"/>
  <c r="AF120" i="21"/>
  <c r="AF81" i="21"/>
  <c r="AF82" i="21"/>
  <c r="AF83" i="21"/>
  <c r="AF85" i="21"/>
  <c r="AF84" i="21"/>
  <c r="AF86" i="21"/>
  <c r="AF88" i="21"/>
  <c r="AF89" i="21"/>
  <c r="AG89" i="21"/>
  <c r="AF92" i="21"/>
  <c r="AF93" i="21"/>
  <c r="AF94" i="21"/>
  <c r="AF95" i="21"/>
  <c r="AF97" i="21"/>
  <c r="AF96" i="21"/>
  <c r="AE121" i="21"/>
  <c r="AD121" i="21"/>
  <c r="AA121" i="21"/>
  <c r="Z121" i="21"/>
  <c r="W121" i="21"/>
  <c r="V121" i="21"/>
  <c r="S121" i="21"/>
  <c r="R121" i="21"/>
  <c r="O121" i="21"/>
  <c r="N121" i="21"/>
  <c r="N99" i="21"/>
  <c r="K121" i="21"/>
  <c r="J121" i="21"/>
  <c r="G121" i="21"/>
  <c r="F121" i="21"/>
  <c r="C121" i="21"/>
  <c r="C135" i="21"/>
  <c r="B121" i="21"/>
  <c r="AB120" i="21"/>
  <c r="AC120" i="21"/>
  <c r="X120" i="21"/>
  <c r="T120" i="21"/>
  <c r="U120" i="21"/>
  <c r="L120" i="21"/>
  <c r="M120" i="21"/>
  <c r="H120" i="21"/>
  <c r="D120" i="21"/>
  <c r="E120" i="21"/>
  <c r="AB119" i="21"/>
  <c r="AC119" i="21"/>
  <c r="X119" i="21"/>
  <c r="T119" i="21"/>
  <c r="U119" i="21"/>
  <c r="L119" i="21"/>
  <c r="H119" i="21"/>
  <c r="I119" i="21"/>
  <c r="D119" i="21"/>
  <c r="AB118" i="21"/>
  <c r="X118" i="21"/>
  <c r="T118" i="21"/>
  <c r="L118" i="21"/>
  <c r="M118" i="21"/>
  <c r="H118" i="21"/>
  <c r="D118" i="21"/>
  <c r="E118" i="21"/>
  <c r="AB117" i="21"/>
  <c r="X117" i="21"/>
  <c r="Y117" i="21"/>
  <c r="T117" i="21"/>
  <c r="L117" i="21"/>
  <c r="M117" i="21"/>
  <c r="H117" i="21"/>
  <c r="I117" i="21"/>
  <c r="D117" i="21"/>
  <c r="E117" i="21"/>
  <c r="AB116" i="21"/>
  <c r="X116" i="21"/>
  <c r="T116" i="21"/>
  <c r="L116" i="21"/>
  <c r="M116" i="21"/>
  <c r="H116" i="21"/>
  <c r="I116" i="21"/>
  <c r="D116" i="21"/>
  <c r="AB115" i="21"/>
  <c r="X115" i="21"/>
  <c r="T115" i="21"/>
  <c r="U115" i="21"/>
  <c r="L115" i="21"/>
  <c r="H115" i="21"/>
  <c r="D115" i="21"/>
  <c r="AB114" i="21"/>
  <c r="X114" i="21"/>
  <c r="T114" i="21"/>
  <c r="L114" i="21"/>
  <c r="H114" i="21"/>
  <c r="D114" i="21"/>
  <c r="AB113" i="21"/>
  <c r="X113" i="21"/>
  <c r="T113" i="21"/>
  <c r="L113" i="21"/>
  <c r="M113" i="21"/>
  <c r="H113" i="21"/>
  <c r="I113" i="21"/>
  <c r="D113" i="21"/>
  <c r="AB112" i="21"/>
  <c r="X112" i="21"/>
  <c r="T112" i="21"/>
  <c r="L112" i="21"/>
  <c r="H112" i="21"/>
  <c r="I112" i="21"/>
  <c r="D112" i="21"/>
  <c r="AB111" i="21"/>
  <c r="X111" i="21"/>
  <c r="T111" i="21"/>
  <c r="L111" i="21"/>
  <c r="H111" i="21"/>
  <c r="I111" i="21"/>
  <c r="D111" i="21"/>
  <c r="E111" i="21"/>
  <c r="AB110" i="21"/>
  <c r="X110" i="21"/>
  <c r="T110" i="21"/>
  <c r="L110" i="21"/>
  <c r="M110" i="21"/>
  <c r="H110" i="21"/>
  <c r="D110" i="21"/>
  <c r="E110" i="21"/>
  <c r="AB109" i="21"/>
  <c r="X109" i="21"/>
  <c r="X105" i="21"/>
  <c r="T109" i="21"/>
  <c r="L109" i="21"/>
  <c r="M109" i="21"/>
  <c r="H109" i="21"/>
  <c r="D109" i="21"/>
  <c r="E109" i="21"/>
  <c r="AB108" i="21"/>
  <c r="AC108" i="21"/>
  <c r="X108" i="21"/>
  <c r="T108" i="21"/>
  <c r="U108" i="21"/>
  <c r="L108" i="21"/>
  <c r="H108" i="21"/>
  <c r="D108" i="21"/>
  <c r="AB107" i="21"/>
  <c r="X107" i="21"/>
  <c r="T107" i="21"/>
  <c r="L107" i="21"/>
  <c r="H107" i="21"/>
  <c r="D107" i="21"/>
  <c r="D106" i="21"/>
  <c r="AB106" i="21"/>
  <c r="AB101" i="21"/>
  <c r="AB102" i="21"/>
  <c r="AB103" i="21"/>
  <c r="AB104" i="21"/>
  <c r="X106" i="21"/>
  <c r="X101" i="21"/>
  <c r="X102" i="21"/>
  <c r="Y102" i="21"/>
  <c r="X103" i="21"/>
  <c r="X104" i="21"/>
  <c r="X81" i="21"/>
  <c r="X82" i="21"/>
  <c r="X83" i="21"/>
  <c r="X85" i="21"/>
  <c r="X84" i="21"/>
  <c r="X86" i="21"/>
  <c r="Y86" i="21"/>
  <c r="X88" i="21"/>
  <c r="X89" i="21"/>
  <c r="Y89" i="21"/>
  <c r="X92" i="21"/>
  <c r="X93" i="21"/>
  <c r="Y93" i="21"/>
  <c r="X94" i="21"/>
  <c r="X95" i="21"/>
  <c r="X97" i="21"/>
  <c r="X96" i="21"/>
  <c r="X98" i="21"/>
  <c r="Y98" i="21"/>
  <c r="T106" i="21"/>
  <c r="L106" i="21"/>
  <c r="L101" i="21"/>
  <c r="L102" i="21"/>
  <c r="L103" i="21"/>
  <c r="L104" i="21"/>
  <c r="M104" i="21"/>
  <c r="H106" i="21"/>
  <c r="H101" i="21"/>
  <c r="H102" i="21"/>
  <c r="H103" i="21"/>
  <c r="H104" i="21"/>
  <c r="I104" i="21"/>
  <c r="H81" i="21"/>
  <c r="I81" i="21"/>
  <c r="H82" i="21"/>
  <c r="H83" i="21"/>
  <c r="I83" i="21"/>
  <c r="H85" i="21"/>
  <c r="H84" i="21"/>
  <c r="H86" i="21"/>
  <c r="H88" i="21"/>
  <c r="H89" i="21"/>
  <c r="H92" i="21"/>
  <c r="I92" i="21"/>
  <c r="H93" i="21"/>
  <c r="H94" i="21"/>
  <c r="I94" i="21"/>
  <c r="H95" i="21"/>
  <c r="H97" i="21"/>
  <c r="I97" i="21"/>
  <c r="H98" i="21"/>
  <c r="AE105" i="21"/>
  <c r="AD105" i="21"/>
  <c r="AA105" i="21"/>
  <c r="Z105" i="21"/>
  <c r="W105" i="21"/>
  <c r="V105" i="21"/>
  <c r="S105" i="21"/>
  <c r="R105" i="21"/>
  <c r="O105" i="21"/>
  <c r="O99" i="21"/>
  <c r="N105" i="21"/>
  <c r="K105" i="21"/>
  <c r="J105" i="21"/>
  <c r="G105" i="21"/>
  <c r="F105" i="21"/>
  <c r="C105" i="21"/>
  <c r="B105" i="21"/>
  <c r="B99" i="21"/>
  <c r="T104" i="21"/>
  <c r="D104" i="21"/>
  <c r="T103" i="21"/>
  <c r="D103" i="21"/>
  <c r="T102" i="21"/>
  <c r="D102" i="21"/>
  <c r="D101" i="21"/>
  <c r="D100" i="21"/>
  <c r="T101" i="21"/>
  <c r="T100" i="21"/>
  <c r="AE100" i="21"/>
  <c r="AE99" i="21"/>
  <c r="AD100" i="21"/>
  <c r="AA100" i="21"/>
  <c r="AA99" i="21"/>
  <c r="Z100" i="21"/>
  <c r="Z99" i="21"/>
  <c r="W100" i="21"/>
  <c r="W99" i="21"/>
  <c r="V100" i="21"/>
  <c r="S100" i="21"/>
  <c r="S99" i="21"/>
  <c r="R100" i="21"/>
  <c r="R99" i="21"/>
  <c r="O100" i="21"/>
  <c r="N100" i="21"/>
  <c r="K100" i="21"/>
  <c r="J100" i="21"/>
  <c r="G100" i="21"/>
  <c r="F100" i="21"/>
  <c r="C100" i="21"/>
  <c r="B100" i="21"/>
  <c r="AB98" i="21"/>
  <c r="AC98" i="21"/>
  <c r="T98" i="21"/>
  <c r="L98" i="21"/>
  <c r="D98" i="21"/>
  <c r="AB97" i="21"/>
  <c r="T97" i="21"/>
  <c r="T96" i="21"/>
  <c r="L97" i="21"/>
  <c r="D97" i="21"/>
  <c r="D96" i="21"/>
  <c r="AE96" i="21"/>
  <c r="AD96" i="21"/>
  <c r="AA96" i="21"/>
  <c r="Z96" i="21"/>
  <c r="W96" i="21"/>
  <c r="W90" i="21"/>
  <c r="V96" i="21"/>
  <c r="S96" i="21"/>
  <c r="R96" i="21"/>
  <c r="O96" i="21"/>
  <c r="N96" i="21"/>
  <c r="K96" i="21"/>
  <c r="J96" i="21"/>
  <c r="G96" i="21"/>
  <c r="F96" i="21"/>
  <c r="C96" i="21"/>
  <c r="B96" i="21"/>
  <c r="B90" i="21"/>
  <c r="AB95" i="21"/>
  <c r="T95" i="21"/>
  <c r="L95" i="21"/>
  <c r="D95" i="21"/>
  <c r="AB94" i="21"/>
  <c r="T94" i="21"/>
  <c r="U94" i="21"/>
  <c r="L94" i="21"/>
  <c r="D94" i="21"/>
  <c r="E94" i="21"/>
  <c r="AB93" i="21"/>
  <c r="T93" i="21"/>
  <c r="U93" i="21"/>
  <c r="L93" i="21"/>
  <c r="D93" i="21"/>
  <c r="D92" i="21"/>
  <c r="D91" i="21"/>
  <c r="AB92" i="21"/>
  <c r="AB91" i="21"/>
  <c r="T92" i="21"/>
  <c r="T91" i="21"/>
  <c r="L92" i="21"/>
  <c r="L91" i="21"/>
  <c r="AE91" i="21"/>
  <c r="AD91" i="21"/>
  <c r="AA91" i="21"/>
  <c r="AA134" i="21"/>
  <c r="AA90" i="21"/>
  <c r="Z91" i="21"/>
  <c r="W91" i="21"/>
  <c r="V91" i="21"/>
  <c r="S91" i="21"/>
  <c r="R91" i="21"/>
  <c r="O91" i="21"/>
  <c r="N91" i="21"/>
  <c r="N134" i="21"/>
  <c r="K91" i="21"/>
  <c r="K90" i="21"/>
  <c r="J91" i="21"/>
  <c r="G91" i="21"/>
  <c r="F91" i="21"/>
  <c r="F90" i="21"/>
  <c r="C91" i="21"/>
  <c r="B91" i="21"/>
  <c r="Z90" i="21"/>
  <c r="G90" i="21"/>
  <c r="AB89" i="21"/>
  <c r="AC89" i="21"/>
  <c r="T89" i="21"/>
  <c r="L89" i="21"/>
  <c r="M89" i="21"/>
  <c r="D89" i="21"/>
  <c r="AB88" i="21"/>
  <c r="AB87" i="21"/>
  <c r="T88" i="21"/>
  <c r="T87" i="21"/>
  <c r="L88" i="21"/>
  <c r="D88" i="21"/>
  <c r="D87" i="21"/>
  <c r="AE87" i="21"/>
  <c r="AD87" i="21"/>
  <c r="AD135" i="21"/>
  <c r="AA87" i="21"/>
  <c r="AA135" i="21"/>
  <c r="Z87" i="21"/>
  <c r="W87" i="21"/>
  <c r="W135" i="21"/>
  <c r="V87" i="21"/>
  <c r="V135" i="21"/>
  <c r="S87" i="21"/>
  <c r="R87" i="21"/>
  <c r="R135" i="21"/>
  <c r="O87" i="21"/>
  <c r="N87" i="21"/>
  <c r="L87" i="21"/>
  <c r="K87" i="21"/>
  <c r="K135" i="21"/>
  <c r="J87" i="21"/>
  <c r="J135" i="21"/>
  <c r="G87" i="21"/>
  <c r="G135" i="21"/>
  <c r="F87" i="21"/>
  <c r="F135" i="21"/>
  <c r="C87" i="21"/>
  <c r="B87" i="21"/>
  <c r="AB86" i="21"/>
  <c r="T86" i="21"/>
  <c r="L86" i="21"/>
  <c r="M86" i="21"/>
  <c r="D86" i="21"/>
  <c r="AB85" i="21"/>
  <c r="AB84" i="21"/>
  <c r="T85" i="21"/>
  <c r="L85" i="21"/>
  <c r="D85" i="21"/>
  <c r="AE84" i="21"/>
  <c r="AD84" i="21"/>
  <c r="AA84" i="21"/>
  <c r="Z84" i="21"/>
  <c r="W84" i="21"/>
  <c r="V84" i="21"/>
  <c r="S84" i="21"/>
  <c r="R84" i="21"/>
  <c r="O84" i="21"/>
  <c r="N84" i="21"/>
  <c r="K84" i="21"/>
  <c r="J84" i="21"/>
  <c r="J134" i="21"/>
  <c r="G84" i="21"/>
  <c r="F84" i="21"/>
  <c r="F134" i="21"/>
  <c r="D84" i="21"/>
  <c r="C84" i="21"/>
  <c r="B84" i="21"/>
  <c r="B134" i="21"/>
  <c r="AB83" i="21"/>
  <c r="AC83" i="21"/>
  <c r="T83" i="21"/>
  <c r="L83" i="21"/>
  <c r="L80" i="21"/>
  <c r="D83" i="21"/>
  <c r="AB82" i="21"/>
  <c r="AC82" i="21"/>
  <c r="T82" i="21"/>
  <c r="L82" i="21"/>
  <c r="D82" i="21"/>
  <c r="AB81" i="21"/>
  <c r="T81" i="21"/>
  <c r="L81" i="21"/>
  <c r="D81" i="21"/>
  <c r="D80" i="21"/>
  <c r="AE80" i="21"/>
  <c r="AE133" i="21"/>
  <c r="AD80" i="21"/>
  <c r="AA80" i="21"/>
  <c r="Z80" i="21"/>
  <c r="W80" i="21"/>
  <c r="W133" i="21"/>
  <c r="V80" i="21"/>
  <c r="T80" i="21"/>
  <c r="S80" i="21"/>
  <c r="R80" i="21"/>
  <c r="O80" i="21"/>
  <c r="N80" i="21"/>
  <c r="N133" i="21"/>
  <c r="K80" i="21"/>
  <c r="J80" i="21"/>
  <c r="J79" i="21"/>
  <c r="G80" i="21"/>
  <c r="G133" i="21"/>
  <c r="F80" i="21"/>
  <c r="F133" i="21"/>
  <c r="C80" i="21"/>
  <c r="C79" i="21"/>
  <c r="C133" i="21"/>
  <c r="B80" i="21"/>
  <c r="B133" i="21"/>
  <c r="R79" i="21"/>
  <c r="AD66" i="21"/>
  <c r="AD65" i="21"/>
  <c r="AD64" i="21"/>
  <c r="AD71" i="21"/>
  <c r="Z66" i="21"/>
  <c r="Z71" i="21"/>
  <c r="V66" i="21"/>
  <c r="V65" i="21"/>
  <c r="V64" i="21"/>
  <c r="V71" i="21"/>
  <c r="R66" i="21"/>
  <c r="R71" i="21"/>
  <c r="N66" i="21"/>
  <c r="N71" i="21"/>
  <c r="J66" i="21"/>
  <c r="J71" i="21"/>
  <c r="G66" i="21"/>
  <c r="G71" i="21"/>
  <c r="D66" i="21"/>
  <c r="D71" i="21"/>
  <c r="B66" i="21"/>
  <c r="B65" i="21"/>
  <c r="B64" i="21"/>
  <c r="B71" i="21"/>
  <c r="AF69" i="21"/>
  <c r="H69" i="21"/>
  <c r="AB69" i="21"/>
  <c r="AC69" i="21"/>
  <c r="X69" i="21"/>
  <c r="Y69" i="21"/>
  <c r="T69" i="21"/>
  <c r="P69" i="21"/>
  <c r="Q69" i="21"/>
  <c r="L69" i="21"/>
  <c r="M69" i="21"/>
  <c r="AF68" i="21"/>
  <c r="AG68" i="21"/>
  <c r="AB68" i="21"/>
  <c r="H68" i="21"/>
  <c r="AC143" i="21"/>
  <c r="X68" i="21"/>
  <c r="T68" i="21"/>
  <c r="P68" i="21"/>
  <c r="L68" i="21"/>
  <c r="M68" i="21"/>
  <c r="AF67" i="21"/>
  <c r="AB67" i="21"/>
  <c r="H67" i="21"/>
  <c r="H66" i="21"/>
  <c r="AC67" i="21"/>
  <c r="X67" i="21"/>
  <c r="T67" i="21"/>
  <c r="U67" i="21"/>
  <c r="P67" i="21"/>
  <c r="P66" i="21"/>
  <c r="L67" i="21"/>
  <c r="AE66" i="21"/>
  <c r="AE71" i="21"/>
  <c r="AA66" i="21"/>
  <c r="W66" i="21"/>
  <c r="S66" i="21"/>
  <c r="S71" i="21"/>
  <c r="O66" i="21"/>
  <c r="O71" i="21"/>
  <c r="K66" i="21"/>
  <c r="K65" i="21"/>
  <c r="K64" i="21"/>
  <c r="K71" i="21"/>
  <c r="G65" i="21"/>
  <c r="G64" i="21"/>
  <c r="F66" i="21"/>
  <c r="C66" i="21"/>
  <c r="AE65" i="21"/>
  <c r="AE64" i="21"/>
  <c r="Z65" i="21"/>
  <c r="Z64" i="21"/>
  <c r="R65" i="21"/>
  <c r="R64" i="21"/>
  <c r="N65" i="21"/>
  <c r="N64" i="21"/>
  <c r="J65" i="21"/>
  <c r="J64" i="21"/>
  <c r="D65" i="21"/>
  <c r="D64" i="21"/>
  <c r="AF56" i="21"/>
  <c r="AB56" i="21"/>
  <c r="AC56" i="21"/>
  <c r="X56" i="21"/>
  <c r="Y56" i="21"/>
  <c r="T56" i="21"/>
  <c r="P56" i="21"/>
  <c r="L56" i="21"/>
  <c r="M56" i="21"/>
  <c r="H56" i="21"/>
  <c r="D56" i="21"/>
  <c r="AF54" i="21"/>
  <c r="AG54" i="21"/>
  <c r="AB54" i="21"/>
  <c r="AC54" i="21"/>
  <c r="X54" i="21"/>
  <c r="T54" i="21"/>
  <c r="U54" i="21"/>
  <c r="P54" i="21"/>
  <c r="L54" i="21"/>
  <c r="H54" i="21"/>
  <c r="D54" i="21"/>
  <c r="AF53" i="21"/>
  <c r="AB53" i="21"/>
  <c r="AC53" i="21"/>
  <c r="X53" i="21"/>
  <c r="T53" i="21"/>
  <c r="P53" i="21"/>
  <c r="L53" i="21"/>
  <c r="H53" i="21"/>
  <c r="U53" i="21"/>
  <c r="D53" i="21"/>
  <c r="AF52" i="21"/>
  <c r="AB52" i="21"/>
  <c r="X52" i="21"/>
  <c r="T52" i="21"/>
  <c r="P52" i="21"/>
  <c r="L52" i="21"/>
  <c r="H52" i="21"/>
  <c r="D52" i="21"/>
  <c r="AF51" i="21"/>
  <c r="AB51" i="21"/>
  <c r="X51" i="21"/>
  <c r="T51" i="21"/>
  <c r="P51" i="21"/>
  <c r="L51" i="21"/>
  <c r="H51" i="21"/>
  <c r="D51" i="21"/>
  <c r="AF49" i="21"/>
  <c r="AG49" i="21"/>
  <c r="H49" i="21"/>
  <c r="AG124" i="21"/>
  <c r="AC49" i="21"/>
  <c r="AB49" i="21"/>
  <c r="X49" i="21"/>
  <c r="Y49" i="21"/>
  <c r="T49" i="21"/>
  <c r="P49" i="21"/>
  <c r="Q49" i="21"/>
  <c r="L49" i="21"/>
  <c r="D49" i="21"/>
  <c r="AF48" i="21"/>
  <c r="AB48" i="21"/>
  <c r="X48" i="21"/>
  <c r="Y48" i="21"/>
  <c r="T48" i="21"/>
  <c r="P48" i="21"/>
  <c r="Q48" i="21"/>
  <c r="L48" i="21"/>
  <c r="L46" i="21"/>
  <c r="H48" i="21"/>
  <c r="D48" i="21"/>
  <c r="AF47" i="21"/>
  <c r="AB47" i="21"/>
  <c r="X47" i="21"/>
  <c r="X26" i="21"/>
  <c r="X27" i="21"/>
  <c r="X28" i="21"/>
  <c r="X29" i="21"/>
  <c r="Y29" i="21"/>
  <c r="X31" i="21"/>
  <c r="X32" i="21"/>
  <c r="X33" i="21"/>
  <c r="X34" i="21"/>
  <c r="Y34" i="21"/>
  <c r="X35" i="21"/>
  <c r="X36" i="21"/>
  <c r="X37" i="21"/>
  <c r="X38" i="21"/>
  <c r="X39" i="21"/>
  <c r="X40" i="21"/>
  <c r="X41" i="21"/>
  <c r="Y41" i="21"/>
  <c r="X42" i="21"/>
  <c r="X43" i="21"/>
  <c r="Y43" i="21"/>
  <c r="X44" i="21"/>
  <c r="X45" i="21"/>
  <c r="Y45" i="21"/>
  <c r="T47" i="21"/>
  <c r="P47" i="21"/>
  <c r="L47" i="21"/>
  <c r="H47" i="21"/>
  <c r="D47" i="21"/>
  <c r="AE46" i="21"/>
  <c r="AE24" i="21"/>
  <c r="AD46" i="21"/>
  <c r="AD60" i="21"/>
  <c r="AA46" i="21"/>
  <c r="Z46" i="21"/>
  <c r="Z24" i="21"/>
  <c r="W46" i="21"/>
  <c r="V46" i="21"/>
  <c r="S46" i="21"/>
  <c r="R46" i="21"/>
  <c r="O46" i="21"/>
  <c r="N46" i="21"/>
  <c r="K46" i="21"/>
  <c r="J46" i="21"/>
  <c r="G46" i="21"/>
  <c r="F46" i="21"/>
  <c r="B46" i="21"/>
  <c r="D46" i="21"/>
  <c r="C46" i="21"/>
  <c r="AF45" i="21"/>
  <c r="AG45" i="21"/>
  <c r="H45" i="21"/>
  <c r="AB45" i="21"/>
  <c r="AC45" i="21"/>
  <c r="T45" i="21"/>
  <c r="U45" i="21"/>
  <c r="P45" i="21"/>
  <c r="Q45" i="21"/>
  <c r="L45" i="21"/>
  <c r="M45" i="21"/>
  <c r="D45" i="21"/>
  <c r="AF44" i="21"/>
  <c r="AB44" i="21"/>
  <c r="AC44" i="21"/>
  <c r="T44" i="21"/>
  <c r="H44" i="21"/>
  <c r="Y119" i="21"/>
  <c r="P44" i="21"/>
  <c r="Q44" i="21"/>
  <c r="L44" i="21"/>
  <c r="M44" i="21"/>
  <c r="D44" i="21"/>
  <c r="AF43" i="21"/>
  <c r="AG43" i="21"/>
  <c r="AB43" i="21"/>
  <c r="AC43" i="21"/>
  <c r="T43" i="21"/>
  <c r="U43" i="21"/>
  <c r="H43" i="21"/>
  <c r="P43" i="21"/>
  <c r="L43" i="21"/>
  <c r="M43" i="21"/>
  <c r="D43" i="21"/>
  <c r="AF42" i="21"/>
  <c r="AB42" i="21"/>
  <c r="AC42" i="21"/>
  <c r="T42" i="21"/>
  <c r="U42" i="21"/>
  <c r="H42" i="21"/>
  <c r="P42" i="21"/>
  <c r="Q42" i="21"/>
  <c r="L42" i="21"/>
  <c r="D42" i="21"/>
  <c r="AF41" i="21"/>
  <c r="AB41" i="21"/>
  <c r="AC41" i="21"/>
  <c r="T41" i="21"/>
  <c r="U41" i="21"/>
  <c r="H41" i="21"/>
  <c r="Y116" i="21"/>
  <c r="M41" i="21"/>
  <c r="P41" i="21"/>
  <c r="Q41" i="21"/>
  <c r="L41" i="21"/>
  <c r="D41" i="21"/>
  <c r="AF40" i="21"/>
  <c r="AB40" i="21"/>
  <c r="T40" i="21"/>
  <c r="H40" i="21"/>
  <c r="P40" i="21"/>
  <c r="L40" i="21"/>
  <c r="D40" i="21"/>
  <c r="AF39" i="21"/>
  <c r="AB39" i="21"/>
  <c r="T39" i="21"/>
  <c r="H39" i="21"/>
  <c r="P39" i="21"/>
  <c r="L39" i="21"/>
  <c r="D39" i="21"/>
  <c r="AF38" i="21"/>
  <c r="AG38" i="21"/>
  <c r="AB38" i="21"/>
  <c r="T38" i="21"/>
  <c r="U38" i="21"/>
  <c r="H38" i="21"/>
  <c r="Y38" i="21"/>
  <c r="P38" i="21"/>
  <c r="Q38" i="21"/>
  <c r="L38" i="21"/>
  <c r="D38" i="21"/>
  <c r="AF37" i="21"/>
  <c r="AB37" i="21"/>
  <c r="AC37" i="21"/>
  <c r="T37" i="21"/>
  <c r="U37" i="21"/>
  <c r="H37" i="21"/>
  <c r="M37" i="21"/>
  <c r="P37" i="21"/>
  <c r="Q37" i="21"/>
  <c r="L37" i="21"/>
  <c r="D37" i="21"/>
  <c r="AF36" i="21"/>
  <c r="AB36" i="21"/>
  <c r="AC36" i="21"/>
  <c r="T36" i="21"/>
  <c r="H36" i="21"/>
  <c r="U36" i="21"/>
  <c r="P36" i="21"/>
  <c r="Q36" i="21"/>
  <c r="L36" i="21"/>
  <c r="D36" i="21"/>
  <c r="AF35" i="21"/>
  <c r="AB35" i="21"/>
  <c r="AC35" i="21"/>
  <c r="T35" i="21"/>
  <c r="H35" i="21"/>
  <c r="U35" i="21"/>
  <c r="P35" i="21"/>
  <c r="L35" i="21"/>
  <c r="M35" i="21"/>
  <c r="D35" i="21"/>
  <c r="AF34" i="21"/>
  <c r="AB34" i="21"/>
  <c r="AC34" i="21"/>
  <c r="T34" i="21"/>
  <c r="H34" i="21"/>
  <c r="U34" i="21"/>
  <c r="P34" i="21"/>
  <c r="Q34" i="21"/>
  <c r="L34" i="21"/>
  <c r="D34" i="21"/>
  <c r="AF33" i="21"/>
  <c r="AG33" i="21"/>
  <c r="AB33" i="21"/>
  <c r="AC33" i="21"/>
  <c r="T33" i="21"/>
  <c r="H33" i="21"/>
  <c r="U33" i="21"/>
  <c r="P33" i="21"/>
  <c r="Q33" i="21"/>
  <c r="L33" i="21"/>
  <c r="M33" i="21"/>
  <c r="D33" i="21"/>
  <c r="AF32" i="21"/>
  <c r="AB32" i="21"/>
  <c r="T32" i="21"/>
  <c r="U32" i="21"/>
  <c r="H32" i="21"/>
  <c r="P32" i="21"/>
  <c r="L32" i="21"/>
  <c r="D32" i="21"/>
  <c r="AF31" i="21"/>
  <c r="AB31" i="21"/>
  <c r="T31" i="21"/>
  <c r="T30" i="21"/>
  <c r="P31" i="21"/>
  <c r="L31" i="21"/>
  <c r="H31" i="21"/>
  <c r="M31" i="21"/>
  <c r="D31" i="21"/>
  <c r="AF26" i="21"/>
  <c r="AF27" i="21"/>
  <c r="AF25" i="21"/>
  <c r="AF28" i="21"/>
  <c r="AG28" i="21"/>
  <c r="AF29" i="21"/>
  <c r="AF6" i="21"/>
  <c r="AF7" i="21"/>
  <c r="AF8" i="21"/>
  <c r="AF10" i="21"/>
  <c r="AF11" i="21"/>
  <c r="AF9" i="21"/>
  <c r="AF13" i="21"/>
  <c r="AF12" i="21"/>
  <c r="AF14" i="21"/>
  <c r="AF17" i="21"/>
  <c r="AG17" i="21"/>
  <c r="AF18" i="21"/>
  <c r="AF19" i="21"/>
  <c r="AF20" i="21"/>
  <c r="AF16" i="21"/>
  <c r="AF15" i="21"/>
  <c r="AF22" i="21"/>
  <c r="AF23" i="21"/>
  <c r="AF21" i="21"/>
  <c r="AE30" i="21"/>
  <c r="AD30" i="21"/>
  <c r="AA30" i="21"/>
  <c r="Z30" i="21"/>
  <c r="W30" i="21"/>
  <c r="W24" i="21"/>
  <c r="V30" i="21"/>
  <c r="S30" i="21"/>
  <c r="R30" i="21"/>
  <c r="R24" i="21"/>
  <c r="O30" i="21"/>
  <c r="N30" i="21"/>
  <c r="K30" i="21"/>
  <c r="J30" i="21"/>
  <c r="J24" i="21"/>
  <c r="G30" i="21"/>
  <c r="F30" i="21"/>
  <c r="C30" i="21"/>
  <c r="D30" i="21"/>
  <c r="B30" i="21"/>
  <c r="H29" i="21"/>
  <c r="AG29" i="21"/>
  <c r="AB29" i="21"/>
  <c r="AC29" i="21"/>
  <c r="T29" i="21"/>
  <c r="U29" i="21"/>
  <c r="P29" i="21"/>
  <c r="Q29" i="21"/>
  <c r="L29" i="21"/>
  <c r="M29" i="21"/>
  <c r="D29" i="21"/>
  <c r="H28" i="21"/>
  <c r="AB28" i="21"/>
  <c r="AC28" i="21"/>
  <c r="Y28" i="21"/>
  <c r="T28" i="21"/>
  <c r="U28" i="21"/>
  <c r="P28" i="21"/>
  <c r="L28" i="21"/>
  <c r="M28" i="21"/>
  <c r="D28" i="21"/>
  <c r="H27" i="21"/>
  <c r="U102" i="21"/>
  <c r="AB27" i="21"/>
  <c r="Y27" i="21"/>
  <c r="T27" i="21"/>
  <c r="U27" i="21"/>
  <c r="P27" i="21"/>
  <c r="Q27" i="21"/>
  <c r="L27" i="21"/>
  <c r="M27" i="21"/>
  <c r="D27" i="21"/>
  <c r="H26" i="21"/>
  <c r="AB26" i="21"/>
  <c r="Y26" i="21"/>
  <c r="T26" i="21"/>
  <c r="T25" i="21"/>
  <c r="P26" i="21"/>
  <c r="L26" i="21"/>
  <c r="D26" i="21"/>
  <c r="AE25" i="21"/>
  <c r="AD25" i="21"/>
  <c r="AA25" i="21"/>
  <c r="AA58" i="21"/>
  <c r="Z25" i="21"/>
  <c r="W25" i="21"/>
  <c r="V25" i="21"/>
  <c r="S25" i="21"/>
  <c r="R25" i="21"/>
  <c r="P25" i="21"/>
  <c r="O25" i="21"/>
  <c r="N25" i="21"/>
  <c r="K25" i="21"/>
  <c r="J25" i="21"/>
  <c r="G25" i="21"/>
  <c r="G24" i="21"/>
  <c r="F25" i="21"/>
  <c r="C25" i="21"/>
  <c r="B25" i="21"/>
  <c r="H23" i="21"/>
  <c r="Q98" i="21"/>
  <c r="AB23" i="21"/>
  <c r="AC23" i="21"/>
  <c r="X23" i="21"/>
  <c r="T23" i="21"/>
  <c r="U23" i="21"/>
  <c r="P23" i="21"/>
  <c r="L23" i="21"/>
  <c r="M23" i="21"/>
  <c r="D23" i="21"/>
  <c r="H22" i="21"/>
  <c r="AB22" i="21"/>
  <c r="X22" i="21"/>
  <c r="Y22" i="21"/>
  <c r="T22" i="21"/>
  <c r="U22" i="21"/>
  <c r="T21" i="21"/>
  <c r="P22" i="21"/>
  <c r="L22" i="21"/>
  <c r="L21" i="21"/>
  <c r="M22" i="21"/>
  <c r="D22" i="21"/>
  <c r="AE21" i="21"/>
  <c r="AD21" i="21"/>
  <c r="AA21" i="21"/>
  <c r="Z21" i="21"/>
  <c r="X21" i="21"/>
  <c r="W21" i="21"/>
  <c r="W60" i="21"/>
  <c r="V21" i="21"/>
  <c r="V15" i="21"/>
  <c r="S21" i="21"/>
  <c r="R21" i="21"/>
  <c r="O21" i="21"/>
  <c r="O15" i="21"/>
  <c r="N21" i="21"/>
  <c r="K21" i="21"/>
  <c r="J21" i="21"/>
  <c r="G21" i="21"/>
  <c r="F21" i="21"/>
  <c r="B21" i="21"/>
  <c r="C21" i="21"/>
  <c r="H20" i="21"/>
  <c r="AB20" i="21"/>
  <c r="X20" i="21"/>
  <c r="T20" i="21"/>
  <c r="P20" i="21"/>
  <c r="L20" i="21"/>
  <c r="D20" i="21"/>
  <c r="H19" i="21"/>
  <c r="AC94" i="21"/>
  <c r="Y94" i="21"/>
  <c r="AB19" i="21"/>
  <c r="AC19" i="21"/>
  <c r="X19" i="21"/>
  <c r="T19" i="21"/>
  <c r="U19" i="21"/>
  <c r="P19" i="21"/>
  <c r="L19" i="21"/>
  <c r="M19" i="21"/>
  <c r="D19" i="21"/>
  <c r="H18" i="21"/>
  <c r="AG18" i="21"/>
  <c r="AB18" i="21"/>
  <c r="AC18" i="21"/>
  <c r="X18" i="21"/>
  <c r="Y18" i="21"/>
  <c r="T18" i="21"/>
  <c r="U18" i="21"/>
  <c r="P18" i="21"/>
  <c r="Q18" i="21"/>
  <c r="L18" i="21"/>
  <c r="M18" i="21"/>
  <c r="D18" i="21"/>
  <c r="H17" i="21"/>
  <c r="AB17" i="21"/>
  <c r="X17" i="21"/>
  <c r="Y17" i="21"/>
  <c r="T17" i="21"/>
  <c r="P17" i="21"/>
  <c r="L17" i="21"/>
  <c r="M17" i="21"/>
  <c r="D17" i="21"/>
  <c r="AE16" i="21"/>
  <c r="AD16" i="21"/>
  <c r="AD15" i="21"/>
  <c r="AA16" i="21"/>
  <c r="Z16" i="21"/>
  <c r="Z9" i="21"/>
  <c r="W16" i="21"/>
  <c r="W59" i="21"/>
  <c r="V16" i="21"/>
  <c r="S16" i="21"/>
  <c r="S15" i="21"/>
  <c r="R16" i="21"/>
  <c r="O16" i="21"/>
  <c r="N16" i="21"/>
  <c r="K16" i="21"/>
  <c r="K15" i="21"/>
  <c r="J16" i="21"/>
  <c r="J15" i="21"/>
  <c r="J9" i="21"/>
  <c r="G16" i="21"/>
  <c r="F16" i="21"/>
  <c r="B16" i="21"/>
  <c r="C16" i="21"/>
  <c r="C9" i="21"/>
  <c r="C4" i="21"/>
  <c r="AD5" i="21"/>
  <c r="AD9" i="21"/>
  <c r="AD4" i="21"/>
  <c r="AD12" i="21"/>
  <c r="N5" i="21"/>
  <c r="N9" i="21"/>
  <c r="N12" i="21"/>
  <c r="N60" i="21"/>
  <c r="H14" i="21"/>
  <c r="U89" i="21"/>
  <c r="AG14" i="21"/>
  <c r="AB14" i="21"/>
  <c r="X14" i="21"/>
  <c r="Y14" i="21"/>
  <c r="T14" i="21"/>
  <c r="P14" i="21"/>
  <c r="Q14" i="21"/>
  <c r="L14" i="21"/>
  <c r="D14" i="21"/>
  <c r="H13" i="21"/>
  <c r="AB13" i="21"/>
  <c r="X13" i="21"/>
  <c r="T13" i="21"/>
  <c r="P13" i="21"/>
  <c r="L13" i="21"/>
  <c r="D13" i="21"/>
  <c r="AE12" i="21"/>
  <c r="AA12" i="21"/>
  <c r="Z12" i="21"/>
  <c r="W12" i="21"/>
  <c r="V12" i="21"/>
  <c r="V60" i="21"/>
  <c r="S12" i="21"/>
  <c r="R12" i="21"/>
  <c r="R60" i="21"/>
  <c r="O12" i="21"/>
  <c r="K12" i="21"/>
  <c r="K4" i="21"/>
  <c r="K60" i="21"/>
  <c r="J12" i="21"/>
  <c r="J60" i="21"/>
  <c r="G12" i="21"/>
  <c r="G60" i="21"/>
  <c r="F12" i="21"/>
  <c r="C12" i="21"/>
  <c r="C60" i="21"/>
  <c r="B12" i="21"/>
  <c r="AB11" i="21"/>
  <c r="AB9" i="21"/>
  <c r="X11" i="21"/>
  <c r="T11" i="21"/>
  <c r="U11" i="21"/>
  <c r="H11" i="21"/>
  <c r="AG86" i="21"/>
  <c r="P11" i="21"/>
  <c r="Q11" i="21"/>
  <c r="L11" i="21"/>
  <c r="M11" i="21"/>
  <c r="D11" i="21"/>
  <c r="AB10" i="21"/>
  <c r="H10" i="21"/>
  <c r="AC10" i="21"/>
  <c r="X10" i="21"/>
  <c r="T10" i="21"/>
  <c r="P10" i="21"/>
  <c r="L10" i="21"/>
  <c r="M10" i="21"/>
  <c r="D10" i="21"/>
  <c r="AE9" i="21"/>
  <c r="AA9" i="21"/>
  <c r="W9" i="21"/>
  <c r="V9" i="21"/>
  <c r="S9" i="21"/>
  <c r="R9" i="21"/>
  <c r="O9" i="21"/>
  <c r="K9" i="21"/>
  <c r="K59" i="21"/>
  <c r="G9" i="21"/>
  <c r="F9" i="21"/>
  <c r="F4" i="21"/>
  <c r="B9" i="21"/>
  <c r="AB8" i="21"/>
  <c r="AC8" i="21"/>
  <c r="H8" i="21"/>
  <c r="U83" i="21"/>
  <c r="X8" i="21"/>
  <c r="T8" i="21"/>
  <c r="U8" i="21"/>
  <c r="P8" i="21"/>
  <c r="Q8" i="21"/>
  <c r="L8" i="21"/>
  <c r="D8" i="21"/>
  <c r="D5" i="21"/>
  <c r="H7" i="21"/>
  <c r="M7" i="21"/>
  <c r="AB7" i="21"/>
  <c r="X7" i="21"/>
  <c r="T7" i="21"/>
  <c r="P7" i="21"/>
  <c r="L7" i="21"/>
  <c r="D7" i="21"/>
  <c r="AB6" i="21"/>
  <c r="AC6" i="21"/>
  <c r="H6" i="21"/>
  <c r="M81" i="21"/>
  <c r="X6" i="21"/>
  <c r="Y6" i="21"/>
  <c r="T6" i="21"/>
  <c r="U6" i="21"/>
  <c r="P6" i="21"/>
  <c r="L6" i="21"/>
  <c r="L5" i="21"/>
  <c r="D6" i="21"/>
  <c r="AE5" i="21"/>
  <c r="AB5" i="21"/>
  <c r="AA5" i="21"/>
  <c r="Z5" i="21"/>
  <c r="X5" i="21"/>
  <c r="W5" i="21"/>
  <c r="W58" i="21"/>
  <c r="V5" i="21"/>
  <c r="V4" i="21"/>
  <c r="S5" i="21"/>
  <c r="R5" i="21"/>
  <c r="O5" i="21"/>
  <c r="O58" i="21"/>
  <c r="K5" i="21"/>
  <c r="K58" i="21"/>
  <c r="J5" i="21"/>
  <c r="J58" i="21"/>
  <c r="G5" i="21"/>
  <c r="G4" i="21"/>
  <c r="F5" i="21"/>
  <c r="F58" i="21"/>
  <c r="C5" i="21"/>
  <c r="C58" i="21"/>
  <c r="B5" i="21"/>
  <c r="D4" i="22"/>
  <c r="Q51" i="21"/>
  <c r="AG52" i="21"/>
  <c r="Q53" i="21"/>
  <c r="AG53" i="21"/>
  <c r="Q56" i="21"/>
  <c r="U48" i="21"/>
  <c r="U56" i="21"/>
  <c r="AG56" i="21"/>
  <c r="Q35" i="21"/>
  <c r="AG37" i="21"/>
  <c r="AG41" i="21"/>
  <c r="AG42" i="21"/>
  <c r="Q43" i="21"/>
  <c r="AG44" i="21"/>
  <c r="U31" i="21"/>
  <c r="Y31" i="21"/>
  <c r="Q31" i="21"/>
  <c r="AG31" i="21"/>
  <c r="Y33" i="21"/>
  <c r="Y37" i="21"/>
  <c r="Y42" i="21"/>
  <c r="Y52" i="21"/>
  <c r="Y53" i="21"/>
  <c r="Y54" i="21"/>
  <c r="M34" i="21"/>
  <c r="M36" i="21"/>
  <c r="M38" i="21"/>
  <c r="AC38" i="21"/>
  <c r="M40" i="21"/>
  <c r="M42" i="21"/>
  <c r="AC51" i="21"/>
  <c r="AC52" i="21"/>
  <c r="M54" i="21"/>
  <c r="Y11" i="21"/>
  <c r="W4" i="21"/>
  <c r="AC11" i="21"/>
  <c r="Q10" i="21"/>
  <c r="AG11" i="21"/>
  <c r="S59" i="21"/>
  <c r="AG81" i="21"/>
  <c r="AG83" i="21"/>
  <c r="AC88" i="21"/>
  <c r="Q92" i="21"/>
  <c r="I98" i="21"/>
  <c r="AG98" i="21"/>
  <c r="AG120" i="21"/>
  <c r="Y120" i="21"/>
  <c r="Q122" i="21"/>
  <c r="I124" i="21"/>
  <c r="Q124" i="21"/>
  <c r="Q127" i="21"/>
  <c r="U129" i="21"/>
  <c r="AG129" i="21"/>
  <c r="I129" i="21"/>
  <c r="Q129" i="21"/>
  <c r="E86" i="21"/>
  <c r="U86" i="21"/>
  <c r="E89" i="21"/>
  <c r="I82" i="21"/>
  <c r="Y83" i="21"/>
  <c r="I85" i="21"/>
  <c r="I86" i="21"/>
  <c r="AG93" i="21"/>
  <c r="Q93" i="21"/>
  <c r="I93" i="21"/>
  <c r="AG97" i="21"/>
  <c r="AG123" i="21"/>
  <c r="Q123" i="21"/>
  <c r="Y123" i="21"/>
  <c r="AC128" i="21"/>
  <c r="M128" i="21"/>
  <c r="E128" i="21"/>
  <c r="AG128" i="21"/>
  <c r="Q128" i="21"/>
  <c r="U131" i="21"/>
  <c r="E131" i="21"/>
  <c r="AG131" i="21"/>
  <c r="I131" i="21"/>
  <c r="Q131" i="21"/>
  <c r="Y131" i="21"/>
  <c r="AC85" i="21"/>
  <c r="AC86" i="21"/>
  <c r="Q67" i="21"/>
  <c r="Y67" i="21"/>
  <c r="E102" i="21"/>
  <c r="E103" i="21"/>
  <c r="E104" i="21"/>
  <c r="U104" i="21"/>
  <c r="I143" i="21"/>
  <c r="Y68" i="21"/>
  <c r="E92" i="21"/>
  <c r="E93" i="21"/>
  <c r="E98" i="21"/>
  <c r="U98" i="21"/>
  <c r="I102" i="21"/>
  <c r="I103" i="21"/>
  <c r="Y104" i="21"/>
  <c r="Q144" i="21"/>
  <c r="Q88" i="21"/>
  <c r="AC101" i="21"/>
  <c r="AC102" i="21"/>
  <c r="AC103" i="21"/>
  <c r="AC104" i="21"/>
  <c r="I88" i="21"/>
  <c r="M93" i="21"/>
  <c r="AC93" i="21"/>
  <c r="M94" i="21"/>
  <c r="M98" i="21"/>
  <c r="Q101" i="21"/>
  <c r="Q102" i="21"/>
  <c r="Q103" i="21"/>
  <c r="AG104" i="21"/>
  <c r="Z134" i="21"/>
  <c r="U106" i="21"/>
  <c r="U107" i="21"/>
  <c r="U109" i="21"/>
  <c r="U110" i="21"/>
  <c r="U111" i="21"/>
  <c r="E112" i="21"/>
  <c r="U112" i="21"/>
  <c r="U113" i="21"/>
  <c r="U114" i="21"/>
  <c r="E116" i="21"/>
  <c r="U116" i="21"/>
  <c r="U117" i="21"/>
  <c r="U118" i="21"/>
  <c r="O134" i="21"/>
  <c r="W134" i="21"/>
  <c r="AE134" i="21"/>
  <c r="Y106" i="21"/>
  <c r="I108" i="21"/>
  <c r="Y109" i="21"/>
  <c r="Y110" i="21"/>
  <c r="Y111" i="21"/>
  <c r="Y112" i="21"/>
  <c r="Y113" i="21"/>
  <c r="Y114" i="21"/>
  <c r="I118" i="21"/>
  <c r="Y118" i="21"/>
  <c r="I120" i="21"/>
  <c r="M106" i="21"/>
  <c r="AC107" i="21"/>
  <c r="AC109" i="21"/>
  <c r="AC110" i="21"/>
  <c r="M111" i="21"/>
  <c r="AC111" i="21"/>
  <c r="M112" i="21"/>
  <c r="AC112" i="21"/>
  <c r="AC113" i="21"/>
  <c r="AC116" i="21"/>
  <c r="AC117" i="21"/>
  <c r="Q106" i="21"/>
  <c r="AG108" i="21"/>
  <c r="AG109" i="21"/>
  <c r="AG110" i="21"/>
  <c r="Q112" i="21"/>
  <c r="Q113" i="21"/>
  <c r="AG113" i="21"/>
  <c r="Q116" i="21"/>
  <c r="AG116" i="21"/>
  <c r="Q117" i="21"/>
  <c r="Q120" i="21"/>
  <c r="E119" i="21"/>
  <c r="E122" i="21"/>
  <c r="E124" i="21"/>
  <c r="E142" i="21"/>
  <c r="E143" i="21"/>
  <c r="AC118" i="21"/>
  <c r="AC124" i="21"/>
  <c r="AC127" i="21"/>
  <c r="AC142" i="21"/>
  <c r="AC144" i="21"/>
  <c r="U122" i="21"/>
  <c r="U124" i="21"/>
  <c r="U142" i="21"/>
  <c r="U143" i="21"/>
  <c r="M119" i="21"/>
  <c r="M127" i="21"/>
  <c r="M143" i="21"/>
  <c r="T79" i="20"/>
  <c r="T80" i="20"/>
  <c r="T81" i="20"/>
  <c r="AF138" i="20"/>
  <c r="AF139" i="20"/>
  <c r="AF140" i="20"/>
  <c r="AG140" i="20"/>
  <c r="H65" i="20"/>
  <c r="H66" i="20"/>
  <c r="AG139" i="20"/>
  <c r="H67" i="20"/>
  <c r="T138" i="20"/>
  <c r="T139" i="20"/>
  <c r="T137" i="20"/>
  <c r="T140" i="20"/>
  <c r="U140" i="20"/>
  <c r="P138" i="20"/>
  <c r="P139" i="20"/>
  <c r="P140" i="20"/>
  <c r="Q140" i="20"/>
  <c r="U138" i="20"/>
  <c r="J119" i="20"/>
  <c r="L86" i="20"/>
  <c r="L87" i="20"/>
  <c r="L95" i="20"/>
  <c r="L96" i="20"/>
  <c r="L94" i="20"/>
  <c r="L120" i="20"/>
  <c r="M120" i="20"/>
  <c r="L121" i="20"/>
  <c r="L122" i="20"/>
  <c r="L123" i="20"/>
  <c r="L124" i="20"/>
  <c r="L125" i="20"/>
  <c r="L126" i="20"/>
  <c r="L127" i="20"/>
  <c r="M127" i="20"/>
  <c r="H13" i="20"/>
  <c r="H14" i="20"/>
  <c r="H22" i="20"/>
  <c r="H23" i="20"/>
  <c r="H47" i="20"/>
  <c r="AC47" i="20"/>
  <c r="H48" i="20"/>
  <c r="H49" i="20"/>
  <c r="H50" i="20"/>
  <c r="H51" i="20"/>
  <c r="H52" i="20"/>
  <c r="Q125" i="20"/>
  <c r="H53" i="20"/>
  <c r="H54" i="20"/>
  <c r="K85" i="20"/>
  <c r="K94" i="20"/>
  <c r="K119" i="20"/>
  <c r="J85" i="20"/>
  <c r="J131" i="20"/>
  <c r="J94" i="20"/>
  <c r="H138" i="20"/>
  <c r="H139" i="20"/>
  <c r="H137" i="20"/>
  <c r="H140" i="20"/>
  <c r="I140" i="20"/>
  <c r="H86" i="20"/>
  <c r="H87" i="20"/>
  <c r="H95" i="20"/>
  <c r="H96" i="20"/>
  <c r="H120" i="20"/>
  <c r="H121" i="20"/>
  <c r="H122" i="20"/>
  <c r="H123" i="20"/>
  <c r="I123" i="20"/>
  <c r="H124" i="20"/>
  <c r="I124" i="20"/>
  <c r="H125" i="20"/>
  <c r="H126" i="20"/>
  <c r="I126" i="20"/>
  <c r="H127" i="20"/>
  <c r="H83" i="20"/>
  <c r="H82" i="20"/>
  <c r="H84" i="20"/>
  <c r="H90" i="20"/>
  <c r="H91" i="20"/>
  <c r="H92" i="20"/>
  <c r="H93" i="20"/>
  <c r="H89" i="20"/>
  <c r="H104" i="20"/>
  <c r="H105" i="20"/>
  <c r="H106" i="20"/>
  <c r="H107" i="20"/>
  <c r="H108" i="20"/>
  <c r="H109" i="20"/>
  <c r="H110" i="20"/>
  <c r="I110" i="20"/>
  <c r="H111" i="20"/>
  <c r="H112" i="20"/>
  <c r="I112" i="20"/>
  <c r="H113" i="20"/>
  <c r="H114" i="20"/>
  <c r="I114" i="20"/>
  <c r="H115" i="20"/>
  <c r="H116" i="20"/>
  <c r="H117" i="20"/>
  <c r="I117" i="20"/>
  <c r="H118" i="20"/>
  <c r="H79" i="20"/>
  <c r="H80" i="20"/>
  <c r="H81" i="20"/>
  <c r="H99" i="20"/>
  <c r="H100" i="20"/>
  <c r="H101" i="20"/>
  <c r="H102" i="20"/>
  <c r="I102" i="20"/>
  <c r="D86" i="20"/>
  <c r="D87" i="20"/>
  <c r="D85" i="20"/>
  <c r="D95" i="20"/>
  <c r="D94" i="20"/>
  <c r="D96" i="20"/>
  <c r="D120" i="20"/>
  <c r="D121" i="20"/>
  <c r="D122" i="20"/>
  <c r="D123" i="20"/>
  <c r="D124" i="20"/>
  <c r="D125" i="20"/>
  <c r="D126" i="20"/>
  <c r="D127" i="20"/>
  <c r="E127" i="20"/>
  <c r="D138" i="20"/>
  <c r="D137" i="20"/>
  <c r="D139" i="20"/>
  <c r="D140" i="20"/>
  <c r="E140" i="20"/>
  <c r="X65" i="20"/>
  <c r="X66" i="20"/>
  <c r="X67" i="20"/>
  <c r="Y67" i="20"/>
  <c r="W64" i="20"/>
  <c r="V64" i="20"/>
  <c r="X47" i="20"/>
  <c r="X48" i="20"/>
  <c r="X49" i="20"/>
  <c r="Y49" i="20"/>
  <c r="X50" i="20"/>
  <c r="Y50" i="20"/>
  <c r="X51" i="20"/>
  <c r="X52" i="20"/>
  <c r="Y52" i="20"/>
  <c r="X53" i="20"/>
  <c r="X54" i="20"/>
  <c r="Y54" i="20"/>
  <c r="W46" i="20"/>
  <c r="W24" i="20"/>
  <c r="V46" i="20"/>
  <c r="X31" i="20"/>
  <c r="Y31" i="20"/>
  <c r="X32" i="20"/>
  <c r="X33" i="20"/>
  <c r="X34" i="20"/>
  <c r="X35" i="20"/>
  <c r="X36" i="20"/>
  <c r="Y36" i="20"/>
  <c r="X37" i="20"/>
  <c r="Y37" i="20"/>
  <c r="X38" i="20"/>
  <c r="X39" i="20"/>
  <c r="Y39" i="20"/>
  <c r="X40" i="20"/>
  <c r="X41" i="20"/>
  <c r="Y41" i="20"/>
  <c r="X42" i="20"/>
  <c r="X43" i="20"/>
  <c r="Y43" i="20"/>
  <c r="X44" i="20"/>
  <c r="Y44" i="20"/>
  <c r="X45" i="20"/>
  <c r="Y45" i="20"/>
  <c r="W30" i="20"/>
  <c r="V30" i="20"/>
  <c r="X26" i="20"/>
  <c r="X27" i="20"/>
  <c r="X28" i="20"/>
  <c r="Y28" i="20"/>
  <c r="X29" i="20"/>
  <c r="Y29" i="20"/>
  <c r="W25" i="20"/>
  <c r="V25" i="20"/>
  <c r="V24" i="20"/>
  <c r="X22" i="20"/>
  <c r="X23" i="20"/>
  <c r="W21" i="20"/>
  <c r="V21" i="20"/>
  <c r="X17" i="20"/>
  <c r="X16" i="20"/>
  <c r="X18" i="20"/>
  <c r="X19" i="20"/>
  <c r="Y19" i="20"/>
  <c r="X20" i="20"/>
  <c r="W16" i="20"/>
  <c r="V16" i="20"/>
  <c r="V15" i="20"/>
  <c r="X13" i="20"/>
  <c r="X14" i="20"/>
  <c r="Y14" i="20"/>
  <c r="W12" i="20"/>
  <c r="V12" i="20"/>
  <c r="X10" i="20"/>
  <c r="X11" i="20"/>
  <c r="W9" i="20"/>
  <c r="V9" i="20"/>
  <c r="X6" i="20"/>
  <c r="X7" i="20"/>
  <c r="X8" i="20"/>
  <c r="H6" i="20"/>
  <c r="H7" i="20"/>
  <c r="H8" i="20"/>
  <c r="W5" i="20"/>
  <c r="V5" i="20"/>
  <c r="V4" i="20"/>
  <c r="H10" i="20"/>
  <c r="H11" i="20"/>
  <c r="W4" i="20"/>
  <c r="H17" i="20"/>
  <c r="H18" i="20"/>
  <c r="Y91" i="20"/>
  <c r="H19" i="20"/>
  <c r="E92" i="20"/>
  <c r="H20" i="20"/>
  <c r="AC20" i="20"/>
  <c r="H26" i="20"/>
  <c r="H27" i="20"/>
  <c r="H28" i="20"/>
  <c r="H29" i="20"/>
  <c r="H31" i="20"/>
  <c r="H32" i="20"/>
  <c r="H33" i="20"/>
  <c r="H34" i="20"/>
  <c r="H35" i="20"/>
  <c r="H36" i="20"/>
  <c r="I109" i="20"/>
  <c r="H37" i="20"/>
  <c r="H38" i="20"/>
  <c r="H39" i="20"/>
  <c r="H40" i="20"/>
  <c r="H41" i="20"/>
  <c r="H42" i="20"/>
  <c r="AG115" i="20"/>
  <c r="H43" i="20"/>
  <c r="H44" i="20"/>
  <c r="Q44" i="20"/>
  <c r="H45" i="20"/>
  <c r="AC118" i="20"/>
  <c r="I118" i="20"/>
  <c r="T6" i="20"/>
  <c r="T7" i="20"/>
  <c r="T8" i="20"/>
  <c r="T5" i="20"/>
  <c r="T10" i="20"/>
  <c r="T11" i="20"/>
  <c r="T9" i="20"/>
  <c r="T13" i="20"/>
  <c r="T14" i="20"/>
  <c r="T17" i="20"/>
  <c r="T18" i="20"/>
  <c r="T19" i="20"/>
  <c r="T20" i="20"/>
  <c r="T22" i="20"/>
  <c r="T23" i="20"/>
  <c r="T21" i="20"/>
  <c r="T26" i="20"/>
  <c r="T27" i="20"/>
  <c r="T28" i="20"/>
  <c r="T29" i="20"/>
  <c r="U29" i="20"/>
  <c r="T31" i="20"/>
  <c r="T32" i="20"/>
  <c r="U32" i="20"/>
  <c r="T33" i="20"/>
  <c r="T34" i="20"/>
  <c r="T35" i="20"/>
  <c r="T36" i="20"/>
  <c r="U36" i="20"/>
  <c r="T37" i="20"/>
  <c r="T38" i="20"/>
  <c r="T39" i="20"/>
  <c r="T40" i="20"/>
  <c r="U40" i="20"/>
  <c r="T41" i="20"/>
  <c r="T42" i="20"/>
  <c r="T43" i="20"/>
  <c r="T44" i="20"/>
  <c r="T45" i="20"/>
  <c r="T47" i="20"/>
  <c r="T48" i="20"/>
  <c r="U48" i="20"/>
  <c r="T49" i="20"/>
  <c r="U49" i="20"/>
  <c r="T50" i="20"/>
  <c r="T51" i="20"/>
  <c r="T52" i="20"/>
  <c r="U52" i="20"/>
  <c r="T53" i="20"/>
  <c r="U53" i="20"/>
  <c r="T54" i="20"/>
  <c r="P8" i="20"/>
  <c r="Q8" i="20"/>
  <c r="AB140" i="20"/>
  <c r="AC140" i="20"/>
  <c r="X140" i="20"/>
  <c r="Y140" i="20"/>
  <c r="L140" i="20"/>
  <c r="AB139" i="20"/>
  <c r="AC139" i="20"/>
  <c r="X139" i="20"/>
  <c r="Y139" i="20"/>
  <c r="L139" i="20"/>
  <c r="I139" i="20"/>
  <c r="AB138" i="20"/>
  <c r="AC138" i="20"/>
  <c r="X138" i="20"/>
  <c r="Y138" i="20"/>
  <c r="L138" i="20"/>
  <c r="M138" i="20"/>
  <c r="AE137" i="20"/>
  <c r="AE136" i="20"/>
  <c r="AE135" i="20"/>
  <c r="AE142" i="20"/>
  <c r="AD137" i="20"/>
  <c r="AD142" i="20"/>
  <c r="AA137" i="20"/>
  <c r="AA136" i="20"/>
  <c r="AA135" i="20"/>
  <c r="Z137" i="20"/>
  <c r="Z142" i="20"/>
  <c r="W137" i="20"/>
  <c r="W136" i="20"/>
  <c r="W135" i="20"/>
  <c r="V137" i="20"/>
  <c r="V142" i="20"/>
  <c r="S137" i="20"/>
  <c r="S142" i="20"/>
  <c r="R137" i="20"/>
  <c r="R136" i="20"/>
  <c r="R135" i="20"/>
  <c r="O137" i="20"/>
  <c r="N137" i="20"/>
  <c r="K137" i="20"/>
  <c r="K142" i="20"/>
  <c r="J137" i="20"/>
  <c r="J142" i="20"/>
  <c r="G137" i="20"/>
  <c r="G142" i="20"/>
  <c r="F137" i="20"/>
  <c r="C137" i="20"/>
  <c r="C142" i="20"/>
  <c r="B137" i="20"/>
  <c r="B142" i="20"/>
  <c r="AD136" i="20"/>
  <c r="AD135" i="20"/>
  <c r="V136" i="20"/>
  <c r="V135" i="20"/>
  <c r="AF127" i="20"/>
  <c r="AB127" i="20"/>
  <c r="X127" i="20"/>
  <c r="Y127" i="20"/>
  <c r="T127" i="20"/>
  <c r="U127" i="20"/>
  <c r="P127" i="20"/>
  <c r="AF126" i="20"/>
  <c r="AG126" i="20"/>
  <c r="AB126" i="20"/>
  <c r="AC126" i="20"/>
  <c r="X126" i="20"/>
  <c r="Y126" i="20"/>
  <c r="T126" i="20"/>
  <c r="U126" i="20"/>
  <c r="P126" i="20"/>
  <c r="Q126" i="20"/>
  <c r="E126" i="20"/>
  <c r="AF125" i="20"/>
  <c r="AG125" i="20"/>
  <c r="AB125" i="20"/>
  <c r="X125" i="20"/>
  <c r="T125" i="20"/>
  <c r="U125" i="20"/>
  <c r="P125" i="20"/>
  <c r="I125" i="20"/>
  <c r="AF124" i="20"/>
  <c r="AB124" i="20"/>
  <c r="X124" i="20"/>
  <c r="T124" i="20"/>
  <c r="P124" i="20"/>
  <c r="P119" i="20"/>
  <c r="AF123" i="20"/>
  <c r="AG123" i="20"/>
  <c r="AB123" i="20"/>
  <c r="X123" i="20"/>
  <c r="T123" i="20"/>
  <c r="P123" i="20"/>
  <c r="AF122" i="20"/>
  <c r="AB122" i="20"/>
  <c r="AC122" i="20"/>
  <c r="X122" i="20"/>
  <c r="T122" i="20"/>
  <c r="U122" i="20"/>
  <c r="P122" i="20"/>
  <c r="AF121" i="20"/>
  <c r="AG121" i="20"/>
  <c r="AB121" i="20"/>
  <c r="AC121" i="20"/>
  <c r="X121" i="20"/>
  <c r="T121" i="20"/>
  <c r="P121" i="20"/>
  <c r="E121" i="20"/>
  <c r="AF120" i="20"/>
  <c r="AB120" i="20"/>
  <c r="AC120" i="20"/>
  <c r="X120" i="20"/>
  <c r="Y120" i="20"/>
  <c r="T120" i="20"/>
  <c r="P120" i="20"/>
  <c r="AE119" i="20"/>
  <c r="AD119" i="20"/>
  <c r="AA119" i="20"/>
  <c r="AA85" i="20"/>
  <c r="AA94" i="20"/>
  <c r="Z119" i="20"/>
  <c r="W119" i="20"/>
  <c r="V119" i="20"/>
  <c r="S119" i="20"/>
  <c r="R119" i="20"/>
  <c r="O119" i="20"/>
  <c r="N119" i="20"/>
  <c r="N85" i="20"/>
  <c r="N94" i="20"/>
  <c r="N131" i="20"/>
  <c r="G119" i="20"/>
  <c r="F119" i="20"/>
  <c r="C119" i="20"/>
  <c r="B119" i="20"/>
  <c r="AF118" i="20"/>
  <c r="AG118" i="20"/>
  <c r="AB118" i="20"/>
  <c r="X118" i="20"/>
  <c r="Y118" i="20"/>
  <c r="T118" i="20"/>
  <c r="P118" i="20"/>
  <c r="Q118" i="20"/>
  <c r="L118" i="20"/>
  <c r="M118" i="20"/>
  <c r="D118" i="20"/>
  <c r="AF117" i="20"/>
  <c r="AB117" i="20"/>
  <c r="X117" i="20"/>
  <c r="T117" i="20"/>
  <c r="U117" i="20"/>
  <c r="P117" i="20"/>
  <c r="Q117" i="20"/>
  <c r="L117" i="20"/>
  <c r="M117" i="20"/>
  <c r="D117" i="20"/>
  <c r="E117" i="20"/>
  <c r="AF116" i="20"/>
  <c r="AB116" i="20"/>
  <c r="X116" i="20"/>
  <c r="Y116" i="20"/>
  <c r="T116" i="20"/>
  <c r="P116" i="20"/>
  <c r="Q116" i="20"/>
  <c r="L116" i="20"/>
  <c r="M116" i="20"/>
  <c r="I116" i="20"/>
  <c r="D116" i="20"/>
  <c r="E116" i="20"/>
  <c r="AF115" i="20"/>
  <c r="AB115" i="20"/>
  <c r="AC115" i="20"/>
  <c r="X115" i="20"/>
  <c r="Y115" i="20"/>
  <c r="T115" i="20"/>
  <c r="P115" i="20"/>
  <c r="L115" i="20"/>
  <c r="M115" i="20"/>
  <c r="D115" i="20"/>
  <c r="E115" i="20"/>
  <c r="AF114" i="20"/>
  <c r="AB114" i="20"/>
  <c r="AC114" i="20"/>
  <c r="X114" i="20"/>
  <c r="Y114" i="20"/>
  <c r="T114" i="20"/>
  <c r="U114" i="20"/>
  <c r="P114" i="20"/>
  <c r="Q114" i="20"/>
  <c r="L114" i="20"/>
  <c r="M114" i="20"/>
  <c r="D114" i="20"/>
  <c r="E114" i="20"/>
  <c r="AF113" i="20"/>
  <c r="AB113" i="20"/>
  <c r="AC113" i="20"/>
  <c r="X113" i="20"/>
  <c r="Y113" i="20"/>
  <c r="T113" i="20"/>
  <c r="U113" i="20"/>
  <c r="P113" i="20"/>
  <c r="Q113" i="20"/>
  <c r="L113" i="20"/>
  <c r="M113" i="20"/>
  <c r="D113" i="20"/>
  <c r="E113" i="20"/>
  <c r="AF112" i="20"/>
  <c r="AG112" i="20"/>
  <c r="AB112" i="20"/>
  <c r="AC112" i="20"/>
  <c r="X112" i="20"/>
  <c r="Y112" i="20"/>
  <c r="T112" i="20"/>
  <c r="U112" i="20"/>
  <c r="P112" i="20"/>
  <c r="L112" i="20"/>
  <c r="D112" i="20"/>
  <c r="E112" i="20"/>
  <c r="AF111" i="20"/>
  <c r="AG111" i="20"/>
  <c r="AB111" i="20"/>
  <c r="X111" i="20"/>
  <c r="T111" i="20"/>
  <c r="U111" i="20"/>
  <c r="P111" i="20"/>
  <c r="L111" i="20"/>
  <c r="D111" i="20"/>
  <c r="E111" i="20"/>
  <c r="AF110" i="20"/>
  <c r="AG110" i="20"/>
  <c r="AB110" i="20"/>
  <c r="AC110" i="20"/>
  <c r="X110" i="20"/>
  <c r="T110" i="20"/>
  <c r="U110" i="20"/>
  <c r="P110" i="20"/>
  <c r="Q110" i="20"/>
  <c r="L110" i="20"/>
  <c r="M110" i="20"/>
  <c r="D110" i="20"/>
  <c r="E110" i="20"/>
  <c r="AF109" i="20"/>
  <c r="AG109" i="20"/>
  <c r="AB109" i="20"/>
  <c r="X109" i="20"/>
  <c r="Y109" i="20"/>
  <c r="T109" i="20"/>
  <c r="P109" i="20"/>
  <c r="L109" i="20"/>
  <c r="M109" i="20"/>
  <c r="D109" i="20"/>
  <c r="AF108" i="20"/>
  <c r="AB108" i="20"/>
  <c r="AC108" i="20"/>
  <c r="X108" i="20"/>
  <c r="Y108" i="20"/>
  <c r="T108" i="20"/>
  <c r="P108" i="20"/>
  <c r="Q108" i="20"/>
  <c r="L108" i="20"/>
  <c r="M108" i="20"/>
  <c r="I108" i="20"/>
  <c r="D108" i="20"/>
  <c r="E108" i="20"/>
  <c r="AF107" i="20"/>
  <c r="AB107" i="20"/>
  <c r="X107" i="20"/>
  <c r="T107" i="20"/>
  <c r="P107" i="20"/>
  <c r="L107" i="20"/>
  <c r="M107" i="20"/>
  <c r="D107" i="20"/>
  <c r="E107" i="20"/>
  <c r="AF106" i="20"/>
  <c r="AB106" i="20"/>
  <c r="X106" i="20"/>
  <c r="Y106" i="20"/>
  <c r="T106" i="20"/>
  <c r="P106" i="20"/>
  <c r="Q106" i="20"/>
  <c r="L106" i="20"/>
  <c r="D106" i="20"/>
  <c r="E106" i="20"/>
  <c r="AF105" i="20"/>
  <c r="AB105" i="20"/>
  <c r="AC105" i="20"/>
  <c r="X105" i="20"/>
  <c r="Y105" i="20"/>
  <c r="T105" i="20"/>
  <c r="P105" i="20"/>
  <c r="Q105" i="20"/>
  <c r="L105" i="20"/>
  <c r="M105" i="20"/>
  <c r="D105" i="20"/>
  <c r="E105" i="20"/>
  <c r="AF104" i="20"/>
  <c r="AB104" i="20"/>
  <c r="AC104" i="20"/>
  <c r="X104" i="20"/>
  <c r="Y104" i="20"/>
  <c r="T104" i="20"/>
  <c r="U104" i="20"/>
  <c r="P104" i="20"/>
  <c r="Q104" i="20"/>
  <c r="L104" i="20"/>
  <c r="M104" i="20"/>
  <c r="D104" i="20"/>
  <c r="AE103" i="20"/>
  <c r="AD103" i="20"/>
  <c r="AD130" i="20"/>
  <c r="AA103" i="20"/>
  <c r="AA98" i="20"/>
  <c r="Z103" i="20"/>
  <c r="W103" i="20"/>
  <c r="V103" i="20"/>
  <c r="S103" i="20"/>
  <c r="R103" i="20"/>
  <c r="O103" i="20"/>
  <c r="O98" i="20"/>
  <c r="N103" i="20"/>
  <c r="K103" i="20"/>
  <c r="J103" i="20"/>
  <c r="J130" i="20"/>
  <c r="G103" i="20"/>
  <c r="F103" i="20"/>
  <c r="C103" i="20"/>
  <c r="B103" i="20"/>
  <c r="B97" i="20"/>
  <c r="B76" i="20"/>
  <c r="B89" i="20"/>
  <c r="B82" i="20"/>
  <c r="AF102" i="20"/>
  <c r="AB102" i="20"/>
  <c r="X102" i="20"/>
  <c r="Y102" i="20"/>
  <c r="T102" i="20"/>
  <c r="U102" i="20"/>
  <c r="P102" i="20"/>
  <c r="Q102" i="20"/>
  <c r="L102" i="20"/>
  <c r="M102" i="20"/>
  <c r="D102" i="20"/>
  <c r="E102" i="20"/>
  <c r="AF101" i="20"/>
  <c r="AG101" i="20"/>
  <c r="AB101" i="20"/>
  <c r="AC101" i="20"/>
  <c r="X101" i="20"/>
  <c r="T101" i="20"/>
  <c r="U101" i="20"/>
  <c r="P101" i="20"/>
  <c r="L101" i="20"/>
  <c r="D101" i="20"/>
  <c r="E101" i="20"/>
  <c r="AF100" i="20"/>
  <c r="AF98" i="20"/>
  <c r="AB100" i="20"/>
  <c r="X100" i="20"/>
  <c r="T100" i="20"/>
  <c r="T99" i="20"/>
  <c r="T98" i="20"/>
  <c r="P100" i="20"/>
  <c r="L100" i="20"/>
  <c r="D100" i="20"/>
  <c r="AF99" i="20"/>
  <c r="AB99" i="20"/>
  <c r="AC99" i="20"/>
  <c r="X99" i="20"/>
  <c r="Y99" i="20"/>
  <c r="P99" i="20"/>
  <c r="L99" i="20"/>
  <c r="M99" i="20"/>
  <c r="D99" i="20"/>
  <c r="E99" i="20"/>
  <c r="AE98" i="20"/>
  <c r="AD98" i="20"/>
  <c r="Z98" i="20"/>
  <c r="W98" i="20"/>
  <c r="V98" i="20"/>
  <c r="S98" i="20"/>
  <c r="R98" i="20"/>
  <c r="N98" i="20"/>
  <c r="K98" i="20"/>
  <c r="J98" i="20"/>
  <c r="G98" i="20"/>
  <c r="G129" i="20"/>
  <c r="G78" i="20"/>
  <c r="F98" i="20"/>
  <c r="C98" i="20"/>
  <c r="B98" i="20"/>
  <c r="AE97" i="20"/>
  <c r="AB96" i="20"/>
  <c r="AC96" i="20"/>
  <c r="X96" i="20"/>
  <c r="X95" i="20"/>
  <c r="Y95" i="20"/>
  <c r="T96" i="20"/>
  <c r="U96" i="20"/>
  <c r="P96" i="20"/>
  <c r="Q96" i="20"/>
  <c r="AF95" i="20"/>
  <c r="AF94" i="20"/>
  <c r="AB95" i="20"/>
  <c r="T95" i="20"/>
  <c r="T94" i="20"/>
  <c r="P95" i="20"/>
  <c r="AE94" i="20"/>
  <c r="AD94" i="20"/>
  <c r="Z94" i="20"/>
  <c r="W94" i="20"/>
  <c r="V94" i="20"/>
  <c r="S94" i="20"/>
  <c r="R94" i="20"/>
  <c r="O94" i="20"/>
  <c r="G94" i="20"/>
  <c r="F94" i="20"/>
  <c r="C94" i="20"/>
  <c r="B94" i="20"/>
  <c r="B88" i="20"/>
  <c r="AF93" i="20"/>
  <c r="AG93" i="20"/>
  <c r="AB93" i="20"/>
  <c r="AC93" i="20"/>
  <c r="X93" i="20"/>
  <c r="Y93" i="20"/>
  <c r="T93" i="20"/>
  <c r="P93" i="20"/>
  <c r="L93" i="20"/>
  <c r="M93" i="20"/>
  <c r="D93" i="20"/>
  <c r="AF92" i="20"/>
  <c r="AG92" i="20"/>
  <c r="AB92" i="20"/>
  <c r="X92" i="20"/>
  <c r="T92" i="20"/>
  <c r="P92" i="20"/>
  <c r="Q92" i="20"/>
  <c r="L92" i="20"/>
  <c r="M92" i="20"/>
  <c r="D92" i="20"/>
  <c r="AF91" i="20"/>
  <c r="AB91" i="20"/>
  <c r="X91" i="20"/>
  <c r="T91" i="20"/>
  <c r="P91" i="20"/>
  <c r="L91" i="20"/>
  <c r="D91" i="20"/>
  <c r="AF90" i="20"/>
  <c r="AB90" i="20"/>
  <c r="AC90" i="20"/>
  <c r="X90" i="20"/>
  <c r="T90" i="20"/>
  <c r="U90" i="20"/>
  <c r="P90" i="20"/>
  <c r="Q90" i="20"/>
  <c r="L90" i="20"/>
  <c r="M90" i="20"/>
  <c r="I90" i="20"/>
  <c r="D90" i="20"/>
  <c r="E90" i="20"/>
  <c r="AE89" i="20"/>
  <c r="AE82" i="20"/>
  <c r="AD89" i="20"/>
  <c r="AA89" i="20"/>
  <c r="Z89" i="20"/>
  <c r="Z88" i="20"/>
  <c r="W89" i="20"/>
  <c r="V89" i="20"/>
  <c r="S89" i="20"/>
  <c r="R89" i="20"/>
  <c r="O89" i="20"/>
  <c r="N89" i="20"/>
  <c r="N88" i="20"/>
  <c r="K89" i="20"/>
  <c r="J89" i="20"/>
  <c r="G89" i="20"/>
  <c r="F89" i="20"/>
  <c r="F88" i="20"/>
  <c r="C89" i="20"/>
  <c r="AF87" i="20"/>
  <c r="AB87" i="20"/>
  <c r="AB86" i="20"/>
  <c r="X87" i="20"/>
  <c r="T87" i="20"/>
  <c r="T86" i="20"/>
  <c r="P87" i="20"/>
  <c r="AF86" i="20"/>
  <c r="X86" i="20"/>
  <c r="X85" i="20"/>
  <c r="P86" i="20"/>
  <c r="Q86" i="20"/>
  <c r="I86" i="20"/>
  <c r="E86" i="20"/>
  <c r="AE85" i="20"/>
  <c r="AD85" i="20"/>
  <c r="AD131" i="20"/>
  <c r="Z85" i="20"/>
  <c r="W85" i="20"/>
  <c r="V85" i="20"/>
  <c r="S85" i="20"/>
  <c r="R85" i="20"/>
  <c r="O85" i="20"/>
  <c r="G85" i="20"/>
  <c r="F85" i="20"/>
  <c r="C85" i="20"/>
  <c r="B85" i="20"/>
  <c r="AF84" i="20"/>
  <c r="AB84" i="20"/>
  <c r="AC84" i="20"/>
  <c r="X84" i="20"/>
  <c r="T84" i="20"/>
  <c r="P84" i="20"/>
  <c r="P82" i="20"/>
  <c r="L84" i="20"/>
  <c r="M84" i="20"/>
  <c r="D84" i="20"/>
  <c r="E84" i="20"/>
  <c r="AF83" i="20"/>
  <c r="AB83" i="20"/>
  <c r="X83" i="20"/>
  <c r="T83" i="20"/>
  <c r="P83" i="20"/>
  <c r="L83" i="20"/>
  <c r="D83" i="20"/>
  <c r="AF82" i="20"/>
  <c r="AD82" i="20"/>
  <c r="AA82" i="20"/>
  <c r="Z82" i="20"/>
  <c r="W82" i="20"/>
  <c r="V82" i="20"/>
  <c r="S82" i="20"/>
  <c r="R82" i="20"/>
  <c r="O82" i="20"/>
  <c r="N82" i="20"/>
  <c r="K82" i="20"/>
  <c r="J82" i="20"/>
  <c r="G82" i="20"/>
  <c r="F82" i="20"/>
  <c r="D82" i="20"/>
  <c r="C82" i="20"/>
  <c r="AF81" i="20"/>
  <c r="AG81" i="20"/>
  <c r="AB81" i="20"/>
  <c r="AC81" i="20"/>
  <c r="X81" i="20"/>
  <c r="P81" i="20"/>
  <c r="Q81" i="20"/>
  <c r="L81" i="20"/>
  <c r="M81" i="20"/>
  <c r="D81" i="20"/>
  <c r="AF80" i="20"/>
  <c r="AB80" i="20"/>
  <c r="X80" i="20"/>
  <c r="P80" i="20"/>
  <c r="L80" i="20"/>
  <c r="D80" i="20"/>
  <c r="AF79" i="20"/>
  <c r="AB79" i="20"/>
  <c r="AC79" i="20"/>
  <c r="X79" i="20"/>
  <c r="P79" i="20"/>
  <c r="L79" i="20"/>
  <c r="M79" i="20"/>
  <c r="D79" i="20"/>
  <c r="E79" i="20"/>
  <c r="AE78" i="20"/>
  <c r="AD78" i="20"/>
  <c r="AA78" i="20"/>
  <c r="Z78" i="20"/>
  <c r="W78" i="20"/>
  <c r="V78" i="20"/>
  <c r="S78" i="20"/>
  <c r="S129" i="20"/>
  <c r="R78" i="20"/>
  <c r="O78" i="20"/>
  <c r="O77" i="20"/>
  <c r="O129" i="20"/>
  <c r="N78" i="20"/>
  <c r="K78" i="20"/>
  <c r="J78" i="20"/>
  <c r="J129" i="20"/>
  <c r="F78" i="20"/>
  <c r="C78" i="20"/>
  <c r="B78" i="20"/>
  <c r="AD64" i="20"/>
  <c r="AD69" i="20"/>
  <c r="Z64" i="20"/>
  <c r="F64" i="20"/>
  <c r="F69" i="20"/>
  <c r="AF67" i="20"/>
  <c r="AG67" i="20"/>
  <c r="AB67" i="20"/>
  <c r="AC67" i="20"/>
  <c r="T67" i="20"/>
  <c r="U67" i="20"/>
  <c r="P67" i="20"/>
  <c r="Q67" i="20"/>
  <c r="L67" i="20"/>
  <c r="AF66" i="20"/>
  <c r="AG66" i="20"/>
  <c r="AB66" i="20"/>
  <c r="T66" i="20"/>
  <c r="P66" i="20"/>
  <c r="L66" i="20"/>
  <c r="AF65" i="20"/>
  <c r="AB65" i="20"/>
  <c r="Y65" i="20"/>
  <c r="T65" i="20"/>
  <c r="U65" i="20"/>
  <c r="P65" i="20"/>
  <c r="Q65" i="20"/>
  <c r="L65" i="20"/>
  <c r="M65" i="20"/>
  <c r="AE64" i="20"/>
  <c r="AA64" i="20"/>
  <c r="S64" i="20"/>
  <c r="S69" i="20"/>
  <c r="R64" i="20"/>
  <c r="R69" i="20"/>
  <c r="O64" i="20"/>
  <c r="O69" i="20"/>
  <c r="N64" i="20"/>
  <c r="N69" i="20"/>
  <c r="K64" i="20"/>
  <c r="K69" i="20"/>
  <c r="J64" i="20"/>
  <c r="J63" i="20"/>
  <c r="J62" i="20"/>
  <c r="G64" i="20"/>
  <c r="G69" i="20"/>
  <c r="D64" i="20"/>
  <c r="C64" i="20"/>
  <c r="B64" i="20"/>
  <c r="AD63" i="20"/>
  <c r="AD62" i="20"/>
  <c r="R63" i="20"/>
  <c r="R62" i="20"/>
  <c r="G63" i="20"/>
  <c r="G62" i="20"/>
  <c r="AD12" i="20"/>
  <c r="AD21" i="20"/>
  <c r="AD58" i="20"/>
  <c r="AD46" i="20"/>
  <c r="AF54" i="20"/>
  <c r="AG54" i="20"/>
  <c r="AB54" i="20"/>
  <c r="AC54" i="20"/>
  <c r="P54" i="20"/>
  <c r="L54" i="20"/>
  <c r="D54" i="20"/>
  <c r="AF53" i="20"/>
  <c r="AG53" i="20"/>
  <c r="AB53" i="20"/>
  <c r="AC53" i="20"/>
  <c r="Y53" i="20"/>
  <c r="P53" i="20"/>
  <c r="Q53" i="20"/>
  <c r="L53" i="20"/>
  <c r="D53" i="20"/>
  <c r="AF52" i="20"/>
  <c r="AB52" i="20"/>
  <c r="P52" i="20"/>
  <c r="Q52" i="20"/>
  <c r="L52" i="20"/>
  <c r="M52" i="20"/>
  <c r="D52" i="20"/>
  <c r="AF51" i="20"/>
  <c r="AB51" i="20"/>
  <c r="P51" i="20"/>
  <c r="Q51" i="20"/>
  <c r="L51" i="20"/>
  <c r="D51" i="20"/>
  <c r="AF50" i="20"/>
  <c r="AG50" i="20"/>
  <c r="AB50" i="20"/>
  <c r="U50" i="20"/>
  <c r="P50" i="20"/>
  <c r="Q50" i="20"/>
  <c r="L50" i="20"/>
  <c r="M50" i="20"/>
  <c r="D50" i="20"/>
  <c r="AF49" i="20"/>
  <c r="AG49" i="20"/>
  <c r="AB49" i="20"/>
  <c r="AC49" i="20"/>
  <c r="P49" i="20"/>
  <c r="Q49" i="20"/>
  <c r="L49" i="20"/>
  <c r="M49" i="20"/>
  <c r="D49" i="20"/>
  <c r="AF48" i="20"/>
  <c r="AB48" i="20"/>
  <c r="AC48" i="20"/>
  <c r="P48" i="20"/>
  <c r="Q48" i="20"/>
  <c r="L48" i="20"/>
  <c r="D48" i="20"/>
  <c r="AF47" i="20"/>
  <c r="AB47" i="20"/>
  <c r="U47" i="20"/>
  <c r="P47" i="20"/>
  <c r="L47" i="20"/>
  <c r="D47" i="20"/>
  <c r="AE46" i="20"/>
  <c r="AA46" i="20"/>
  <c r="AA12" i="20"/>
  <c r="AA21" i="20"/>
  <c r="AA58" i="20"/>
  <c r="Z46" i="20"/>
  <c r="V58" i="20"/>
  <c r="S46" i="20"/>
  <c r="R46" i="20"/>
  <c r="O46" i="20"/>
  <c r="N46" i="20"/>
  <c r="K46" i="20"/>
  <c r="J46" i="20"/>
  <c r="G46" i="20"/>
  <c r="F46" i="20"/>
  <c r="F24" i="20"/>
  <c r="C46" i="20"/>
  <c r="B46" i="20"/>
  <c r="AF45" i="20"/>
  <c r="AB45" i="20"/>
  <c r="AC45" i="20"/>
  <c r="P45" i="20"/>
  <c r="Q45" i="20"/>
  <c r="L45" i="20"/>
  <c r="M45" i="20"/>
  <c r="D45" i="20"/>
  <c r="AF44" i="20"/>
  <c r="AB44" i="20"/>
  <c r="AC44" i="20"/>
  <c r="P44" i="20"/>
  <c r="L44" i="20"/>
  <c r="D44" i="20"/>
  <c r="AF43" i="20"/>
  <c r="AG43" i="20"/>
  <c r="AB43" i="20"/>
  <c r="AC43" i="20"/>
  <c r="U43" i="20"/>
  <c r="P43" i="20"/>
  <c r="Q43" i="20"/>
  <c r="L43" i="20"/>
  <c r="M43" i="20"/>
  <c r="D43" i="20"/>
  <c r="AF42" i="20"/>
  <c r="AB42" i="20"/>
  <c r="Y42" i="20"/>
  <c r="P42" i="20"/>
  <c r="Q42" i="20"/>
  <c r="L42" i="20"/>
  <c r="D42" i="20"/>
  <c r="AF41" i="20"/>
  <c r="AG41" i="20"/>
  <c r="AB41" i="20"/>
  <c r="AC41" i="20"/>
  <c r="U41" i="20"/>
  <c r="P41" i="20"/>
  <c r="Q41" i="20"/>
  <c r="L41" i="20"/>
  <c r="M41" i="20"/>
  <c r="D41" i="20"/>
  <c r="AF40" i="20"/>
  <c r="AG40" i="20"/>
  <c r="AB40" i="20"/>
  <c r="Y40" i="20"/>
  <c r="P40" i="20"/>
  <c r="Q40" i="20"/>
  <c r="L40" i="20"/>
  <c r="M40" i="20"/>
  <c r="D40" i="20"/>
  <c r="AF39" i="20"/>
  <c r="AG39" i="20"/>
  <c r="AB39" i="20"/>
  <c r="U39" i="20"/>
  <c r="P39" i="20"/>
  <c r="Q39" i="20"/>
  <c r="L39" i="20"/>
  <c r="M39" i="20"/>
  <c r="D39" i="20"/>
  <c r="AF38" i="20"/>
  <c r="AB38" i="20"/>
  <c r="AC38" i="20"/>
  <c r="U38" i="20"/>
  <c r="P38" i="20"/>
  <c r="L38" i="20"/>
  <c r="M38" i="20"/>
  <c r="D38" i="20"/>
  <c r="AF37" i="20"/>
  <c r="AG37" i="20"/>
  <c r="AB37" i="20"/>
  <c r="AC37" i="20"/>
  <c r="U37" i="20"/>
  <c r="P37" i="20"/>
  <c r="L37" i="20"/>
  <c r="M37" i="20"/>
  <c r="D37" i="20"/>
  <c r="AF36" i="20"/>
  <c r="AB36" i="20"/>
  <c r="P36" i="20"/>
  <c r="Q36" i="20"/>
  <c r="L36" i="20"/>
  <c r="D36" i="20"/>
  <c r="AF35" i="20"/>
  <c r="AG35" i="20"/>
  <c r="AB35" i="20"/>
  <c r="AC35" i="20"/>
  <c r="Y35" i="20"/>
  <c r="U35" i="20"/>
  <c r="P35" i="20"/>
  <c r="Q35" i="20"/>
  <c r="L35" i="20"/>
  <c r="M35" i="20"/>
  <c r="D35" i="20"/>
  <c r="AF34" i="20"/>
  <c r="AB34" i="20"/>
  <c r="AC34" i="20"/>
  <c r="P34" i="20"/>
  <c r="L34" i="20"/>
  <c r="D34" i="20"/>
  <c r="AF33" i="20"/>
  <c r="AB33" i="20"/>
  <c r="P33" i="20"/>
  <c r="L33" i="20"/>
  <c r="M33" i="20"/>
  <c r="D33" i="20"/>
  <c r="AF32" i="20"/>
  <c r="AG32" i="20"/>
  <c r="AB32" i="20"/>
  <c r="AC32" i="20"/>
  <c r="P32" i="20"/>
  <c r="L32" i="20"/>
  <c r="M32" i="20"/>
  <c r="D32" i="20"/>
  <c r="AF31" i="20"/>
  <c r="AB31" i="20"/>
  <c r="U31" i="20"/>
  <c r="P31" i="20"/>
  <c r="Q31" i="20"/>
  <c r="L31" i="20"/>
  <c r="D31" i="20"/>
  <c r="AE30" i="20"/>
  <c r="AD30" i="20"/>
  <c r="AA30" i="20"/>
  <c r="Z30" i="20"/>
  <c r="S30" i="20"/>
  <c r="S24" i="20"/>
  <c r="S25" i="20"/>
  <c r="R30" i="20"/>
  <c r="R25" i="20"/>
  <c r="R24" i="20"/>
  <c r="O30" i="20"/>
  <c r="N30" i="20"/>
  <c r="K30" i="20"/>
  <c r="J30" i="20"/>
  <c r="G30" i="20"/>
  <c r="G24" i="20"/>
  <c r="F30" i="20"/>
  <c r="C30" i="20"/>
  <c r="B30" i="20"/>
  <c r="AF29" i="20"/>
  <c r="AG29" i="20"/>
  <c r="AB29" i="20"/>
  <c r="AC29" i="20"/>
  <c r="P29" i="20"/>
  <c r="Q29" i="20"/>
  <c r="L29" i="20"/>
  <c r="D29" i="20"/>
  <c r="AF28" i="20"/>
  <c r="AG28" i="20"/>
  <c r="AB28" i="20"/>
  <c r="AC28" i="20"/>
  <c r="P28" i="20"/>
  <c r="L28" i="20"/>
  <c r="M28" i="20"/>
  <c r="D28" i="20"/>
  <c r="AF27" i="20"/>
  <c r="AB27" i="20"/>
  <c r="P27" i="20"/>
  <c r="L27" i="20"/>
  <c r="L26" i="20"/>
  <c r="D27" i="20"/>
  <c r="AF26" i="20"/>
  <c r="AB26" i="20"/>
  <c r="AC26" i="20"/>
  <c r="P26" i="20"/>
  <c r="Q26" i="20"/>
  <c r="D26" i="20"/>
  <c r="AE25" i="20"/>
  <c r="AE24" i="20"/>
  <c r="AD25" i="20"/>
  <c r="AA25" i="20"/>
  <c r="AA56" i="20"/>
  <c r="Z25" i="20"/>
  <c r="Z24" i="20"/>
  <c r="O25" i="20"/>
  <c r="N25" i="20"/>
  <c r="K25" i="20"/>
  <c r="J25" i="20"/>
  <c r="J56" i="20"/>
  <c r="G25" i="20"/>
  <c r="F25" i="20"/>
  <c r="C25" i="20"/>
  <c r="B25" i="20"/>
  <c r="AF23" i="20"/>
  <c r="AG23" i="20"/>
  <c r="AB23" i="20"/>
  <c r="AC23" i="20"/>
  <c r="U23" i="20"/>
  <c r="P23" i="20"/>
  <c r="Q23" i="20"/>
  <c r="L23" i="20"/>
  <c r="M23" i="20"/>
  <c r="D23" i="20"/>
  <c r="AF22" i="20"/>
  <c r="AF21" i="20"/>
  <c r="AB22" i="20"/>
  <c r="U22" i="20"/>
  <c r="P22" i="20"/>
  <c r="L22" i="20"/>
  <c r="D22" i="20"/>
  <c r="AE21" i="20"/>
  <c r="Z21" i="20"/>
  <c r="Z58" i="20"/>
  <c r="S21" i="20"/>
  <c r="R21" i="20"/>
  <c r="O21" i="20"/>
  <c r="N21" i="20"/>
  <c r="K21" i="20"/>
  <c r="J21" i="20"/>
  <c r="G21" i="20"/>
  <c r="G12" i="20"/>
  <c r="F21" i="20"/>
  <c r="C21" i="20"/>
  <c r="B21" i="20"/>
  <c r="AF20" i="20"/>
  <c r="AG20" i="20"/>
  <c r="AB20" i="20"/>
  <c r="Y20" i="20"/>
  <c r="P20" i="20"/>
  <c r="L20" i="20"/>
  <c r="M20" i="20"/>
  <c r="D20" i="20"/>
  <c r="AF19" i="20"/>
  <c r="AB19" i="20"/>
  <c r="AC19" i="20"/>
  <c r="P19" i="20"/>
  <c r="Q19" i="20"/>
  <c r="L19" i="20"/>
  <c r="M19" i="20"/>
  <c r="D19" i="20"/>
  <c r="AF18" i="20"/>
  <c r="AB18" i="20"/>
  <c r="P18" i="20"/>
  <c r="L18" i="20"/>
  <c r="D18" i="20"/>
  <c r="AF17" i="20"/>
  <c r="AB17" i="20"/>
  <c r="P17" i="20"/>
  <c r="Q17" i="20"/>
  <c r="L17" i="20"/>
  <c r="M17" i="20"/>
  <c r="D17" i="20"/>
  <c r="AE16" i="20"/>
  <c r="AE9" i="20"/>
  <c r="AD16" i="20"/>
  <c r="AA16" i="20"/>
  <c r="Z16" i="20"/>
  <c r="S16" i="20"/>
  <c r="R16" i="20"/>
  <c r="O16" i="20"/>
  <c r="N16" i="20"/>
  <c r="K16" i="20"/>
  <c r="J16" i="20"/>
  <c r="G16" i="20"/>
  <c r="G57" i="20"/>
  <c r="F16" i="20"/>
  <c r="F15" i="20"/>
  <c r="C16" i="20"/>
  <c r="C57" i="20"/>
  <c r="B16" i="20"/>
  <c r="B15" i="20"/>
  <c r="K15" i="20"/>
  <c r="AF14" i="20"/>
  <c r="AB14" i="20"/>
  <c r="P14" i="20"/>
  <c r="Q14" i="20"/>
  <c r="L14" i="20"/>
  <c r="D14" i="20"/>
  <c r="AF13" i="20"/>
  <c r="AB13" i="20"/>
  <c r="AC13" i="20"/>
  <c r="Y13" i="20"/>
  <c r="P13" i="20"/>
  <c r="Q13" i="20"/>
  <c r="L13" i="20"/>
  <c r="M13" i="20"/>
  <c r="D13" i="20"/>
  <c r="AE12" i="20"/>
  <c r="Z12" i="20"/>
  <c r="S12" i="20"/>
  <c r="R12" i="20"/>
  <c r="O12" i="20"/>
  <c r="N12" i="20"/>
  <c r="L12" i="20"/>
  <c r="K12" i="20"/>
  <c r="K58" i="20"/>
  <c r="J12" i="20"/>
  <c r="F12" i="20"/>
  <c r="C12" i="20"/>
  <c r="B12" i="20"/>
  <c r="AF11" i="20"/>
  <c r="AG11" i="20"/>
  <c r="AB11" i="20"/>
  <c r="P11" i="20"/>
  <c r="L11" i="20"/>
  <c r="M11" i="20"/>
  <c r="D11" i="20"/>
  <c r="AF10" i="20"/>
  <c r="AB10" i="20"/>
  <c r="P10" i="20"/>
  <c r="L10" i="20"/>
  <c r="D10" i="20"/>
  <c r="AD9" i="20"/>
  <c r="AA9" i="20"/>
  <c r="Z9" i="20"/>
  <c r="S9" i="20"/>
  <c r="R9" i="20"/>
  <c r="O9" i="20"/>
  <c r="N9" i="20"/>
  <c r="K9" i="20"/>
  <c r="J9" i="20"/>
  <c r="G9" i="20"/>
  <c r="F9" i="20"/>
  <c r="F5" i="20"/>
  <c r="C9" i="20"/>
  <c r="B9" i="20"/>
  <c r="D9" i="20"/>
  <c r="AF8" i="20"/>
  <c r="AG8" i="20"/>
  <c r="AB8" i="20"/>
  <c r="AC8" i="20"/>
  <c r="Y8" i="20"/>
  <c r="U8" i="20"/>
  <c r="L8" i="20"/>
  <c r="M8" i="20"/>
  <c r="D8" i="20"/>
  <c r="AF7" i="20"/>
  <c r="AB7" i="20"/>
  <c r="P7" i="20"/>
  <c r="L7" i="20"/>
  <c r="D7" i="20"/>
  <c r="AF6" i="20"/>
  <c r="AB6" i="20"/>
  <c r="AC6" i="20"/>
  <c r="P6" i="20"/>
  <c r="L6" i="20"/>
  <c r="M6" i="20"/>
  <c r="D6" i="20"/>
  <c r="AE5" i="20"/>
  <c r="AD5" i="20"/>
  <c r="AD56" i="20"/>
  <c r="AB5" i="20"/>
  <c r="AA5" i="20"/>
  <c r="Z5" i="20"/>
  <c r="S5" i="20"/>
  <c r="R5" i="20"/>
  <c r="O5" i="20"/>
  <c r="N5" i="20"/>
  <c r="K5" i="20"/>
  <c r="J5" i="20"/>
  <c r="G5" i="20"/>
  <c r="G4" i="20"/>
  <c r="C5" i="20"/>
  <c r="B5" i="20"/>
  <c r="Z4" i="20"/>
  <c r="D5" i="20"/>
  <c r="AG117" i="20"/>
  <c r="C69" i="20"/>
  <c r="C63" i="20"/>
  <c r="C62" i="20"/>
  <c r="B56" i="20"/>
  <c r="B4" i="20"/>
  <c r="AC11" i="20"/>
  <c r="AB21" i="20"/>
  <c r="AG96" i="20"/>
  <c r="M96" i="20"/>
  <c r="E96" i="20"/>
  <c r="AG31" i="20"/>
  <c r="AB9" i="20"/>
  <c r="U11" i="20"/>
  <c r="AC107" i="20"/>
  <c r="AA4" i="20"/>
  <c r="Y11" i="20"/>
  <c r="Q20" i="20"/>
  <c r="AG44" i="20"/>
  <c r="M53" i="20"/>
  <c r="AG48" i="20"/>
  <c r="AG127" i="20"/>
  <c r="U81" i="20"/>
  <c r="F58" i="20"/>
  <c r="M87" i="20"/>
  <c r="U20" i="20"/>
  <c r="Y26" i="20"/>
  <c r="M101" i="20"/>
  <c r="U105" i="20"/>
  <c r="E109" i="20"/>
  <c r="AG47" i="20"/>
  <c r="AC50" i="20"/>
  <c r="X78" i="20"/>
  <c r="I81" i="20"/>
  <c r="M95" i="20"/>
  <c r="AG104" i="20"/>
  <c r="U109" i="20"/>
  <c r="I115" i="20"/>
  <c r="Y121" i="20"/>
  <c r="U26" i="20"/>
  <c r="AG34" i="20"/>
  <c r="M112" i="20"/>
  <c r="AC39" i="20"/>
  <c r="AG116" i="20"/>
  <c r="U116" i="20"/>
  <c r="U44" i="20"/>
  <c r="AF9" i="20"/>
  <c r="AA24" i="20"/>
  <c r="M26" i="20"/>
  <c r="U28" i="20"/>
  <c r="E104" i="20"/>
  <c r="M36" i="20"/>
  <c r="AG36" i="20"/>
  <c r="AG38" i="20"/>
  <c r="AC52" i="20"/>
  <c r="F57" i="20"/>
  <c r="Y86" i="20"/>
  <c r="AG120" i="20"/>
  <c r="AG26" i="20"/>
  <c r="AF25" i="20"/>
  <c r="AC40" i="20"/>
  <c r="M48" i="20"/>
  <c r="Y81" i="20"/>
  <c r="Q84" i="20"/>
  <c r="Y90" i="20"/>
  <c r="Q93" i="20"/>
  <c r="AG99" i="20"/>
  <c r="I101" i="20"/>
  <c r="U120" i="20"/>
  <c r="Y125" i="20"/>
  <c r="Z57" i="20"/>
  <c r="U93" i="20"/>
  <c r="U108" i="20"/>
  <c r="AG108" i="20"/>
  <c r="I113" i="20"/>
  <c r="AG113" i="20"/>
  <c r="I84" i="20"/>
  <c r="U84" i="20"/>
  <c r="I92" i="20"/>
  <c r="U92" i="20"/>
  <c r="I96" i="20"/>
  <c r="Y101" i="20"/>
  <c r="Y111" i="20"/>
  <c r="Q121" i="20"/>
  <c r="M123" i="20"/>
  <c r="Y84" i="20"/>
  <c r="P85" i="20"/>
  <c r="Y92" i="20"/>
  <c r="I95" i="20"/>
  <c r="Q101" i="20"/>
  <c r="Q112" i="20"/>
  <c r="E123" i="20"/>
  <c r="Q123" i="20"/>
  <c r="E125" i="20"/>
  <c r="M126" i="20"/>
  <c r="AA129" i="20"/>
  <c r="AG84" i="20"/>
  <c r="AG87" i="20"/>
  <c r="AG90" i="20"/>
  <c r="AG95" i="20"/>
  <c r="U118" i="20"/>
  <c r="M121" i="20"/>
  <c r="Q122" i="20"/>
  <c r="U123" i="20"/>
  <c r="M125" i="20"/>
  <c r="M140" i="20"/>
  <c r="AC116" i="20"/>
  <c r="AC117" i="20"/>
  <c r="AC123" i="20"/>
  <c r="AC125" i="20"/>
  <c r="X72" i="19"/>
  <c r="X73" i="19"/>
  <c r="Y73" i="19"/>
  <c r="X91" i="19"/>
  <c r="X92" i="19"/>
  <c r="X93" i="19"/>
  <c r="X94" i="19"/>
  <c r="X82" i="19"/>
  <c r="Y82" i="19"/>
  <c r="X83" i="19"/>
  <c r="X84" i="19"/>
  <c r="X85" i="19"/>
  <c r="X96" i="19"/>
  <c r="X95" i="19"/>
  <c r="Y95" i="19"/>
  <c r="X97" i="19"/>
  <c r="X98" i="19"/>
  <c r="X99" i="19"/>
  <c r="X100" i="19"/>
  <c r="X101" i="19"/>
  <c r="X102" i="19"/>
  <c r="X103" i="19"/>
  <c r="X104" i="19"/>
  <c r="X105" i="19"/>
  <c r="X106" i="19"/>
  <c r="X107" i="19"/>
  <c r="X108" i="19"/>
  <c r="X109" i="19"/>
  <c r="X75" i="19"/>
  <c r="X76" i="19"/>
  <c r="X78" i="19"/>
  <c r="X79" i="19"/>
  <c r="X87" i="19"/>
  <c r="X88" i="19"/>
  <c r="X111" i="19"/>
  <c r="X112" i="19"/>
  <c r="X113" i="19"/>
  <c r="X114" i="19"/>
  <c r="X115" i="19"/>
  <c r="Y115" i="19"/>
  <c r="X116" i="19"/>
  <c r="X117" i="19"/>
  <c r="X118" i="19"/>
  <c r="Y118" i="19"/>
  <c r="W71" i="19"/>
  <c r="W124" i="19"/>
  <c r="W90" i="19"/>
  <c r="W81" i="19"/>
  <c r="W125" i="19"/>
  <c r="W95" i="19"/>
  <c r="W74" i="19"/>
  <c r="W77" i="19"/>
  <c r="W86" i="19"/>
  <c r="W80" i="19"/>
  <c r="W110" i="19"/>
  <c r="V71" i="19"/>
  <c r="V90" i="19"/>
  <c r="V81" i="19"/>
  <c r="V95" i="19"/>
  <c r="V74" i="19"/>
  <c r="V77" i="19"/>
  <c r="V86" i="19"/>
  <c r="V110" i="19"/>
  <c r="T72" i="19"/>
  <c r="T71" i="19"/>
  <c r="T73" i="19"/>
  <c r="T91" i="19"/>
  <c r="U91" i="19"/>
  <c r="T92" i="19"/>
  <c r="T93" i="19"/>
  <c r="U93" i="19"/>
  <c r="T94" i="19"/>
  <c r="T82" i="19"/>
  <c r="T83" i="19"/>
  <c r="T81" i="19"/>
  <c r="T84" i="19"/>
  <c r="T85" i="19"/>
  <c r="T96" i="19"/>
  <c r="T97" i="19"/>
  <c r="T98" i="19"/>
  <c r="U98" i="19"/>
  <c r="T99" i="19"/>
  <c r="T100" i="19"/>
  <c r="T101" i="19"/>
  <c r="T102" i="19"/>
  <c r="T103" i="19"/>
  <c r="T104" i="19"/>
  <c r="T105" i="19"/>
  <c r="T106" i="19"/>
  <c r="T107" i="19"/>
  <c r="T108" i="19"/>
  <c r="T109" i="19"/>
  <c r="T75" i="19"/>
  <c r="T76" i="19"/>
  <c r="T74" i="19"/>
  <c r="T78" i="19"/>
  <c r="T79" i="19"/>
  <c r="U79" i="19"/>
  <c r="T87" i="19"/>
  <c r="T86" i="19"/>
  <c r="T88" i="19"/>
  <c r="T111" i="19"/>
  <c r="T112" i="19"/>
  <c r="T113" i="19"/>
  <c r="T110" i="19"/>
  <c r="T114" i="19"/>
  <c r="T115" i="19"/>
  <c r="T116" i="19"/>
  <c r="U116" i="19"/>
  <c r="T117" i="19"/>
  <c r="T118" i="19"/>
  <c r="U118" i="19"/>
  <c r="S71" i="19"/>
  <c r="S90" i="19"/>
  <c r="S124" i="19"/>
  <c r="S81" i="19"/>
  <c r="S125" i="19"/>
  <c r="S95" i="19"/>
  <c r="S77" i="19"/>
  <c r="S86" i="19"/>
  <c r="S80" i="19"/>
  <c r="S110" i="19"/>
  <c r="R71" i="19"/>
  <c r="R90" i="19"/>
  <c r="R124" i="19"/>
  <c r="R81" i="19"/>
  <c r="R95" i="19"/>
  <c r="R77" i="19"/>
  <c r="R126" i="19"/>
  <c r="R86" i="19"/>
  <c r="R110" i="19"/>
  <c r="P72" i="19"/>
  <c r="P71" i="19"/>
  <c r="P73" i="19"/>
  <c r="P91" i="19"/>
  <c r="P92" i="19"/>
  <c r="P93" i="19"/>
  <c r="Q93" i="19"/>
  <c r="P94" i="19"/>
  <c r="P82" i="19"/>
  <c r="Q82" i="19"/>
  <c r="P83" i="19"/>
  <c r="P84" i="19"/>
  <c r="P85" i="19"/>
  <c r="P96" i="19"/>
  <c r="P97" i="19"/>
  <c r="P98" i="19"/>
  <c r="P99" i="19"/>
  <c r="P100" i="19"/>
  <c r="P101" i="19"/>
  <c r="P102" i="19"/>
  <c r="P103" i="19"/>
  <c r="P104" i="19"/>
  <c r="P105" i="19"/>
  <c r="P106" i="19"/>
  <c r="Q106" i="19"/>
  <c r="P107" i="19"/>
  <c r="P108" i="19"/>
  <c r="Q108" i="19"/>
  <c r="P109" i="19"/>
  <c r="P75" i="19"/>
  <c r="P76" i="19"/>
  <c r="P78" i="19"/>
  <c r="P77" i="19"/>
  <c r="P79" i="19"/>
  <c r="Q79" i="19"/>
  <c r="P87" i="19"/>
  <c r="P88" i="19"/>
  <c r="P111" i="19"/>
  <c r="P112" i="19"/>
  <c r="P113" i="19"/>
  <c r="P114" i="19"/>
  <c r="Q114" i="19"/>
  <c r="P115" i="19"/>
  <c r="P116" i="19"/>
  <c r="P117" i="19"/>
  <c r="Q117" i="19"/>
  <c r="P118" i="19"/>
  <c r="O71" i="19"/>
  <c r="O90" i="19"/>
  <c r="O81" i="19"/>
  <c r="O95" i="19"/>
  <c r="O74" i="19"/>
  <c r="O77" i="19"/>
  <c r="O86" i="19"/>
  <c r="O110" i="19"/>
  <c r="O126" i="19"/>
  <c r="N71" i="19"/>
  <c r="N90" i="19"/>
  <c r="N81" i="19"/>
  <c r="N95" i="19"/>
  <c r="N74" i="19"/>
  <c r="N77" i="19"/>
  <c r="N86" i="19"/>
  <c r="N110" i="19"/>
  <c r="N126" i="19"/>
  <c r="N128" i="19"/>
  <c r="L72" i="19"/>
  <c r="L73" i="19"/>
  <c r="L91" i="19"/>
  <c r="L92" i="19"/>
  <c r="L93" i="19"/>
  <c r="L94" i="19"/>
  <c r="L82" i="19"/>
  <c r="M82" i="19"/>
  <c r="L83" i="19"/>
  <c r="L84" i="19"/>
  <c r="L85" i="19"/>
  <c r="M85" i="19"/>
  <c r="L96" i="19"/>
  <c r="L97" i="19"/>
  <c r="L98" i="19"/>
  <c r="M98" i="19"/>
  <c r="L99" i="19"/>
  <c r="L100" i="19"/>
  <c r="L101" i="19"/>
  <c r="L102" i="19"/>
  <c r="M102" i="19"/>
  <c r="L103" i="19"/>
  <c r="L104" i="19"/>
  <c r="L105" i="19"/>
  <c r="L106" i="19"/>
  <c r="M106" i="19"/>
  <c r="L107" i="19"/>
  <c r="L108" i="19"/>
  <c r="L109" i="19"/>
  <c r="L75" i="19"/>
  <c r="L76" i="19"/>
  <c r="L78" i="19"/>
  <c r="L79" i="19"/>
  <c r="M79" i="19"/>
  <c r="L87" i="19"/>
  <c r="L88" i="19"/>
  <c r="L111" i="19"/>
  <c r="L112" i="19"/>
  <c r="L113" i="19"/>
  <c r="L114" i="19"/>
  <c r="L115" i="19"/>
  <c r="L116" i="19"/>
  <c r="L117" i="19"/>
  <c r="M117" i="19"/>
  <c r="L118" i="19"/>
  <c r="K71" i="19"/>
  <c r="K124" i="19"/>
  <c r="K90" i="19"/>
  <c r="K81" i="19"/>
  <c r="K125" i="19"/>
  <c r="K95" i="19"/>
  <c r="K74" i="19"/>
  <c r="K77" i="19"/>
  <c r="K86" i="19"/>
  <c r="K110" i="19"/>
  <c r="J71" i="19"/>
  <c r="J124" i="19"/>
  <c r="J90" i="19"/>
  <c r="J81" i="19"/>
  <c r="J95" i="19"/>
  <c r="J74" i="19"/>
  <c r="J77" i="19"/>
  <c r="J86" i="19"/>
  <c r="J110" i="19"/>
  <c r="H72" i="19"/>
  <c r="H73" i="19"/>
  <c r="I73" i="19"/>
  <c r="H91" i="19"/>
  <c r="H92" i="19"/>
  <c r="H93" i="19"/>
  <c r="H94" i="19"/>
  <c r="I94" i="19"/>
  <c r="H75" i="19"/>
  <c r="H76" i="19"/>
  <c r="I76" i="19"/>
  <c r="H74" i="19"/>
  <c r="H82" i="19"/>
  <c r="H83" i="19"/>
  <c r="H84" i="19"/>
  <c r="H85" i="19"/>
  <c r="H96" i="19"/>
  <c r="H97" i="19"/>
  <c r="H98" i="19"/>
  <c r="H99" i="19"/>
  <c r="H100" i="19"/>
  <c r="H101" i="19"/>
  <c r="H102" i="19"/>
  <c r="I102" i="19"/>
  <c r="H103" i="19"/>
  <c r="H104" i="19"/>
  <c r="H105" i="19"/>
  <c r="H106" i="19"/>
  <c r="H107" i="19"/>
  <c r="H108" i="19"/>
  <c r="I108" i="19"/>
  <c r="H109" i="19"/>
  <c r="H78" i="19"/>
  <c r="H79" i="19"/>
  <c r="I79" i="19"/>
  <c r="H87" i="19"/>
  <c r="H86" i="19"/>
  <c r="H88" i="19"/>
  <c r="H111" i="19"/>
  <c r="H112" i="19"/>
  <c r="H113" i="19"/>
  <c r="I113" i="19"/>
  <c r="H114" i="19"/>
  <c r="H115" i="19"/>
  <c r="H116" i="19"/>
  <c r="I116" i="19"/>
  <c r="H117" i="19"/>
  <c r="H118" i="19"/>
  <c r="G71" i="19"/>
  <c r="G70" i="19"/>
  <c r="G90" i="19"/>
  <c r="G74" i="19"/>
  <c r="G81" i="19"/>
  <c r="G95" i="19"/>
  <c r="G125" i="19"/>
  <c r="G77" i="19"/>
  <c r="G86" i="19"/>
  <c r="G110" i="19"/>
  <c r="G126" i="19"/>
  <c r="F71" i="19"/>
  <c r="F90" i="19"/>
  <c r="F124" i="19"/>
  <c r="F74" i="19"/>
  <c r="F81" i="19"/>
  <c r="F80" i="19"/>
  <c r="F95" i="19"/>
  <c r="F125" i="19"/>
  <c r="F77" i="19"/>
  <c r="F86" i="19"/>
  <c r="F110" i="19"/>
  <c r="F126" i="19"/>
  <c r="D72" i="19"/>
  <c r="D73" i="19"/>
  <c r="D71" i="19"/>
  <c r="E71" i="19"/>
  <c r="D91" i="19"/>
  <c r="D92" i="19"/>
  <c r="D93" i="19"/>
  <c r="D90" i="19"/>
  <c r="D94" i="19"/>
  <c r="D82" i="19"/>
  <c r="D83" i="19"/>
  <c r="D84" i="19"/>
  <c r="D85" i="19"/>
  <c r="D96" i="19"/>
  <c r="D97" i="19"/>
  <c r="D98" i="19"/>
  <c r="E98" i="19"/>
  <c r="D99" i="19"/>
  <c r="D100" i="19"/>
  <c r="D101" i="19"/>
  <c r="D102" i="19"/>
  <c r="D103" i="19"/>
  <c r="D104" i="19"/>
  <c r="D105" i="19"/>
  <c r="D106" i="19"/>
  <c r="D107" i="19"/>
  <c r="D108" i="19"/>
  <c r="D109" i="19"/>
  <c r="D75" i="19"/>
  <c r="D74" i="19"/>
  <c r="D76" i="19"/>
  <c r="D78" i="19"/>
  <c r="D77" i="19"/>
  <c r="D79" i="19"/>
  <c r="D87" i="19"/>
  <c r="D86" i="19"/>
  <c r="D88" i="19"/>
  <c r="D111" i="19"/>
  <c r="D112" i="19"/>
  <c r="D113" i="19"/>
  <c r="D114" i="19"/>
  <c r="D115" i="19"/>
  <c r="D116" i="19"/>
  <c r="D117" i="19"/>
  <c r="D118" i="19"/>
  <c r="C71" i="19"/>
  <c r="C90" i="19"/>
  <c r="C81" i="19"/>
  <c r="C95" i="19"/>
  <c r="C74" i="19"/>
  <c r="C77" i="19"/>
  <c r="C86" i="19"/>
  <c r="C126" i="19"/>
  <c r="C110" i="19"/>
  <c r="B71" i="19"/>
  <c r="B90" i="19"/>
  <c r="B81" i="19"/>
  <c r="B95" i="19"/>
  <c r="B74" i="19"/>
  <c r="B77" i="19"/>
  <c r="B86" i="19"/>
  <c r="B110" i="19"/>
  <c r="AF6" i="19"/>
  <c r="AF5" i="19"/>
  <c r="AF7" i="19"/>
  <c r="AF25" i="19"/>
  <c r="AF26" i="19"/>
  <c r="AF27" i="19"/>
  <c r="AG27" i="19"/>
  <c r="AF28" i="19"/>
  <c r="AF16" i="19"/>
  <c r="AF17" i="19"/>
  <c r="AF18" i="19"/>
  <c r="AF19" i="19"/>
  <c r="AG19" i="19"/>
  <c r="AF30" i="19"/>
  <c r="AF31" i="19"/>
  <c r="AF32" i="19"/>
  <c r="AF33" i="19"/>
  <c r="AF34" i="19"/>
  <c r="AF35" i="19"/>
  <c r="AF36" i="19"/>
  <c r="AG36" i="19"/>
  <c r="AF37" i="19"/>
  <c r="AG37" i="19"/>
  <c r="AF38" i="19"/>
  <c r="AF39" i="19"/>
  <c r="AG39" i="19"/>
  <c r="AF40" i="19"/>
  <c r="AG40" i="19"/>
  <c r="AF41" i="19"/>
  <c r="AF42" i="19"/>
  <c r="AF43" i="19"/>
  <c r="AG43" i="19"/>
  <c r="AF9" i="19"/>
  <c r="AF8" i="19"/>
  <c r="AF10" i="19"/>
  <c r="AF12" i="19"/>
  <c r="AF13" i="19"/>
  <c r="AF11" i="19"/>
  <c r="AF21" i="19"/>
  <c r="AF22" i="19"/>
  <c r="AG22" i="19"/>
  <c r="AF45" i="19"/>
  <c r="AF46" i="19"/>
  <c r="AF47" i="19"/>
  <c r="AF48" i="19"/>
  <c r="AF49" i="19"/>
  <c r="AF50" i="19"/>
  <c r="AF51" i="19"/>
  <c r="AF52" i="19"/>
  <c r="AE5" i="19"/>
  <c r="AE24" i="19"/>
  <c r="AE58" i="19"/>
  <c r="AE15" i="19"/>
  <c r="AE29" i="19"/>
  <c r="AE8" i="19"/>
  <c r="AE11" i="19"/>
  <c r="AE60" i="19"/>
  <c r="AE20" i="19"/>
  <c r="AE14" i="19"/>
  <c r="AE44" i="19"/>
  <c r="AD5" i="19"/>
  <c r="AD24" i="19"/>
  <c r="AD15" i="19"/>
  <c r="AD29" i="19"/>
  <c r="AD8" i="19"/>
  <c r="AD11" i="19"/>
  <c r="AD20" i="19"/>
  <c r="AD44" i="19"/>
  <c r="AD60" i="19"/>
  <c r="AB6" i="19"/>
  <c r="AB7" i="19"/>
  <c r="AC7" i="19"/>
  <c r="AB5" i="19"/>
  <c r="AB25" i="19"/>
  <c r="AB26" i="19"/>
  <c r="AB27" i="19"/>
  <c r="AB28" i="19"/>
  <c r="AB16" i="19"/>
  <c r="AB17" i="19"/>
  <c r="AB18" i="19"/>
  <c r="AB19" i="19"/>
  <c r="AC1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AB42" i="19"/>
  <c r="AB43" i="19"/>
  <c r="AB9" i="19"/>
  <c r="AB8" i="19"/>
  <c r="AB10" i="19"/>
  <c r="AB12" i="19"/>
  <c r="AB13" i="19"/>
  <c r="AC13" i="19"/>
  <c r="AB21" i="19"/>
  <c r="AB22" i="19"/>
  <c r="AB45" i="19"/>
  <c r="AB46" i="19"/>
  <c r="AC46" i="19"/>
  <c r="AB47" i="19"/>
  <c r="AB48" i="19"/>
  <c r="AB49" i="19"/>
  <c r="AB50" i="19"/>
  <c r="AC50" i="19"/>
  <c r="AB51" i="19"/>
  <c r="AC51" i="19"/>
  <c r="AB52" i="19"/>
  <c r="AA5" i="19"/>
  <c r="AA58" i="19"/>
  <c r="AA24" i="19"/>
  <c r="AA15" i="19"/>
  <c r="AA29" i="19"/>
  <c r="AA8" i="19"/>
  <c r="AA11" i="19"/>
  <c r="AA20" i="19"/>
  <c r="AA44" i="19"/>
  <c r="Z5" i="19"/>
  <c r="Z58" i="19"/>
  <c r="Z24" i="19"/>
  <c r="Z15" i="19"/>
  <c r="Z29" i="19"/>
  <c r="Z8" i="19"/>
  <c r="Z11" i="19"/>
  <c r="Z20" i="19"/>
  <c r="Z44" i="19"/>
  <c r="X6" i="19"/>
  <c r="X7" i="19"/>
  <c r="Y7" i="19"/>
  <c r="X25" i="19"/>
  <c r="X26" i="19"/>
  <c r="X27" i="19"/>
  <c r="X28" i="19"/>
  <c r="X24" i="19"/>
  <c r="X16" i="19"/>
  <c r="X17" i="19"/>
  <c r="X18" i="19"/>
  <c r="X19" i="19"/>
  <c r="Y19" i="19"/>
  <c r="X30" i="19"/>
  <c r="X31" i="19"/>
  <c r="X32" i="19"/>
  <c r="Y32" i="19"/>
  <c r="X33" i="19"/>
  <c r="X34" i="19"/>
  <c r="X35" i="19"/>
  <c r="X36" i="19"/>
  <c r="X37" i="19"/>
  <c r="X38" i="19"/>
  <c r="X39" i="19"/>
  <c r="Y39" i="19"/>
  <c r="X40" i="19"/>
  <c r="Y40" i="19"/>
  <c r="X41" i="19"/>
  <c r="X42" i="19"/>
  <c r="X43" i="19"/>
  <c r="Y43" i="19"/>
  <c r="X9" i="19"/>
  <c r="X8" i="19"/>
  <c r="X10" i="19"/>
  <c r="Y10" i="19"/>
  <c r="X12" i="19"/>
  <c r="X13" i="19"/>
  <c r="X21" i="19"/>
  <c r="X22" i="19"/>
  <c r="Y22" i="19"/>
  <c r="X45" i="19"/>
  <c r="X46" i="19"/>
  <c r="X47" i="19"/>
  <c r="X48" i="19"/>
  <c r="X49" i="19"/>
  <c r="X50" i="19"/>
  <c r="Y50" i="19"/>
  <c r="X51" i="19"/>
  <c r="Y51" i="19"/>
  <c r="X52" i="19"/>
  <c r="Y52" i="19"/>
  <c r="W5" i="19"/>
  <c r="W24" i="19"/>
  <c r="W15" i="19"/>
  <c r="W14" i="19"/>
  <c r="W29" i="19"/>
  <c r="W8" i="19"/>
  <c r="W11" i="19"/>
  <c r="W60" i="19"/>
  <c r="W62" i="19"/>
  <c r="W20" i="19"/>
  <c r="W44" i="19"/>
  <c r="V5" i="19"/>
  <c r="V4" i="19"/>
  <c r="V24" i="19"/>
  <c r="V15" i="19"/>
  <c r="V29" i="19"/>
  <c r="V59" i="19"/>
  <c r="V8" i="19"/>
  <c r="V11" i="19"/>
  <c r="V20" i="19"/>
  <c r="V14" i="19"/>
  <c r="V44" i="19"/>
  <c r="T6" i="19"/>
  <c r="T7" i="19"/>
  <c r="T25" i="19"/>
  <c r="T26" i="19"/>
  <c r="T27" i="19"/>
  <c r="T28" i="19"/>
  <c r="T16" i="19"/>
  <c r="T17" i="19"/>
  <c r="U17" i="19"/>
  <c r="T18" i="19"/>
  <c r="T19" i="19"/>
  <c r="T30" i="19"/>
  <c r="T31" i="19"/>
  <c r="T32" i="19"/>
  <c r="T33" i="19"/>
  <c r="U33" i="19"/>
  <c r="T34" i="19"/>
  <c r="T35" i="19"/>
  <c r="T36" i="19"/>
  <c r="T37" i="19"/>
  <c r="T38" i="19"/>
  <c r="T39" i="19"/>
  <c r="T40" i="19"/>
  <c r="T41" i="19"/>
  <c r="T42" i="19"/>
  <c r="T43" i="19"/>
  <c r="T9" i="19"/>
  <c r="T10" i="19"/>
  <c r="U10" i="19"/>
  <c r="T12" i="19"/>
  <c r="T13" i="19"/>
  <c r="U13" i="19"/>
  <c r="T21" i="19"/>
  <c r="T22" i="19"/>
  <c r="T45" i="19"/>
  <c r="T46" i="19"/>
  <c r="T47" i="19"/>
  <c r="T48" i="19"/>
  <c r="T49" i="19"/>
  <c r="T50" i="19"/>
  <c r="U50" i="19"/>
  <c r="T51" i="19"/>
  <c r="U51" i="19"/>
  <c r="T52" i="19"/>
  <c r="S5" i="19"/>
  <c r="S58" i="19"/>
  <c r="S24" i="19"/>
  <c r="S15" i="19"/>
  <c r="S29" i="19"/>
  <c r="S8" i="19"/>
  <c r="S11" i="19"/>
  <c r="S20" i="19"/>
  <c r="S44" i="19"/>
  <c r="R5" i="19"/>
  <c r="R58" i="19"/>
  <c r="R24" i="19"/>
  <c r="R15" i="19"/>
  <c r="R29" i="19"/>
  <c r="R8" i="19"/>
  <c r="R11" i="19"/>
  <c r="R20" i="19"/>
  <c r="R44" i="19"/>
  <c r="P6" i="19"/>
  <c r="P7" i="19"/>
  <c r="Q7" i="19"/>
  <c r="P25" i="19"/>
  <c r="P24" i="19"/>
  <c r="P26" i="19"/>
  <c r="P27" i="19"/>
  <c r="P28" i="19"/>
  <c r="P16" i="19"/>
  <c r="P17" i="19"/>
  <c r="P18" i="19"/>
  <c r="P1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9" i="19"/>
  <c r="P10" i="19"/>
  <c r="P12" i="19"/>
  <c r="P13" i="19"/>
  <c r="P11" i="19"/>
  <c r="P21" i="19"/>
  <c r="P22" i="19"/>
  <c r="P45" i="19"/>
  <c r="P46" i="19"/>
  <c r="P47" i="19"/>
  <c r="P48" i="19"/>
  <c r="Q48" i="19"/>
  <c r="P49" i="19"/>
  <c r="Q49" i="19"/>
  <c r="P50" i="19"/>
  <c r="P51" i="19"/>
  <c r="P52" i="19"/>
  <c r="Q52" i="19"/>
  <c r="P44" i="19"/>
  <c r="O5" i="19"/>
  <c r="O24" i="19"/>
  <c r="O23" i="19"/>
  <c r="O58" i="19"/>
  <c r="O15" i="19"/>
  <c r="O29" i="19"/>
  <c r="O8" i="19"/>
  <c r="O11" i="19"/>
  <c r="O20" i="19"/>
  <c r="O44" i="19"/>
  <c r="N5" i="19"/>
  <c r="N24" i="19"/>
  <c r="N15" i="19"/>
  <c r="N29" i="19"/>
  <c r="N8" i="19"/>
  <c r="N11" i="19"/>
  <c r="N20" i="19"/>
  <c r="N44" i="19"/>
  <c r="N60" i="19"/>
  <c r="L6" i="19"/>
  <c r="L7" i="19"/>
  <c r="L25" i="19"/>
  <c r="L26" i="19"/>
  <c r="L27" i="19"/>
  <c r="M27" i="19"/>
  <c r="L28" i="19"/>
  <c r="L16" i="19"/>
  <c r="L17" i="19"/>
  <c r="M17" i="19"/>
  <c r="L18" i="19"/>
  <c r="L19" i="19"/>
  <c r="L30" i="19"/>
  <c r="L31" i="19"/>
  <c r="L32" i="19"/>
  <c r="L33" i="19"/>
  <c r="L34" i="19"/>
  <c r="L35" i="19"/>
  <c r="L36" i="19"/>
  <c r="L37" i="19"/>
  <c r="L38" i="19"/>
  <c r="L39" i="19"/>
  <c r="M39" i="19"/>
  <c r="L40" i="19"/>
  <c r="L41" i="19"/>
  <c r="L42" i="19"/>
  <c r="M42" i="19"/>
  <c r="L43" i="19"/>
  <c r="L9" i="19"/>
  <c r="L8" i="19"/>
  <c r="L10" i="19"/>
  <c r="M10" i="19"/>
  <c r="L12" i="19"/>
  <c r="L13" i="19"/>
  <c r="L21" i="19"/>
  <c r="M21" i="19"/>
  <c r="L22" i="19"/>
  <c r="L45" i="19"/>
  <c r="L46" i="19"/>
  <c r="L47" i="19"/>
  <c r="M47" i="19"/>
  <c r="L48" i="19"/>
  <c r="L49" i="19"/>
  <c r="L50" i="19"/>
  <c r="M50" i="19"/>
  <c r="L51" i="19"/>
  <c r="M51" i="19"/>
  <c r="L52" i="19"/>
  <c r="K5" i="19"/>
  <c r="K24" i="19"/>
  <c r="K15" i="19"/>
  <c r="K29" i="19"/>
  <c r="K8" i="19"/>
  <c r="K4" i="19"/>
  <c r="K11" i="19"/>
  <c r="K20" i="19"/>
  <c r="K44" i="19"/>
  <c r="J5" i="19"/>
  <c r="J24" i="19"/>
  <c r="J58" i="19"/>
  <c r="J15" i="19"/>
  <c r="J29" i="19"/>
  <c r="J8" i="19"/>
  <c r="J11" i="19"/>
  <c r="J20" i="19"/>
  <c r="J44" i="19"/>
  <c r="H6" i="19"/>
  <c r="H5" i="19"/>
  <c r="H7" i="19"/>
  <c r="U73" i="19"/>
  <c r="H25" i="19"/>
  <c r="H26" i="19"/>
  <c r="H27" i="19"/>
  <c r="H28" i="19"/>
  <c r="H16" i="19"/>
  <c r="H17" i="19"/>
  <c r="H18" i="19"/>
  <c r="I18" i="19"/>
  <c r="H19" i="19"/>
  <c r="H30" i="19"/>
  <c r="H31" i="19"/>
  <c r="H32" i="19"/>
  <c r="H33" i="19"/>
  <c r="U99" i="19"/>
  <c r="H34" i="19"/>
  <c r="H35" i="19"/>
  <c r="H36" i="19"/>
  <c r="AC36" i="19"/>
  <c r="H37" i="19"/>
  <c r="H38" i="19"/>
  <c r="H39" i="19"/>
  <c r="H40" i="19"/>
  <c r="H41" i="19"/>
  <c r="H42" i="19"/>
  <c r="H43" i="19"/>
  <c r="H9" i="19"/>
  <c r="H10" i="19"/>
  <c r="H12" i="19"/>
  <c r="H13" i="19"/>
  <c r="H21" i="19"/>
  <c r="AG87" i="19"/>
  <c r="H22" i="19"/>
  <c r="H45" i="19"/>
  <c r="H46" i="19"/>
  <c r="I46" i="19"/>
  <c r="H47" i="19"/>
  <c r="AC113" i="19"/>
  <c r="H48" i="19"/>
  <c r="I48" i="19"/>
  <c r="H49" i="19"/>
  <c r="Q115" i="19"/>
  <c r="H50" i="19"/>
  <c r="H51" i="19"/>
  <c r="U117" i="19"/>
  <c r="H52" i="19"/>
  <c r="D5" i="19"/>
  <c r="D58" i="19"/>
  <c r="D24" i="19"/>
  <c r="D15" i="19"/>
  <c r="D29" i="19"/>
  <c r="D8" i="19"/>
  <c r="D11" i="19"/>
  <c r="D20" i="19"/>
  <c r="D44" i="19"/>
  <c r="G5" i="19"/>
  <c r="G24" i="19"/>
  <c r="G15" i="19"/>
  <c r="G29" i="19"/>
  <c r="G8" i="19"/>
  <c r="G11" i="19"/>
  <c r="G20" i="19"/>
  <c r="G44" i="19"/>
  <c r="F5" i="19"/>
  <c r="F24" i="19"/>
  <c r="F15" i="19"/>
  <c r="F29" i="19"/>
  <c r="F8" i="19"/>
  <c r="F11" i="19"/>
  <c r="F20" i="19"/>
  <c r="F44" i="19"/>
  <c r="X120" i="19"/>
  <c r="X121" i="19"/>
  <c r="Y121" i="19"/>
  <c r="X122" i="19"/>
  <c r="X119" i="19"/>
  <c r="W119" i="19"/>
  <c r="W127" i="19"/>
  <c r="V119" i="19"/>
  <c r="V127" i="19"/>
  <c r="W89" i="19"/>
  <c r="T120" i="19"/>
  <c r="T121" i="19"/>
  <c r="T122" i="19"/>
  <c r="S119" i="19"/>
  <c r="S127" i="19"/>
  <c r="R119" i="19"/>
  <c r="R89" i="19"/>
  <c r="S74" i="19"/>
  <c r="S70" i="19"/>
  <c r="R74" i="19"/>
  <c r="R70" i="19"/>
  <c r="H54" i="19"/>
  <c r="H55" i="19"/>
  <c r="I55" i="19"/>
  <c r="H56" i="19"/>
  <c r="S89" i="19"/>
  <c r="P120" i="19"/>
  <c r="P121" i="19"/>
  <c r="P122" i="19"/>
  <c r="O119" i="19"/>
  <c r="O127" i="19"/>
  <c r="N119" i="19"/>
  <c r="N127" i="19"/>
  <c r="O80" i="19"/>
  <c r="N80" i="19"/>
  <c r="J119" i="19"/>
  <c r="K119" i="19"/>
  <c r="K127" i="19"/>
  <c r="L120" i="19"/>
  <c r="M120" i="19"/>
  <c r="L121" i="19"/>
  <c r="L122" i="19"/>
  <c r="H120" i="19"/>
  <c r="H121" i="19"/>
  <c r="I121" i="19"/>
  <c r="H122" i="19"/>
  <c r="G119" i="19"/>
  <c r="G127" i="19"/>
  <c r="F119" i="19"/>
  <c r="F127" i="19"/>
  <c r="G80" i="19"/>
  <c r="F70" i="19"/>
  <c r="D120" i="19"/>
  <c r="E120" i="19"/>
  <c r="D121" i="19"/>
  <c r="E121" i="19"/>
  <c r="D122" i="19"/>
  <c r="C119" i="19"/>
  <c r="C127" i="19"/>
  <c r="B119" i="19"/>
  <c r="B127" i="19"/>
  <c r="AF54" i="19"/>
  <c r="AF55" i="19"/>
  <c r="AG55" i="19"/>
  <c r="AF56" i="19"/>
  <c r="AE53" i="19"/>
  <c r="AE61" i="19"/>
  <c r="AD53" i="19"/>
  <c r="AD61" i="19"/>
  <c r="AE23" i="19"/>
  <c r="AD14" i="19"/>
  <c r="AB54" i="19"/>
  <c r="AB55" i="19"/>
  <c r="AB56" i="19"/>
  <c r="AA53" i="19"/>
  <c r="Z53" i="19"/>
  <c r="Z61" i="19"/>
  <c r="Z23" i="19"/>
  <c r="X54" i="19"/>
  <c r="X55" i="19"/>
  <c r="X56" i="19"/>
  <c r="W53" i="19"/>
  <c r="W61" i="19"/>
  <c r="V53" i="19"/>
  <c r="V61" i="19"/>
  <c r="T54" i="19"/>
  <c r="T55" i="19"/>
  <c r="U55" i="19"/>
  <c r="T56" i="19"/>
  <c r="S53" i="19"/>
  <c r="S61" i="19"/>
  <c r="R53" i="19"/>
  <c r="R61" i="19"/>
  <c r="P54" i="19"/>
  <c r="Q54" i="19"/>
  <c r="P55" i="19"/>
  <c r="Q55" i="19"/>
  <c r="P56" i="19"/>
  <c r="O53" i="19"/>
  <c r="O61" i="19"/>
  <c r="N53" i="19"/>
  <c r="N61" i="19"/>
  <c r="J53" i="19"/>
  <c r="J61" i="19"/>
  <c r="L54" i="19"/>
  <c r="L55" i="19"/>
  <c r="M55" i="19"/>
  <c r="L56" i="19"/>
  <c r="K53" i="19"/>
  <c r="F53" i="19"/>
  <c r="F61" i="19"/>
  <c r="G53" i="19"/>
  <c r="G61" i="19"/>
  <c r="D53" i="19"/>
  <c r="D61" i="19"/>
  <c r="R23" i="19"/>
  <c r="R3" i="19"/>
  <c r="N14" i="19"/>
  <c r="AE71" i="19"/>
  <c r="AE90" i="19"/>
  <c r="AE81" i="19"/>
  <c r="AE95" i="19"/>
  <c r="AE77" i="19"/>
  <c r="AE126" i="19"/>
  <c r="AE86" i="19"/>
  <c r="AE110" i="19"/>
  <c r="AF72" i="19"/>
  <c r="AF73" i="19"/>
  <c r="AF91" i="19"/>
  <c r="AF92" i="19"/>
  <c r="AF93" i="19"/>
  <c r="AF94" i="19"/>
  <c r="AF82" i="19"/>
  <c r="AF83" i="19"/>
  <c r="AG83" i="19"/>
  <c r="AF84" i="19"/>
  <c r="AF85" i="19"/>
  <c r="AF96" i="19"/>
  <c r="AF97" i="19"/>
  <c r="AF95" i="19"/>
  <c r="AG95" i="19"/>
  <c r="AF98" i="19"/>
  <c r="AF99" i="19"/>
  <c r="AF100" i="19"/>
  <c r="AF101" i="19"/>
  <c r="AG101" i="19"/>
  <c r="AF102" i="19"/>
  <c r="AF103" i="19"/>
  <c r="AF104" i="19"/>
  <c r="AF105" i="19"/>
  <c r="AG105" i="19"/>
  <c r="AF106" i="19"/>
  <c r="AF107" i="19"/>
  <c r="AF108" i="19"/>
  <c r="AG108" i="19"/>
  <c r="AF109" i="19"/>
  <c r="AG109" i="19"/>
  <c r="AF75" i="19"/>
  <c r="AF76" i="19"/>
  <c r="AF74" i="19"/>
  <c r="AF78" i="19"/>
  <c r="AF79" i="19"/>
  <c r="AF77" i="19"/>
  <c r="AF87" i="19"/>
  <c r="AF86" i="19"/>
  <c r="AF111" i="19"/>
  <c r="AF110" i="19"/>
  <c r="AF112" i="19"/>
  <c r="AF113" i="19"/>
  <c r="AG113" i="19"/>
  <c r="AF114" i="19"/>
  <c r="AF115" i="19"/>
  <c r="AG115" i="19"/>
  <c r="AF116" i="19"/>
  <c r="AG116" i="19"/>
  <c r="AF117" i="19"/>
  <c r="AF118" i="19"/>
  <c r="AG118" i="19"/>
  <c r="AF122" i="19"/>
  <c r="AG122" i="19"/>
  <c r="Z71" i="19"/>
  <c r="Z90" i="19"/>
  <c r="Z89" i="19"/>
  <c r="Z81" i="19"/>
  <c r="Z95" i="19"/>
  <c r="Z77" i="19"/>
  <c r="Z86" i="19"/>
  <c r="Z126" i="19"/>
  <c r="Z110" i="19"/>
  <c r="AA71" i="19"/>
  <c r="AA90" i="19"/>
  <c r="AA81" i="19"/>
  <c r="AA95" i="19"/>
  <c r="AA77" i="19"/>
  <c r="AA126" i="19"/>
  <c r="AA86" i="19"/>
  <c r="AA110" i="19"/>
  <c r="AB72" i="19"/>
  <c r="AB73" i="19"/>
  <c r="AB91" i="19"/>
  <c r="AB92" i="19"/>
  <c r="AC92" i="19"/>
  <c r="AB90" i="19"/>
  <c r="AB93" i="19"/>
  <c r="AB94" i="19"/>
  <c r="AB82" i="19"/>
  <c r="AC82" i="19"/>
  <c r="AB83" i="19"/>
  <c r="AB84" i="19"/>
  <c r="AB85" i="19"/>
  <c r="AB96" i="19"/>
  <c r="AB97" i="19"/>
  <c r="AB98" i="19"/>
  <c r="AB99" i="19"/>
  <c r="AB100" i="19"/>
  <c r="AC100" i="19"/>
  <c r="AB101" i="19"/>
  <c r="AB102" i="19"/>
  <c r="AB103" i="19"/>
  <c r="AB104" i="19"/>
  <c r="AC104" i="19"/>
  <c r="AB105" i="19"/>
  <c r="AB106" i="19"/>
  <c r="AB107" i="19"/>
  <c r="AB108" i="19"/>
  <c r="AC108" i="19"/>
  <c r="AB109" i="19"/>
  <c r="AB75" i="19"/>
  <c r="AB76" i="19"/>
  <c r="AB78" i="19"/>
  <c r="AB79" i="19"/>
  <c r="AB87" i="19"/>
  <c r="AC87" i="19"/>
  <c r="AB88" i="19"/>
  <c r="AB86" i="19"/>
  <c r="AB111" i="19"/>
  <c r="AB112" i="19"/>
  <c r="AB113" i="19"/>
  <c r="AB114" i="19"/>
  <c r="AB115" i="19"/>
  <c r="AB116" i="19"/>
  <c r="AB117" i="19"/>
  <c r="AB118" i="19"/>
  <c r="AC118" i="19"/>
  <c r="AB122" i="19"/>
  <c r="AD71" i="19"/>
  <c r="AD124" i="19"/>
  <c r="AD90" i="19"/>
  <c r="AD81" i="19"/>
  <c r="AD95" i="19"/>
  <c r="AD77" i="19"/>
  <c r="AD126" i="19"/>
  <c r="AD86" i="19"/>
  <c r="AD110" i="19"/>
  <c r="AG6" i="19"/>
  <c r="I6" i="19"/>
  <c r="I7" i="19"/>
  <c r="I10" i="19"/>
  <c r="I13" i="19"/>
  <c r="I16" i="19"/>
  <c r="I17" i="19"/>
  <c r="I19" i="19"/>
  <c r="I22" i="19"/>
  <c r="I27" i="19"/>
  <c r="I47" i="19"/>
  <c r="I54" i="19"/>
  <c r="D4" i="19"/>
  <c r="B5" i="19"/>
  <c r="C5" i="19"/>
  <c r="C4" i="19"/>
  <c r="C3" i="19"/>
  <c r="B4" i="19"/>
  <c r="B3" i="19"/>
  <c r="R127" i="19"/>
  <c r="AF121" i="19"/>
  <c r="AG121" i="19"/>
  <c r="AB121" i="19"/>
  <c r="AF120" i="19"/>
  <c r="AB120" i="19"/>
  <c r="Q120" i="19"/>
  <c r="AE119" i="19"/>
  <c r="AE127" i="19"/>
  <c r="AD119" i="19"/>
  <c r="AD127" i="19"/>
  <c r="AA119" i="19"/>
  <c r="AA127" i="19"/>
  <c r="Z119" i="19"/>
  <c r="Z127" i="19"/>
  <c r="Q118" i="19"/>
  <c r="Q116" i="19"/>
  <c r="I112" i="19"/>
  <c r="Y102" i="19"/>
  <c r="Y101" i="19"/>
  <c r="Q99" i="19"/>
  <c r="Q94" i="19"/>
  <c r="Q92" i="19"/>
  <c r="AE74" i="19"/>
  <c r="AA74" i="19"/>
  <c r="AA70" i="19"/>
  <c r="U85" i="19"/>
  <c r="Q85" i="19"/>
  <c r="U84" i="19"/>
  <c r="U75" i="19"/>
  <c r="AD74" i="19"/>
  <c r="Z74" i="19"/>
  <c r="U72" i="19"/>
  <c r="Q72" i="19"/>
  <c r="AA61" i="19"/>
  <c r="K61" i="19"/>
  <c r="E118" i="19"/>
  <c r="I50" i="19"/>
  <c r="Q50" i="19"/>
  <c r="AG48" i="19"/>
  <c r="U48" i="19"/>
  <c r="AC48" i="19"/>
  <c r="Y47" i="19"/>
  <c r="Q46" i="19"/>
  <c r="AG42" i="19"/>
  <c r="I42" i="19"/>
  <c r="Q40" i="19"/>
  <c r="AG38" i="19"/>
  <c r="Q38" i="19"/>
  <c r="U36" i="19"/>
  <c r="M36" i="19"/>
  <c r="I36" i="19"/>
  <c r="Y33" i="19"/>
  <c r="Q32" i="19"/>
  <c r="U28" i="19"/>
  <c r="Q28" i="19"/>
  <c r="AC26" i="19"/>
  <c r="Y26" i="19"/>
  <c r="Q21" i="19"/>
  <c r="M19" i="19"/>
  <c r="M18" i="19"/>
  <c r="AG17" i="19"/>
  <c r="AG13" i="19"/>
  <c r="AG10" i="19"/>
  <c r="AC10" i="19"/>
  <c r="Q10" i="19"/>
  <c r="AG7" i="19"/>
  <c r="U6" i="19"/>
  <c r="Q6" i="19"/>
  <c r="AC72" i="19"/>
  <c r="Y54" i="19"/>
  <c r="AG114" i="19"/>
  <c r="Y42" i="19"/>
  <c r="Q42" i="19"/>
  <c r="AG104" i="19"/>
  <c r="Y28" i="19"/>
  <c r="I93" i="19"/>
  <c r="AG26" i="19"/>
  <c r="U19" i="19"/>
  <c r="AG18" i="19"/>
  <c r="AG73" i="19"/>
  <c r="Q73" i="19"/>
  <c r="Q16" i="19"/>
  <c r="AC102" i="19"/>
  <c r="Q36" i="19"/>
  <c r="AC55" i="19"/>
  <c r="Y17" i="19"/>
  <c r="AG85" i="19"/>
  <c r="Y85" i="19"/>
  <c r="Q19" i="19"/>
  <c r="Y36" i="19"/>
  <c r="AG54" i="19"/>
  <c r="Y16" i="19"/>
  <c r="M87" i="19"/>
  <c r="Q47" i="19"/>
  <c r="Y48" i="19"/>
  <c r="AG79" i="19"/>
  <c r="Y79" i="19"/>
  <c r="Q13" i="19"/>
  <c r="AG50" i="19"/>
  <c r="U76" i="19"/>
  <c r="AG82" i="19"/>
  <c r="AC88" i="19"/>
  <c r="Y116" i="19"/>
  <c r="AG88" i="19"/>
  <c r="AC93" i="19"/>
  <c r="Y72" i="19"/>
  <c r="AC73" i="19"/>
  <c r="AC84" i="19"/>
  <c r="Y87" i="19"/>
  <c r="U88" i="19"/>
  <c r="Y76" i="19"/>
  <c r="AG92" i="19"/>
  <c r="Q76" i="19"/>
  <c r="M76" i="19"/>
  <c r="AC85" i="19"/>
  <c r="I87" i="19"/>
  <c r="M104" i="19"/>
  <c r="M112" i="19"/>
  <c r="AC112" i="19"/>
  <c r="AC116" i="19"/>
  <c r="AG25" i="19"/>
  <c r="I82" i="19"/>
  <c r="AG91" i="19"/>
  <c r="AG102" i="19"/>
  <c r="M108" i="19"/>
  <c r="U94" i="19"/>
  <c r="Q102" i="19"/>
  <c r="Y98" i="19"/>
  <c r="Q104" i="19"/>
  <c r="Y108" i="19"/>
  <c r="M111" i="19"/>
  <c r="I114" i="19"/>
  <c r="M121" i="19"/>
  <c r="U108" i="19"/>
  <c r="M114" i="19"/>
  <c r="I117" i="19"/>
  <c r="AC120" i="19"/>
  <c r="J109" i="18"/>
  <c r="K109" i="18"/>
  <c r="K88" i="18"/>
  <c r="AB95" i="18"/>
  <c r="AB96" i="18"/>
  <c r="AB97" i="18"/>
  <c r="AB98" i="18"/>
  <c r="AC98" i="18"/>
  <c r="AB99" i="18"/>
  <c r="AB100" i="18"/>
  <c r="AB101" i="18"/>
  <c r="AC101" i="18"/>
  <c r="AB102" i="18"/>
  <c r="AB103" i="18"/>
  <c r="AB104" i="18"/>
  <c r="AB105" i="18"/>
  <c r="AB106" i="18"/>
  <c r="AB107" i="18"/>
  <c r="AB108" i="18"/>
  <c r="R29" i="18"/>
  <c r="S29" i="18"/>
  <c r="T30" i="18"/>
  <c r="T31" i="18"/>
  <c r="T32" i="18"/>
  <c r="T33" i="18"/>
  <c r="T34" i="18"/>
  <c r="T35" i="18"/>
  <c r="T36" i="18"/>
  <c r="U36" i="18"/>
  <c r="T37" i="18"/>
  <c r="T38" i="18"/>
  <c r="U38" i="18"/>
  <c r="T39" i="18"/>
  <c r="T40" i="18"/>
  <c r="U40" i="18"/>
  <c r="T41" i="18"/>
  <c r="T29" i="18"/>
  <c r="U29" i="18"/>
  <c r="T42" i="18"/>
  <c r="T43" i="18"/>
  <c r="V29" i="18"/>
  <c r="W29" i="18"/>
  <c r="X30" i="18"/>
  <c r="X31" i="18"/>
  <c r="X32" i="18"/>
  <c r="X33" i="18"/>
  <c r="X34" i="18"/>
  <c r="X35" i="18"/>
  <c r="X36" i="18"/>
  <c r="Y36" i="18"/>
  <c r="X37" i="18"/>
  <c r="X38" i="18"/>
  <c r="X39" i="18"/>
  <c r="X40" i="18"/>
  <c r="X41" i="18"/>
  <c r="X42" i="18"/>
  <c r="X43" i="18"/>
  <c r="Z29" i="18"/>
  <c r="AA29" i="18"/>
  <c r="AB30" i="18"/>
  <c r="AB31" i="18"/>
  <c r="AB32" i="18"/>
  <c r="AB33" i="18"/>
  <c r="AB34" i="18"/>
  <c r="AB35" i="18"/>
  <c r="AB36" i="18"/>
  <c r="AB37" i="18"/>
  <c r="AC37" i="18"/>
  <c r="AB38" i="18"/>
  <c r="AC38" i="18"/>
  <c r="AB39" i="18"/>
  <c r="AB40" i="18"/>
  <c r="AC40" i="18"/>
  <c r="AB41" i="18"/>
  <c r="AB42" i="18"/>
  <c r="AB43" i="18"/>
  <c r="D95" i="18"/>
  <c r="D96" i="18"/>
  <c r="D97" i="18"/>
  <c r="D98" i="18"/>
  <c r="E98" i="18"/>
  <c r="D99" i="18"/>
  <c r="D100" i="18"/>
  <c r="D101" i="18"/>
  <c r="D102" i="18"/>
  <c r="D103" i="18"/>
  <c r="E103" i="18"/>
  <c r="D104" i="18"/>
  <c r="D105" i="18"/>
  <c r="D106" i="18"/>
  <c r="D107" i="18"/>
  <c r="E107" i="18"/>
  <c r="D108" i="18"/>
  <c r="D78" i="18"/>
  <c r="C70" i="18"/>
  <c r="C73" i="18"/>
  <c r="C76" i="18"/>
  <c r="C80" i="18"/>
  <c r="C85" i="18"/>
  <c r="C79" i="18"/>
  <c r="C89" i="18"/>
  <c r="C94" i="18"/>
  <c r="C109" i="18"/>
  <c r="C88" i="18"/>
  <c r="C118" i="18"/>
  <c r="B70" i="18"/>
  <c r="B69" i="18"/>
  <c r="B73" i="18"/>
  <c r="B76" i="18"/>
  <c r="B80" i="18"/>
  <c r="B79" i="18"/>
  <c r="B85" i="18"/>
  <c r="B89" i="18"/>
  <c r="B94" i="18"/>
  <c r="B88" i="18"/>
  <c r="B109" i="18"/>
  <c r="B118" i="18"/>
  <c r="B5" i="18"/>
  <c r="B8" i="18"/>
  <c r="B11" i="18"/>
  <c r="B15" i="18"/>
  <c r="B20" i="18"/>
  <c r="B14" i="18"/>
  <c r="B24" i="18"/>
  <c r="B29" i="18"/>
  <c r="B44" i="18"/>
  <c r="B53" i="18"/>
  <c r="C5" i="18"/>
  <c r="C8" i="18"/>
  <c r="C4" i="18"/>
  <c r="C11" i="18"/>
  <c r="C15" i="18"/>
  <c r="C20" i="18"/>
  <c r="C14" i="18"/>
  <c r="C24" i="18"/>
  <c r="C29" i="18"/>
  <c r="C44" i="18"/>
  <c r="C23" i="18"/>
  <c r="C53" i="18"/>
  <c r="D90" i="18"/>
  <c r="H50" i="18"/>
  <c r="D50" i="18"/>
  <c r="AA11" i="18"/>
  <c r="Z11" i="18"/>
  <c r="X12" i="18"/>
  <c r="X11" i="18"/>
  <c r="X13" i="18"/>
  <c r="H21" i="18"/>
  <c r="H22" i="18"/>
  <c r="H20" i="18"/>
  <c r="H25" i="18"/>
  <c r="H26" i="18"/>
  <c r="H27" i="18"/>
  <c r="H24" i="18"/>
  <c r="H28" i="18"/>
  <c r="L45" i="18"/>
  <c r="L46" i="18"/>
  <c r="L47" i="18"/>
  <c r="M47" i="18"/>
  <c r="L48" i="18"/>
  <c r="L49" i="18"/>
  <c r="L50" i="18"/>
  <c r="M50" i="18"/>
  <c r="L51" i="18"/>
  <c r="L52" i="18"/>
  <c r="L30" i="18"/>
  <c r="L31" i="18"/>
  <c r="L32" i="18"/>
  <c r="L33" i="18"/>
  <c r="L34" i="18"/>
  <c r="L35" i="18"/>
  <c r="L36" i="18"/>
  <c r="L37" i="18"/>
  <c r="L38" i="18"/>
  <c r="M38" i="18"/>
  <c r="L39" i="18"/>
  <c r="L40" i="18"/>
  <c r="M40" i="18"/>
  <c r="L41" i="18"/>
  <c r="L42" i="18"/>
  <c r="M42" i="18"/>
  <c r="L43" i="18"/>
  <c r="L25" i="18"/>
  <c r="M25" i="18"/>
  <c r="L26" i="18"/>
  <c r="L27" i="18"/>
  <c r="L28" i="18"/>
  <c r="L54" i="18"/>
  <c r="L55" i="18"/>
  <c r="M55" i="18"/>
  <c r="L56" i="18"/>
  <c r="L21" i="18"/>
  <c r="L20" i="18"/>
  <c r="L22" i="18"/>
  <c r="L16" i="18"/>
  <c r="L17" i="18"/>
  <c r="L18" i="18"/>
  <c r="L19" i="18"/>
  <c r="D16" i="18"/>
  <c r="U81" i="18"/>
  <c r="D17" i="18"/>
  <c r="D18" i="18"/>
  <c r="D19" i="18"/>
  <c r="M19" i="18"/>
  <c r="D21" i="18"/>
  <c r="Q21" i="18"/>
  <c r="D22" i="18"/>
  <c r="L12" i="18"/>
  <c r="L13" i="18"/>
  <c r="L11" i="18"/>
  <c r="L60" i="18"/>
  <c r="L9" i="18"/>
  <c r="L10" i="18"/>
  <c r="L6" i="18"/>
  <c r="L7" i="18"/>
  <c r="M7" i="18"/>
  <c r="H54" i="18"/>
  <c r="H55" i="18"/>
  <c r="H56" i="18"/>
  <c r="H45" i="18"/>
  <c r="H46" i="18"/>
  <c r="H47" i="18"/>
  <c r="H48" i="18"/>
  <c r="I48" i="18"/>
  <c r="H49" i="18"/>
  <c r="H51" i="18"/>
  <c r="I51" i="18"/>
  <c r="H52" i="18"/>
  <c r="H30" i="18"/>
  <c r="H31" i="18"/>
  <c r="I31" i="18"/>
  <c r="H32" i="18"/>
  <c r="H33" i="18"/>
  <c r="H34" i="18"/>
  <c r="H35" i="18"/>
  <c r="I35" i="18"/>
  <c r="H36" i="18"/>
  <c r="H37" i="18"/>
  <c r="H38" i="18"/>
  <c r="I38" i="18"/>
  <c r="H39" i="18"/>
  <c r="I39" i="18"/>
  <c r="H40" i="18"/>
  <c r="H41" i="18"/>
  <c r="H42" i="18"/>
  <c r="I42" i="18"/>
  <c r="H43" i="18"/>
  <c r="H16" i="18"/>
  <c r="H17" i="18"/>
  <c r="I17" i="18"/>
  <c r="H18" i="18"/>
  <c r="I18" i="18"/>
  <c r="H19" i="18"/>
  <c r="H12" i="18"/>
  <c r="H13" i="18"/>
  <c r="I13" i="18"/>
  <c r="H9" i="18"/>
  <c r="H8" i="18"/>
  <c r="H10" i="18"/>
  <c r="I10" i="18"/>
  <c r="H6" i="18"/>
  <c r="H7" i="18"/>
  <c r="D6" i="18"/>
  <c r="D7" i="18"/>
  <c r="M72" i="18"/>
  <c r="D9" i="18"/>
  <c r="D10" i="18"/>
  <c r="D8" i="18"/>
  <c r="D12" i="18"/>
  <c r="D11" i="18"/>
  <c r="D13" i="18"/>
  <c r="AC78" i="18"/>
  <c r="D45" i="18"/>
  <c r="AC110" i="18"/>
  <c r="D46" i="18"/>
  <c r="D47" i="18"/>
  <c r="D48" i="18"/>
  <c r="D49" i="18"/>
  <c r="D51" i="18"/>
  <c r="D52" i="18"/>
  <c r="D30" i="18"/>
  <c r="D31" i="18"/>
  <c r="D32" i="18"/>
  <c r="D33" i="18"/>
  <c r="D34" i="18"/>
  <c r="E99" i="18"/>
  <c r="D35" i="18"/>
  <c r="D36" i="18"/>
  <c r="D37" i="18"/>
  <c r="AC102" i="18"/>
  <c r="Y102" i="18"/>
  <c r="D38" i="18"/>
  <c r="D39" i="18"/>
  <c r="D40" i="18"/>
  <c r="Y105" i="18"/>
  <c r="D41" i="18"/>
  <c r="Y41" i="18"/>
  <c r="D42" i="18"/>
  <c r="D43" i="18"/>
  <c r="Y43" i="18"/>
  <c r="D25" i="18"/>
  <c r="E90" i="18"/>
  <c r="D26" i="18"/>
  <c r="D27" i="18"/>
  <c r="D28" i="18"/>
  <c r="Q28" i="18"/>
  <c r="D54" i="18"/>
  <c r="D55" i="18"/>
  <c r="D56" i="18"/>
  <c r="Y121" i="18"/>
  <c r="D53" i="18"/>
  <c r="I118" i="18"/>
  <c r="AB71" i="18"/>
  <c r="AB72" i="18"/>
  <c r="AB70" i="18"/>
  <c r="AC71" i="18"/>
  <c r="AB74" i="18"/>
  <c r="AB73" i="18"/>
  <c r="AB75" i="18"/>
  <c r="AC74" i="18"/>
  <c r="AC75" i="18"/>
  <c r="AB77" i="18"/>
  <c r="AB78" i="18"/>
  <c r="AB76" i="18"/>
  <c r="AC77" i="18"/>
  <c r="AB81" i="18"/>
  <c r="AB82" i="18"/>
  <c r="AC82" i="18"/>
  <c r="AB83" i="18"/>
  <c r="AB84" i="18"/>
  <c r="AB80" i="18"/>
  <c r="AB86" i="18"/>
  <c r="AB85" i="18"/>
  <c r="AC83" i="18"/>
  <c r="AC84" i="18"/>
  <c r="AC87" i="18"/>
  <c r="AB90" i="18"/>
  <c r="AB91" i="18"/>
  <c r="AC91" i="18"/>
  <c r="AB92" i="18"/>
  <c r="AC92" i="18"/>
  <c r="AB93" i="18"/>
  <c r="AC95" i="18"/>
  <c r="AC97" i="18"/>
  <c r="AC99" i="18"/>
  <c r="AC103" i="18"/>
  <c r="AC105" i="18"/>
  <c r="AC107" i="18"/>
  <c r="AB110" i="18"/>
  <c r="AB111" i="18"/>
  <c r="AB112" i="18"/>
  <c r="AB113" i="18"/>
  <c r="AB114" i="18"/>
  <c r="AC114" i="18"/>
  <c r="AB115" i="18"/>
  <c r="AB116" i="18"/>
  <c r="AB117" i="18"/>
  <c r="AC112" i="18"/>
  <c r="AC116" i="18"/>
  <c r="AB119" i="18"/>
  <c r="AB120" i="18"/>
  <c r="AB121" i="18"/>
  <c r="AC121" i="18"/>
  <c r="AC120" i="18"/>
  <c r="X71" i="18"/>
  <c r="X72" i="18"/>
  <c r="X70" i="18"/>
  <c r="Y71" i="18"/>
  <c r="X74" i="18"/>
  <c r="X75" i="18"/>
  <c r="Y75" i="18"/>
  <c r="X73" i="18"/>
  <c r="Y74" i="18"/>
  <c r="X77" i="18"/>
  <c r="X78" i="18"/>
  <c r="Y78" i="18"/>
  <c r="X81" i="18"/>
  <c r="X82" i="18"/>
  <c r="X83" i="18"/>
  <c r="X84" i="18"/>
  <c r="X86" i="18"/>
  <c r="X87" i="18"/>
  <c r="Y82" i="18"/>
  <c r="Y84" i="18"/>
  <c r="X90" i="18"/>
  <c r="X91" i="18"/>
  <c r="Y91" i="18"/>
  <c r="X92" i="18"/>
  <c r="Y92" i="18"/>
  <c r="X93" i="18"/>
  <c r="X95" i="18"/>
  <c r="Y95" i="18"/>
  <c r="X96" i="18"/>
  <c r="X97" i="18"/>
  <c r="X98" i="18"/>
  <c r="Y98" i="18"/>
  <c r="X99" i="18"/>
  <c r="Y99" i="18"/>
  <c r="X100" i="18"/>
  <c r="X101" i="18"/>
  <c r="Y101" i="18"/>
  <c r="X102" i="18"/>
  <c r="X103" i="18"/>
  <c r="X104" i="18"/>
  <c r="X105" i="18"/>
  <c r="X106" i="18"/>
  <c r="X107" i="18"/>
  <c r="Y107" i="18"/>
  <c r="X108" i="18"/>
  <c r="Y97" i="18"/>
  <c r="Y103" i="18"/>
  <c r="X110" i="18"/>
  <c r="X111" i="18"/>
  <c r="Y111" i="18"/>
  <c r="X112" i="18"/>
  <c r="X113" i="18"/>
  <c r="Y113" i="18"/>
  <c r="X114" i="18"/>
  <c r="Y114" i="18"/>
  <c r="X115" i="18"/>
  <c r="X116" i="18"/>
  <c r="Y116" i="18"/>
  <c r="X117" i="18"/>
  <c r="Y117" i="18"/>
  <c r="X119" i="18"/>
  <c r="X120" i="18"/>
  <c r="Y120" i="18"/>
  <c r="X121" i="18"/>
  <c r="T71" i="18"/>
  <c r="T70" i="18"/>
  <c r="T72" i="18"/>
  <c r="U71" i="18"/>
  <c r="T74" i="18"/>
  <c r="T75" i="18"/>
  <c r="U75" i="18"/>
  <c r="T77" i="18"/>
  <c r="T78" i="18"/>
  <c r="T81" i="18"/>
  <c r="T82" i="18"/>
  <c r="T83" i="18"/>
  <c r="T84" i="18"/>
  <c r="T80" i="18"/>
  <c r="T86" i="18"/>
  <c r="T85" i="18"/>
  <c r="T87" i="18"/>
  <c r="U82" i="18"/>
  <c r="T90" i="18"/>
  <c r="U90" i="18"/>
  <c r="T91" i="18"/>
  <c r="U91" i="18"/>
  <c r="T92" i="18"/>
  <c r="U92" i="18"/>
  <c r="T93" i="18"/>
  <c r="T95" i="18"/>
  <c r="T96" i="18"/>
  <c r="T97" i="18"/>
  <c r="T98" i="18"/>
  <c r="U98" i="18"/>
  <c r="T99" i="18"/>
  <c r="U99" i="18"/>
  <c r="T100" i="18"/>
  <c r="T101" i="18"/>
  <c r="U101" i="18"/>
  <c r="T102" i="18"/>
  <c r="U102" i="18"/>
  <c r="T103" i="18"/>
  <c r="T104" i="18"/>
  <c r="T105" i="18"/>
  <c r="U105" i="18"/>
  <c r="T106" i="18"/>
  <c r="U106" i="18"/>
  <c r="T107" i="18"/>
  <c r="T108" i="18"/>
  <c r="U95" i="18"/>
  <c r="U97" i="18"/>
  <c r="U103" i="18"/>
  <c r="U107" i="18"/>
  <c r="T110" i="18"/>
  <c r="T111" i="18"/>
  <c r="U111" i="18"/>
  <c r="T112" i="18"/>
  <c r="U112" i="18"/>
  <c r="T113" i="18"/>
  <c r="T114" i="18"/>
  <c r="U114" i="18"/>
  <c r="T115" i="18"/>
  <c r="T116" i="18"/>
  <c r="T117" i="18"/>
  <c r="U116" i="18"/>
  <c r="T119" i="18"/>
  <c r="U119" i="18"/>
  <c r="T120" i="18"/>
  <c r="T121" i="18"/>
  <c r="U120" i="18"/>
  <c r="P72" i="18"/>
  <c r="P78" i="18"/>
  <c r="Q78" i="18"/>
  <c r="P111" i="18"/>
  <c r="Q111" i="18"/>
  <c r="L72" i="18"/>
  <c r="D77" i="18"/>
  <c r="E77" i="18"/>
  <c r="AB22" i="18"/>
  <c r="AC22" i="18"/>
  <c r="AB25" i="18"/>
  <c r="AC25" i="18"/>
  <c r="AB26" i="18"/>
  <c r="AC26" i="18"/>
  <c r="X6" i="18"/>
  <c r="Y32" i="18"/>
  <c r="T18" i="18"/>
  <c r="U18" i="18"/>
  <c r="T19" i="18"/>
  <c r="U19" i="18"/>
  <c r="P18" i="18"/>
  <c r="Q18" i="18"/>
  <c r="P22" i="18"/>
  <c r="Q22" i="18"/>
  <c r="M9" i="18"/>
  <c r="M27" i="18"/>
  <c r="M28" i="18"/>
  <c r="M33" i="18"/>
  <c r="M36" i="18"/>
  <c r="M37" i="18"/>
  <c r="M41" i="18"/>
  <c r="M48" i="18"/>
  <c r="M49" i="18"/>
  <c r="M51" i="18"/>
  <c r="F5" i="18"/>
  <c r="F8" i="18"/>
  <c r="F11" i="18"/>
  <c r="F15" i="18"/>
  <c r="F20" i="18"/>
  <c r="F14" i="18"/>
  <c r="F24" i="18"/>
  <c r="F29" i="18"/>
  <c r="F44" i="18"/>
  <c r="F23" i="18"/>
  <c r="F3" i="18"/>
  <c r="F53" i="18"/>
  <c r="G5" i="18"/>
  <c r="G8" i="18"/>
  <c r="G11" i="18"/>
  <c r="G15" i="18"/>
  <c r="G20" i="18"/>
  <c r="G14" i="18"/>
  <c r="G24" i="18"/>
  <c r="G29" i="18"/>
  <c r="G23" i="18"/>
  <c r="G44" i="18"/>
  <c r="G53" i="18"/>
  <c r="G85" i="18"/>
  <c r="D87" i="18"/>
  <c r="E87" i="18"/>
  <c r="H87" i="18"/>
  <c r="I87" i="18"/>
  <c r="L87" i="18"/>
  <c r="M87" i="18"/>
  <c r="P87" i="18"/>
  <c r="Q87" i="18"/>
  <c r="F85" i="18"/>
  <c r="J85" i="18"/>
  <c r="J79" i="18"/>
  <c r="K85" i="18"/>
  <c r="K76" i="18"/>
  <c r="N85" i="18"/>
  <c r="O85" i="18"/>
  <c r="O125" i="18"/>
  <c r="R85" i="18"/>
  <c r="S85" i="18"/>
  <c r="V85" i="18"/>
  <c r="W85" i="18"/>
  <c r="W79" i="18"/>
  <c r="Z85" i="18"/>
  <c r="AA85" i="18"/>
  <c r="AA20" i="18"/>
  <c r="Z20" i="18"/>
  <c r="Z60" i="18"/>
  <c r="X22" i="18"/>
  <c r="W20" i="18"/>
  <c r="V20" i="18"/>
  <c r="S20" i="18"/>
  <c r="S14" i="18"/>
  <c r="R20" i="18"/>
  <c r="T22" i="18"/>
  <c r="U22" i="18"/>
  <c r="O20" i="18"/>
  <c r="O14" i="18"/>
  <c r="O3" i="18"/>
  <c r="N20" i="18"/>
  <c r="K20" i="18"/>
  <c r="J20" i="18"/>
  <c r="C126" i="18"/>
  <c r="B126" i="18"/>
  <c r="P121" i="18"/>
  <c r="Q121" i="18"/>
  <c r="L121" i="18"/>
  <c r="M121" i="18"/>
  <c r="H121" i="18"/>
  <c r="I121" i="18"/>
  <c r="D121" i="18"/>
  <c r="E121" i="18"/>
  <c r="P120" i="18"/>
  <c r="Q120" i="18"/>
  <c r="L120" i="18"/>
  <c r="M120" i="18"/>
  <c r="H120" i="18"/>
  <c r="I120" i="18"/>
  <c r="D120" i="18"/>
  <c r="P119" i="18"/>
  <c r="Q119" i="18"/>
  <c r="L119" i="18"/>
  <c r="H119" i="18"/>
  <c r="D119" i="18"/>
  <c r="E119" i="18"/>
  <c r="AA118" i="18"/>
  <c r="AA126" i="18"/>
  <c r="Z118" i="18"/>
  <c r="Z126" i="18"/>
  <c r="W118" i="18"/>
  <c r="W126" i="18"/>
  <c r="V118" i="18"/>
  <c r="V126" i="18"/>
  <c r="S118" i="18"/>
  <c r="S126" i="18"/>
  <c r="R118" i="18"/>
  <c r="O118" i="18"/>
  <c r="O126" i="18"/>
  <c r="N118" i="18"/>
  <c r="N126" i="18"/>
  <c r="K118" i="18"/>
  <c r="K126" i="18"/>
  <c r="J118" i="18"/>
  <c r="J126" i="18"/>
  <c r="G118" i="18"/>
  <c r="F118" i="18"/>
  <c r="F126" i="18"/>
  <c r="P117" i="18"/>
  <c r="Q117" i="18"/>
  <c r="L117" i="18"/>
  <c r="M117" i="18"/>
  <c r="H117" i="18"/>
  <c r="I117" i="18"/>
  <c r="D117" i="18"/>
  <c r="E117" i="18"/>
  <c r="P116" i="18"/>
  <c r="Q116" i="18"/>
  <c r="L116" i="18"/>
  <c r="M116" i="18"/>
  <c r="H116" i="18"/>
  <c r="I116" i="18"/>
  <c r="D116" i="18"/>
  <c r="E116" i="18"/>
  <c r="P115" i="18"/>
  <c r="L115" i="18"/>
  <c r="H115" i="18"/>
  <c r="D115" i="18"/>
  <c r="P114" i="18"/>
  <c r="Q114" i="18"/>
  <c r="L114" i="18"/>
  <c r="M114" i="18"/>
  <c r="H114" i="18"/>
  <c r="I114" i="18"/>
  <c r="D114" i="18"/>
  <c r="E114" i="18"/>
  <c r="P113" i="18"/>
  <c r="Q113" i="18"/>
  <c r="L113" i="18"/>
  <c r="M113" i="18"/>
  <c r="H113" i="18"/>
  <c r="I113" i="18"/>
  <c r="D113" i="18"/>
  <c r="E113" i="18"/>
  <c r="P112" i="18"/>
  <c r="Q112" i="18"/>
  <c r="L112" i="18"/>
  <c r="M112" i="18"/>
  <c r="H112" i="18"/>
  <c r="I112" i="18"/>
  <c r="D112" i="18"/>
  <c r="E112" i="18"/>
  <c r="L111" i="18"/>
  <c r="M111" i="18"/>
  <c r="H111" i="18"/>
  <c r="D111" i="18"/>
  <c r="E111" i="18"/>
  <c r="P110" i="18"/>
  <c r="Q110" i="18"/>
  <c r="L110" i="18"/>
  <c r="H110" i="18"/>
  <c r="I110" i="18"/>
  <c r="D110" i="18"/>
  <c r="E110" i="18"/>
  <c r="AA109" i="18"/>
  <c r="Z109" i="18"/>
  <c r="W109" i="18"/>
  <c r="V109" i="18"/>
  <c r="S109" i="18"/>
  <c r="R109" i="18"/>
  <c r="O109" i="18"/>
  <c r="N109" i="18"/>
  <c r="G109" i="18"/>
  <c r="F109" i="18"/>
  <c r="P108" i="18"/>
  <c r="L108" i="18"/>
  <c r="H108" i="18"/>
  <c r="P107" i="18"/>
  <c r="Q107" i="18"/>
  <c r="L107" i="18"/>
  <c r="M107" i="18"/>
  <c r="H107" i="18"/>
  <c r="I107" i="18"/>
  <c r="P106" i="18"/>
  <c r="Q106" i="18"/>
  <c r="L106" i="18"/>
  <c r="M106" i="18"/>
  <c r="H106" i="18"/>
  <c r="I106" i="18"/>
  <c r="E106" i="18"/>
  <c r="P105" i="18"/>
  <c r="Q105" i="18"/>
  <c r="L105" i="18"/>
  <c r="M105" i="18"/>
  <c r="H105" i="18"/>
  <c r="I105" i="18"/>
  <c r="E105" i="18"/>
  <c r="P104" i="18"/>
  <c r="Q104" i="18"/>
  <c r="L104" i="18"/>
  <c r="H104" i="18"/>
  <c r="P103" i="18"/>
  <c r="Q103" i="18"/>
  <c r="L103" i="18"/>
  <c r="M103" i="18"/>
  <c r="H103" i="18"/>
  <c r="I103" i="18"/>
  <c r="P102" i="18"/>
  <c r="Q102" i="18"/>
  <c r="L102" i="18"/>
  <c r="M102" i="18"/>
  <c r="H102" i="18"/>
  <c r="I102" i="18"/>
  <c r="E102" i="18"/>
  <c r="P101" i="18"/>
  <c r="Q101" i="18"/>
  <c r="L101" i="18"/>
  <c r="M101" i="18"/>
  <c r="H101" i="18"/>
  <c r="I101" i="18"/>
  <c r="E101" i="18"/>
  <c r="P100" i="18"/>
  <c r="L100" i="18"/>
  <c r="H100" i="18"/>
  <c r="I100" i="18"/>
  <c r="P99" i="18"/>
  <c r="L99" i="18"/>
  <c r="M99" i="18"/>
  <c r="H99" i="18"/>
  <c r="P98" i="18"/>
  <c r="Q98" i="18"/>
  <c r="L98" i="18"/>
  <c r="M98" i="18"/>
  <c r="H98" i="18"/>
  <c r="I98" i="18"/>
  <c r="P97" i="18"/>
  <c r="Q97" i="18"/>
  <c r="L97" i="18"/>
  <c r="M97" i="18"/>
  <c r="H97" i="18"/>
  <c r="E97" i="18"/>
  <c r="P96" i="18"/>
  <c r="L96" i="18"/>
  <c r="H96" i="18"/>
  <c r="P95" i="18"/>
  <c r="Q95" i="18"/>
  <c r="L95" i="18"/>
  <c r="H95" i="18"/>
  <c r="I95" i="18"/>
  <c r="E95" i="18"/>
  <c r="AA94" i="18"/>
  <c r="Z94" i="18"/>
  <c r="W94" i="18"/>
  <c r="V94" i="18"/>
  <c r="V88" i="18"/>
  <c r="S94" i="18"/>
  <c r="R94" i="18"/>
  <c r="O94" i="18"/>
  <c r="O80" i="18"/>
  <c r="O124" i="18"/>
  <c r="N94" i="18"/>
  <c r="K94" i="18"/>
  <c r="J94" i="18"/>
  <c r="J80" i="18"/>
  <c r="G94" i="18"/>
  <c r="F94" i="18"/>
  <c r="F124" i="18"/>
  <c r="P93" i="18"/>
  <c r="L93" i="18"/>
  <c r="H93" i="18"/>
  <c r="I93" i="18"/>
  <c r="D93" i="18"/>
  <c r="P92" i="18"/>
  <c r="Q92" i="18"/>
  <c r="L92" i="18"/>
  <c r="H92" i="18"/>
  <c r="I92" i="18"/>
  <c r="D92" i="18"/>
  <c r="E92" i="18"/>
  <c r="P91" i="18"/>
  <c r="L91" i="18"/>
  <c r="M91" i="18"/>
  <c r="H91" i="18"/>
  <c r="D91" i="18"/>
  <c r="E91" i="18"/>
  <c r="P90" i="18"/>
  <c r="Q90" i="18"/>
  <c r="L90" i="18"/>
  <c r="M90" i="18"/>
  <c r="H90" i="18"/>
  <c r="I90" i="18"/>
  <c r="AA89" i="18"/>
  <c r="Z89" i="18"/>
  <c r="W89" i="18"/>
  <c r="V89" i="18"/>
  <c r="V123" i="18"/>
  <c r="S89" i="18"/>
  <c r="R89" i="18"/>
  <c r="R123" i="18"/>
  <c r="O89" i="18"/>
  <c r="N89" i="18"/>
  <c r="K89" i="18"/>
  <c r="J89" i="18"/>
  <c r="G89" i="18"/>
  <c r="F89" i="18"/>
  <c r="F123" i="18"/>
  <c r="P86" i="18"/>
  <c r="L86" i="18"/>
  <c r="H86" i="18"/>
  <c r="D86" i="18"/>
  <c r="P84" i="18"/>
  <c r="Q84" i="18"/>
  <c r="L84" i="18"/>
  <c r="H84" i="18"/>
  <c r="I84" i="18"/>
  <c r="D84" i="18"/>
  <c r="E84" i="18"/>
  <c r="P83" i="18"/>
  <c r="L83" i="18"/>
  <c r="M83" i="18"/>
  <c r="H83" i="18"/>
  <c r="D83" i="18"/>
  <c r="E83" i="18"/>
  <c r="P82" i="18"/>
  <c r="Q82" i="18"/>
  <c r="L82" i="18"/>
  <c r="H82" i="18"/>
  <c r="I82" i="18"/>
  <c r="D82" i="18"/>
  <c r="E82" i="18"/>
  <c r="P81" i="18"/>
  <c r="L81" i="18"/>
  <c r="H81" i="18"/>
  <c r="D81" i="18"/>
  <c r="AA80" i="18"/>
  <c r="AA124" i="18"/>
  <c r="Z80" i="18"/>
  <c r="Z124" i="18"/>
  <c r="W80" i="18"/>
  <c r="W124" i="18"/>
  <c r="V80" i="18"/>
  <c r="S80" i="18"/>
  <c r="S124" i="18"/>
  <c r="R80" i="18"/>
  <c r="N80" i="18"/>
  <c r="K80" i="18"/>
  <c r="G80" i="18"/>
  <c r="F80" i="18"/>
  <c r="L78" i="18"/>
  <c r="M78" i="18"/>
  <c r="H78" i="18"/>
  <c r="I78" i="18"/>
  <c r="D76" i="18"/>
  <c r="E76" i="18"/>
  <c r="P77" i="18"/>
  <c r="Q77" i="18"/>
  <c r="L77" i="18"/>
  <c r="H77" i="18"/>
  <c r="AA76" i="18"/>
  <c r="AA125" i="18"/>
  <c r="Z76" i="18"/>
  <c r="W76" i="18"/>
  <c r="V76" i="18"/>
  <c r="S76" i="18"/>
  <c r="R76" i="18"/>
  <c r="R125" i="18"/>
  <c r="O76" i="18"/>
  <c r="N76" i="18"/>
  <c r="N125" i="18"/>
  <c r="N70" i="18"/>
  <c r="N73" i="18"/>
  <c r="J76" i="18"/>
  <c r="J125" i="18"/>
  <c r="G76" i="18"/>
  <c r="F76" i="18"/>
  <c r="P75" i="18"/>
  <c r="Q75" i="18"/>
  <c r="L75" i="18"/>
  <c r="M75" i="18"/>
  <c r="H75" i="18"/>
  <c r="I75" i="18"/>
  <c r="D75" i="18"/>
  <c r="E75" i="18"/>
  <c r="P74" i="18"/>
  <c r="Q74" i="18"/>
  <c r="L74" i="18"/>
  <c r="M74" i="18"/>
  <c r="H74" i="18"/>
  <c r="I74" i="18"/>
  <c r="D74" i="18"/>
  <c r="AA73" i="18"/>
  <c r="Z73" i="18"/>
  <c r="W73" i="18"/>
  <c r="V73" i="18"/>
  <c r="S73" i="18"/>
  <c r="R73" i="18"/>
  <c r="O73" i="18"/>
  <c r="K73" i="18"/>
  <c r="J73" i="18"/>
  <c r="J70" i="18"/>
  <c r="J69" i="18"/>
  <c r="G73" i="18"/>
  <c r="G69" i="18"/>
  <c r="F73" i="18"/>
  <c r="H72" i="18"/>
  <c r="I72" i="18"/>
  <c r="D72" i="18"/>
  <c r="P71" i="18"/>
  <c r="L71" i="18"/>
  <c r="H71" i="18"/>
  <c r="I71" i="18"/>
  <c r="D71" i="18"/>
  <c r="D70" i="18"/>
  <c r="D69" i="18"/>
  <c r="AA70" i="18"/>
  <c r="Z70" i="18"/>
  <c r="Z123" i="18"/>
  <c r="W70" i="18"/>
  <c r="V70" i="18"/>
  <c r="S70" i="18"/>
  <c r="S123" i="18"/>
  <c r="R70" i="18"/>
  <c r="O70" i="18"/>
  <c r="K70" i="18"/>
  <c r="G70" i="18"/>
  <c r="F70" i="18"/>
  <c r="AB56" i="18"/>
  <c r="AC56" i="18"/>
  <c r="X56" i="18"/>
  <c r="Y56" i="18"/>
  <c r="T56" i="18"/>
  <c r="U56" i="18"/>
  <c r="P56" i="18"/>
  <c r="Q56" i="18"/>
  <c r="AB55" i="18"/>
  <c r="AC55" i="18"/>
  <c r="X55" i="18"/>
  <c r="Y55" i="18"/>
  <c r="T55" i="18"/>
  <c r="U55" i="18"/>
  <c r="P55" i="18"/>
  <c r="Q55" i="18"/>
  <c r="AB54" i="18"/>
  <c r="AC54" i="18"/>
  <c r="X54" i="18"/>
  <c r="Y54" i="18"/>
  <c r="T54" i="18"/>
  <c r="U54" i="18"/>
  <c r="P54" i="18"/>
  <c r="Q54" i="18"/>
  <c r="I54" i="18"/>
  <c r="AA53" i="18"/>
  <c r="AA61" i="18"/>
  <c r="Z53" i="18"/>
  <c r="Z61" i="18"/>
  <c r="W53" i="18"/>
  <c r="W61" i="18"/>
  <c r="V53" i="18"/>
  <c r="V61" i="18"/>
  <c r="S53" i="18"/>
  <c r="S61" i="18"/>
  <c r="R53" i="18"/>
  <c r="R61" i="18"/>
  <c r="O53" i="18"/>
  <c r="O61" i="18"/>
  <c r="N53" i="18"/>
  <c r="N61" i="18"/>
  <c r="K53" i="18"/>
  <c r="K61" i="18"/>
  <c r="J53" i="18"/>
  <c r="J61" i="18"/>
  <c r="G61" i="18"/>
  <c r="F61" i="18"/>
  <c r="C61" i="18"/>
  <c r="AB52" i="18"/>
  <c r="AC52" i="18"/>
  <c r="X52" i="18"/>
  <c r="Y52" i="18"/>
  <c r="T52" i="18"/>
  <c r="U52" i="18"/>
  <c r="P52" i="18"/>
  <c r="Q52" i="18"/>
  <c r="I52" i="18"/>
  <c r="AB51" i="18"/>
  <c r="AC51" i="18"/>
  <c r="X51" i="18"/>
  <c r="Y51" i="18"/>
  <c r="T51" i="18"/>
  <c r="U51" i="18"/>
  <c r="P51" i="18"/>
  <c r="Q51" i="18"/>
  <c r="AB50" i="18"/>
  <c r="X50" i="18"/>
  <c r="T50" i="18"/>
  <c r="P50" i="18"/>
  <c r="AB49" i="18"/>
  <c r="AC49" i="18"/>
  <c r="X49" i="18"/>
  <c r="Y49" i="18"/>
  <c r="T49" i="18"/>
  <c r="U49" i="18"/>
  <c r="P49" i="18"/>
  <c r="Q49" i="18"/>
  <c r="I49" i="18"/>
  <c r="AB48" i="18"/>
  <c r="AC48" i="18"/>
  <c r="X48" i="18"/>
  <c r="Y48" i="18"/>
  <c r="T48" i="18"/>
  <c r="U48" i="18"/>
  <c r="P48" i="18"/>
  <c r="Q48" i="18"/>
  <c r="AB47" i="18"/>
  <c r="AC47" i="18"/>
  <c r="X47" i="18"/>
  <c r="Y47" i="18"/>
  <c r="T47" i="18"/>
  <c r="U47" i="18"/>
  <c r="P47" i="18"/>
  <c r="Q47" i="18"/>
  <c r="I47" i="18"/>
  <c r="AB46" i="18"/>
  <c r="AC46" i="18"/>
  <c r="X46" i="18"/>
  <c r="Y46" i="18"/>
  <c r="T46" i="18"/>
  <c r="U46" i="18"/>
  <c r="P46" i="18"/>
  <c r="Q46" i="18"/>
  <c r="AB45" i="18"/>
  <c r="AC45" i="18"/>
  <c r="X45" i="18"/>
  <c r="Y45" i="18"/>
  <c r="T45" i="18"/>
  <c r="U45" i="18"/>
  <c r="P45" i="18"/>
  <c r="AA44" i="18"/>
  <c r="AA60" i="18"/>
  <c r="Z44" i="18"/>
  <c r="W44" i="18"/>
  <c r="V44" i="18"/>
  <c r="V60" i="18"/>
  <c r="V11" i="18"/>
  <c r="S44" i="18"/>
  <c r="R44" i="18"/>
  <c r="O44" i="18"/>
  <c r="N44" i="18"/>
  <c r="K44" i="18"/>
  <c r="J44" i="18"/>
  <c r="J60" i="18"/>
  <c r="P43" i="18"/>
  <c r="AC42" i="18"/>
  <c r="Y42" i="18"/>
  <c r="U42" i="18"/>
  <c r="P42" i="18"/>
  <c r="Q42" i="18"/>
  <c r="AC41" i="18"/>
  <c r="U41" i="18"/>
  <c r="P41" i="18"/>
  <c r="Q41" i="18"/>
  <c r="Y40" i="18"/>
  <c r="P40" i="18"/>
  <c r="Q40" i="18"/>
  <c r="I40" i="18"/>
  <c r="P39" i="18"/>
  <c r="Y38" i="18"/>
  <c r="P38" i="18"/>
  <c r="Q38" i="18"/>
  <c r="Y37" i="18"/>
  <c r="U37" i="18"/>
  <c r="P37" i="18"/>
  <c r="Q37" i="18"/>
  <c r="AC36" i="18"/>
  <c r="P36" i="18"/>
  <c r="Q36" i="18"/>
  <c r="I36" i="18"/>
  <c r="P35" i="18"/>
  <c r="Y34" i="18"/>
  <c r="U34" i="18"/>
  <c r="P34" i="18"/>
  <c r="Q34" i="18"/>
  <c r="I34" i="18"/>
  <c r="AC33" i="18"/>
  <c r="Y33" i="18"/>
  <c r="U33" i="18"/>
  <c r="P33" i="18"/>
  <c r="AC32" i="18"/>
  <c r="P32" i="18"/>
  <c r="Q32" i="18"/>
  <c r="I32" i="18"/>
  <c r="P31" i="18"/>
  <c r="Y30" i="18"/>
  <c r="U30" i="18"/>
  <c r="P30" i="18"/>
  <c r="Q30" i="18"/>
  <c r="I30" i="18"/>
  <c r="S15" i="18"/>
  <c r="S59" i="18"/>
  <c r="O29" i="18"/>
  <c r="N29" i="18"/>
  <c r="K29" i="18"/>
  <c r="J29" i="18"/>
  <c r="J59" i="18"/>
  <c r="AB28" i="18"/>
  <c r="X28" i="18"/>
  <c r="Y28" i="18"/>
  <c r="T28" i="18"/>
  <c r="P28" i="18"/>
  <c r="AB27" i="18"/>
  <c r="AC27" i="18"/>
  <c r="X27" i="18"/>
  <c r="Y27" i="18"/>
  <c r="T27" i="18"/>
  <c r="U27" i="18"/>
  <c r="P27" i="18"/>
  <c r="Q27" i="18"/>
  <c r="X26" i="18"/>
  <c r="T26" i="18"/>
  <c r="U26" i="18"/>
  <c r="P26" i="18"/>
  <c r="Q26" i="18"/>
  <c r="X25" i="18"/>
  <c r="Y25" i="18"/>
  <c r="T25" i="18"/>
  <c r="U25" i="18"/>
  <c r="P25" i="18"/>
  <c r="Q25" i="18"/>
  <c r="AA24" i="18"/>
  <c r="Z24" i="18"/>
  <c r="Z5" i="18"/>
  <c r="W24" i="18"/>
  <c r="W5" i="18"/>
  <c r="W58" i="18"/>
  <c r="V24" i="18"/>
  <c r="S24" i="18"/>
  <c r="R24" i="18"/>
  <c r="O24" i="18"/>
  <c r="N24" i="18"/>
  <c r="N5" i="18"/>
  <c r="K24" i="18"/>
  <c r="K23" i="18"/>
  <c r="J24" i="18"/>
  <c r="AB21" i="18"/>
  <c r="X21" i="18"/>
  <c r="X20" i="18"/>
  <c r="T21" i="18"/>
  <c r="P21" i="18"/>
  <c r="AB19" i="18"/>
  <c r="AC19" i="18"/>
  <c r="X19" i="18"/>
  <c r="Y19" i="18"/>
  <c r="P19" i="18"/>
  <c r="Q19" i="18"/>
  <c r="AB18" i="18"/>
  <c r="AC18" i="18"/>
  <c r="X18" i="18"/>
  <c r="Y18" i="18"/>
  <c r="AB17" i="18"/>
  <c r="AC17" i="18"/>
  <c r="X17" i="18"/>
  <c r="Y17" i="18"/>
  <c r="T17" i="18"/>
  <c r="U17" i="18"/>
  <c r="P17" i="18"/>
  <c r="Q17" i="18"/>
  <c r="AB16" i="18"/>
  <c r="X16" i="18"/>
  <c r="T16" i="18"/>
  <c r="P16" i="18"/>
  <c r="Q16" i="18"/>
  <c r="AA15" i="18"/>
  <c r="AA59" i="18"/>
  <c r="Z15" i="18"/>
  <c r="W15" i="18"/>
  <c r="V15" i="18"/>
  <c r="V14" i="18"/>
  <c r="R15" i="18"/>
  <c r="R14" i="18"/>
  <c r="O15" i="18"/>
  <c r="N15" i="18"/>
  <c r="N14" i="18"/>
  <c r="K15" i="18"/>
  <c r="J15" i="18"/>
  <c r="B59" i="18"/>
  <c r="AB13" i="18"/>
  <c r="AC13" i="18"/>
  <c r="Y13" i="18"/>
  <c r="T13" i="18"/>
  <c r="U13" i="18"/>
  <c r="P13" i="18"/>
  <c r="Q13" i="18"/>
  <c r="AB12" i="18"/>
  <c r="AC12" i="18"/>
  <c r="Y12" i="18"/>
  <c r="T12" i="18"/>
  <c r="U12" i="18"/>
  <c r="P12" i="18"/>
  <c r="Q12" i="18"/>
  <c r="W11" i="18"/>
  <c r="S11" i="18"/>
  <c r="R11" i="18"/>
  <c r="O11" i="18"/>
  <c r="N11" i="18"/>
  <c r="K11" i="18"/>
  <c r="J11" i="18"/>
  <c r="G60" i="18"/>
  <c r="F60" i="18"/>
  <c r="AB10" i="18"/>
  <c r="AC10" i="18"/>
  <c r="X10" i="18"/>
  <c r="Y10" i="18"/>
  <c r="T10" i="18"/>
  <c r="U10" i="18"/>
  <c r="P10" i="18"/>
  <c r="Q10" i="18"/>
  <c r="AB9" i="18"/>
  <c r="AC9" i="18"/>
  <c r="X9" i="18"/>
  <c r="X8" i="18"/>
  <c r="T9" i="18"/>
  <c r="U9" i="18"/>
  <c r="P9" i="18"/>
  <c r="Q9" i="18"/>
  <c r="AA8" i="18"/>
  <c r="Z8" i="18"/>
  <c r="W8" i="18"/>
  <c r="V8" i="18"/>
  <c r="S8" i="18"/>
  <c r="R8" i="18"/>
  <c r="O8" i="18"/>
  <c r="N8" i="18"/>
  <c r="K8" i="18"/>
  <c r="J8" i="18"/>
  <c r="AB7" i="18"/>
  <c r="AC7" i="18"/>
  <c r="X7" i="18"/>
  <c r="Y7" i="18"/>
  <c r="T7" i="18"/>
  <c r="U7" i="18"/>
  <c r="P7" i="18"/>
  <c r="Q7" i="18"/>
  <c r="AB6" i="18"/>
  <c r="T6" i="18"/>
  <c r="U6" i="18"/>
  <c r="P6" i="18"/>
  <c r="I6" i="18"/>
  <c r="AA5" i="18"/>
  <c r="AA4" i="18"/>
  <c r="V5" i="18"/>
  <c r="S5" i="18"/>
  <c r="R5" i="18"/>
  <c r="O5" i="18"/>
  <c r="O4" i="18"/>
  <c r="K5" i="18"/>
  <c r="J5" i="18"/>
  <c r="C58" i="18"/>
  <c r="G48" i="16"/>
  <c r="G56" i="16"/>
  <c r="F48" i="16"/>
  <c r="F56" i="16"/>
  <c r="G39" i="16"/>
  <c r="F39" i="16"/>
  <c r="G25" i="16"/>
  <c r="F25" i="16"/>
  <c r="G20" i="16"/>
  <c r="F20" i="16"/>
  <c r="G17" i="16"/>
  <c r="G55" i="16"/>
  <c r="F17" i="16"/>
  <c r="G12" i="16"/>
  <c r="G54" i="16"/>
  <c r="F12" i="16"/>
  <c r="F11" i="16"/>
  <c r="G8" i="16"/>
  <c r="F8" i="16"/>
  <c r="G5" i="16"/>
  <c r="F5" i="16"/>
  <c r="H40" i="16"/>
  <c r="H26" i="16"/>
  <c r="Y86" i="16"/>
  <c r="H6" i="16"/>
  <c r="U6" i="16"/>
  <c r="H83" i="15"/>
  <c r="C116" i="16"/>
  <c r="B116" i="16"/>
  <c r="AB111" i="16"/>
  <c r="X111" i="16"/>
  <c r="Y111" i="16"/>
  <c r="T111" i="16"/>
  <c r="U111" i="16"/>
  <c r="P111" i="16"/>
  <c r="Q111" i="16"/>
  <c r="L111" i="16"/>
  <c r="H111" i="16"/>
  <c r="D111" i="16"/>
  <c r="AB110" i="16"/>
  <c r="AC110" i="16"/>
  <c r="X110" i="16"/>
  <c r="T110" i="16"/>
  <c r="P110" i="16"/>
  <c r="L110" i="16"/>
  <c r="M110" i="16"/>
  <c r="H110" i="16"/>
  <c r="D110" i="16"/>
  <c r="AB109" i="16"/>
  <c r="X109" i="16"/>
  <c r="T109" i="16"/>
  <c r="P109" i="16"/>
  <c r="L109" i="16"/>
  <c r="L108" i="16"/>
  <c r="L116" i="16"/>
  <c r="M116" i="16"/>
  <c r="H109" i="16"/>
  <c r="D109" i="16"/>
  <c r="AA108" i="16"/>
  <c r="AA116" i="16"/>
  <c r="Z108" i="16"/>
  <c r="Z116" i="16"/>
  <c r="W108" i="16"/>
  <c r="W116" i="16"/>
  <c r="V108" i="16"/>
  <c r="V116" i="16"/>
  <c r="S108" i="16"/>
  <c r="S116" i="16"/>
  <c r="R108" i="16"/>
  <c r="R116" i="16"/>
  <c r="O108" i="16"/>
  <c r="O116" i="16"/>
  <c r="N108" i="16"/>
  <c r="N116" i="16"/>
  <c r="K108" i="16"/>
  <c r="K116" i="16"/>
  <c r="J108" i="16"/>
  <c r="J116" i="16"/>
  <c r="G108" i="16"/>
  <c r="G116" i="16"/>
  <c r="F108" i="16"/>
  <c r="F116" i="16"/>
  <c r="C108" i="16"/>
  <c r="B108" i="16"/>
  <c r="AB107" i="16"/>
  <c r="X107" i="16"/>
  <c r="T107" i="16"/>
  <c r="P107" i="16"/>
  <c r="L107" i="16"/>
  <c r="H107" i="16"/>
  <c r="D107" i="16"/>
  <c r="AB106" i="16"/>
  <c r="X106" i="16"/>
  <c r="T106" i="16"/>
  <c r="P106" i="16"/>
  <c r="L106" i="16"/>
  <c r="H106" i="16"/>
  <c r="D106" i="16"/>
  <c r="AB105" i="16"/>
  <c r="X105" i="16"/>
  <c r="T105" i="16"/>
  <c r="P105" i="16"/>
  <c r="L105" i="16"/>
  <c r="H105" i="16"/>
  <c r="D105" i="16"/>
  <c r="AB104" i="16"/>
  <c r="X104" i="16"/>
  <c r="T104" i="16"/>
  <c r="P104" i="16"/>
  <c r="L104" i="16"/>
  <c r="H104" i="16"/>
  <c r="D104" i="16"/>
  <c r="AB103" i="16"/>
  <c r="X103" i="16"/>
  <c r="T103" i="16"/>
  <c r="P103" i="16"/>
  <c r="L103" i="16"/>
  <c r="H103" i="16"/>
  <c r="D103" i="16"/>
  <c r="AB102" i="16"/>
  <c r="X102" i="16"/>
  <c r="T102" i="16"/>
  <c r="P102" i="16"/>
  <c r="L102" i="16"/>
  <c r="H102" i="16"/>
  <c r="D102" i="16"/>
  <c r="AB101" i="16"/>
  <c r="X101" i="16"/>
  <c r="T101" i="16"/>
  <c r="P101" i="16"/>
  <c r="L101" i="16"/>
  <c r="H101" i="16"/>
  <c r="D101" i="16"/>
  <c r="AB100" i="16"/>
  <c r="X100" i="16"/>
  <c r="T100" i="16"/>
  <c r="P100" i="16"/>
  <c r="L100" i="16"/>
  <c r="H100" i="16"/>
  <c r="D100" i="16"/>
  <c r="AA99" i="16"/>
  <c r="Z99" i="16"/>
  <c r="W99" i="16"/>
  <c r="V99" i="16"/>
  <c r="S99" i="16"/>
  <c r="R99" i="16"/>
  <c r="O99" i="16"/>
  <c r="N99" i="16"/>
  <c r="N115" i="16"/>
  <c r="G99" i="16"/>
  <c r="F99" i="16"/>
  <c r="C99" i="16"/>
  <c r="B99" i="16"/>
  <c r="AB98" i="16"/>
  <c r="X98" i="16"/>
  <c r="T98" i="16"/>
  <c r="P98" i="16"/>
  <c r="L98" i="16"/>
  <c r="H98" i="16"/>
  <c r="D98" i="16"/>
  <c r="AB97" i="16"/>
  <c r="X97" i="16"/>
  <c r="T97" i="16"/>
  <c r="P97" i="16"/>
  <c r="L97" i="16"/>
  <c r="H97" i="16"/>
  <c r="D97" i="16"/>
  <c r="AB96" i="16"/>
  <c r="X96" i="16"/>
  <c r="T96" i="16"/>
  <c r="P96" i="16"/>
  <c r="L96" i="16"/>
  <c r="H96" i="16"/>
  <c r="D96" i="16"/>
  <c r="AB95" i="16"/>
  <c r="X95" i="16"/>
  <c r="T95" i="16"/>
  <c r="P95" i="16"/>
  <c r="L95" i="16"/>
  <c r="H95" i="16"/>
  <c r="D95" i="16"/>
  <c r="AB94" i="16"/>
  <c r="X94" i="16"/>
  <c r="T94" i="16"/>
  <c r="P94" i="16"/>
  <c r="L94" i="16"/>
  <c r="H94" i="16"/>
  <c r="D94" i="16"/>
  <c r="AB93" i="16"/>
  <c r="X93" i="16"/>
  <c r="T93" i="16"/>
  <c r="P93" i="16"/>
  <c r="L93" i="16"/>
  <c r="H93" i="16"/>
  <c r="D93" i="16"/>
  <c r="AB92" i="16"/>
  <c r="X92" i="16"/>
  <c r="T92" i="16"/>
  <c r="P92" i="16"/>
  <c r="L92" i="16"/>
  <c r="H92" i="16"/>
  <c r="D92" i="16"/>
  <c r="AB91" i="16"/>
  <c r="X91" i="16"/>
  <c r="T91" i="16"/>
  <c r="P91" i="16"/>
  <c r="L91" i="16"/>
  <c r="H91" i="16"/>
  <c r="D91" i="16"/>
  <c r="AB90" i="16"/>
  <c r="X90" i="16"/>
  <c r="T90" i="16"/>
  <c r="P90" i="16"/>
  <c r="L90" i="16"/>
  <c r="H90" i="16"/>
  <c r="D90" i="16"/>
  <c r="AB89" i="16"/>
  <c r="X89" i="16"/>
  <c r="T89" i="16"/>
  <c r="P89" i="16"/>
  <c r="L89" i="16"/>
  <c r="H89" i="16"/>
  <c r="D89" i="16"/>
  <c r="AB88" i="16"/>
  <c r="X88" i="16"/>
  <c r="T88" i="16"/>
  <c r="P88" i="16"/>
  <c r="L88" i="16"/>
  <c r="H88" i="16"/>
  <c r="D88" i="16"/>
  <c r="AB87" i="16"/>
  <c r="X87" i="16"/>
  <c r="T87" i="16"/>
  <c r="P87" i="16"/>
  <c r="L87" i="16"/>
  <c r="H87" i="16"/>
  <c r="D87" i="16"/>
  <c r="AB86" i="16"/>
  <c r="X86" i="16"/>
  <c r="T86" i="16"/>
  <c r="P86" i="16"/>
  <c r="L86" i="16"/>
  <c r="H86" i="16"/>
  <c r="D86" i="16"/>
  <c r="AA85" i="16"/>
  <c r="Z85" i="16"/>
  <c r="W85" i="16"/>
  <c r="V85" i="16"/>
  <c r="S85" i="16"/>
  <c r="R85" i="16"/>
  <c r="O85" i="16"/>
  <c r="N85" i="16"/>
  <c r="K85" i="16"/>
  <c r="J85" i="16"/>
  <c r="G85" i="16"/>
  <c r="F85" i="16"/>
  <c r="C85" i="16"/>
  <c r="B85" i="16"/>
  <c r="AB84" i="16"/>
  <c r="X84" i="16"/>
  <c r="Y84" i="16"/>
  <c r="T84" i="16"/>
  <c r="P84" i="16"/>
  <c r="L84" i="16"/>
  <c r="H84" i="16"/>
  <c r="D84" i="16"/>
  <c r="AB83" i="16"/>
  <c r="X83" i="16"/>
  <c r="T83" i="16"/>
  <c r="P83" i="16"/>
  <c r="L83" i="16"/>
  <c r="H83" i="16"/>
  <c r="D83" i="16"/>
  <c r="AB82" i="16"/>
  <c r="X82" i="16"/>
  <c r="T82" i="16"/>
  <c r="P82" i="16"/>
  <c r="L82" i="16"/>
  <c r="H82" i="16"/>
  <c r="D82" i="16"/>
  <c r="AB81" i="16"/>
  <c r="X81" i="16"/>
  <c r="T81" i="16"/>
  <c r="P81" i="16"/>
  <c r="P80" i="16"/>
  <c r="L81" i="16"/>
  <c r="H81" i="16"/>
  <c r="H80" i="16"/>
  <c r="D81" i="16"/>
  <c r="D80" i="16"/>
  <c r="AA80" i="16"/>
  <c r="Z80" i="16"/>
  <c r="W80" i="16"/>
  <c r="V80" i="16"/>
  <c r="S80" i="16"/>
  <c r="R80" i="16"/>
  <c r="O80" i="16"/>
  <c r="N80" i="16"/>
  <c r="N79" i="16"/>
  <c r="K80" i="16"/>
  <c r="J80" i="16"/>
  <c r="G80" i="16"/>
  <c r="F80" i="16"/>
  <c r="C80" i="16"/>
  <c r="B80" i="16"/>
  <c r="AB78" i="16"/>
  <c r="AB77" i="16"/>
  <c r="X78" i="16"/>
  <c r="X77" i="16"/>
  <c r="T78" i="16"/>
  <c r="T77" i="16"/>
  <c r="P78" i="16"/>
  <c r="P77" i="16"/>
  <c r="L78" i="16"/>
  <c r="L77" i="16"/>
  <c r="M77" i="16"/>
  <c r="H78" i="16"/>
  <c r="H77" i="16"/>
  <c r="D78" i="16"/>
  <c r="D77" i="16"/>
  <c r="D115" i="16"/>
  <c r="AA77" i="16"/>
  <c r="Z77" i="16"/>
  <c r="W77" i="16"/>
  <c r="V77" i="16"/>
  <c r="V71" i="16"/>
  <c r="S77" i="16"/>
  <c r="R77" i="16"/>
  <c r="O77" i="16"/>
  <c r="N77" i="16"/>
  <c r="K77" i="16"/>
  <c r="J77" i="16"/>
  <c r="G77" i="16"/>
  <c r="F77" i="16"/>
  <c r="C77" i="16"/>
  <c r="B77" i="16"/>
  <c r="AB76" i="16"/>
  <c r="X76" i="16"/>
  <c r="Y76" i="16"/>
  <c r="T76" i="16"/>
  <c r="P76" i="16"/>
  <c r="L76" i="16"/>
  <c r="H76" i="16"/>
  <c r="D76" i="16"/>
  <c r="E76" i="16"/>
  <c r="AB75" i="16"/>
  <c r="X75" i="16"/>
  <c r="T75" i="16"/>
  <c r="P75" i="16"/>
  <c r="L75" i="16"/>
  <c r="H75" i="16"/>
  <c r="D75" i="16"/>
  <c r="AB74" i="16"/>
  <c r="X74" i="16"/>
  <c r="T74" i="16"/>
  <c r="T72" i="16"/>
  <c r="P74" i="16"/>
  <c r="P72" i="16"/>
  <c r="L74" i="16"/>
  <c r="H74" i="16"/>
  <c r="I74" i="16"/>
  <c r="D74" i="16"/>
  <c r="AB73" i="16"/>
  <c r="AB72" i="16"/>
  <c r="AB114" i="16"/>
  <c r="X73" i="16"/>
  <c r="T73" i="16"/>
  <c r="P73" i="16"/>
  <c r="L73" i="16"/>
  <c r="H73" i="16"/>
  <c r="D73" i="16"/>
  <c r="D72" i="16"/>
  <c r="D71" i="16"/>
  <c r="AA72" i="16"/>
  <c r="Z72" i="16"/>
  <c r="W72" i="16"/>
  <c r="W71" i="16"/>
  <c r="V72" i="16"/>
  <c r="S72" i="16"/>
  <c r="S114" i="16"/>
  <c r="R72" i="16"/>
  <c r="O72" i="16"/>
  <c r="N72" i="16"/>
  <c r="K72" i="16"/>
  <c r="K114" i="16"/>
  <c r="J72" i="16"/>
  <c r="G72" i="16"/>
  <c r="F72" i="16"/>
  <c r="F114" i="16"/>
  <c r="C72" i="16"/>
  <c r="C114" i="16"/>
  <c r="B72" i="16"/>
  <c r="B114" i="16"/>
  <c r="AB70" i="16"/>
  <c r="H10" i="16"/>
  <c r="U10" i="16"/>
  <c r="X70" i="16"/>
  <c r="Y70" i="16"/>
  <c r="T70" i="16"/>
  <c r="P70" i="16"/>
  <c r="L70" i="16"/>
  <c r="M70" i="16"/>
  <c r="H70" i="16"/>
  <c r="D70" i="16"/>
  <c r="AB69" i="16"/>
  <c r="AB68" i="16"/>
  <c r="AB115" i="16"/>
  <c r="X69" i="16"/>
  <c r="T69" i="16"/>
  <c r="P69" i="16"/>
  <c r="L69" i="16"/>
  <c r="H69" i="16"/>
  <c r="H68" i="16"/>
  <c r="D69" i="16"/>
  <c r="D68" i="16"/>
  <c r="AA68" i="16"/>
  <c r="AA115" i="16"/>
  <c r="Z68" i="16"/>
  <c r="Z115" i="16"/>
  <c r="W68" i="16"/>
  <c r="V68" i="16"/>
  <c r="S68" i="16"/>
  <c r="S115" i="16"/>
  <c r="R68" i="16"/>
  <c r="O68" i="16"/>
  <c r="N68" i="16"/>
  <c r="K68" i="16"/>
  <c r="K115" i="16"/>
  <c r="J68" i="16"/>
  <c r="J115" i="16"/>
  <c r="G68" i="16"/>
  <c r="G64" i="16"/>
  <c r="F68" i="16"/>
  <c r="F115" i="16"/>
  <c r="C68" i="16"/>
  <c r="B68" i="16"/>
  <c r="AB67" i="16"/>
  <c r="X67" i="16"/>
  <c r="T67" i="16"/>
  <c r="P67" i="16"/>
  <c r="L67" i="16"/>
  <c r="M67" i="16"/>
  <c r="H67" i="16"/>
  <c r="D67" i="16"/>
  <c r="AB66" i="16"/>
  <c r="X66" i="16"/>
  <c r="X65" i="16"/>
  <c r="T66" i="16"/>
  <c r="P66" i="16"/>
  <c r="L66" i="16"/>
  <c r="H66" i="16"/>
  <c r="D66" i="16"/>
  <c r="AA65" i="16"/>
  <c r="Z65" i="16"/>
  <c r="W65" i="16"/>
  <c r="V65" i="16"/>
  <c r="S65" i="16"/>
  <c r="R65" i="16"/>
  <c r="R113" i="16"/>
  <c r="O65" i="16"/>
  <c r="N65" i="16"/>
  <c r="K65" i="16"/>
  <c r="J65" i="16"/>
  <c r="G65" i="16"/>
  <c r="F65" i="16"/>
  <c r="C65" i="16"/>
  <c r="B65" i="16"/>
  <c r="B113" i="16"/>
  <c r="AB51" i="16"/>
  <c r="AC51" i="16"/>
  <c r="X51" i="16"/>
  <c r="T51" i="16"/>
  <c r="P51" i="16"/>
  <c r="L51" i="16"/>
  <c r="M51" i="16"/>
  <c r="H51" i="16"/>
  <c r="U51" i="16"/>
  <c r="D51" i="16"/>
  <c r="AB50" i="16"/>
  <c r="X50" i="16"/>
  <c r="T50" i="16"/>
  <c r="P50" i="16"/>
  <c r="L50" i="16"/>
  <c r="M50" i="16"/>
  <c r="H50" i="16"/>
  <c r="U50" i="16"/>
  <c r="D50" i="16"/>
  <c r="AB49" i="16"/>
  <c r="X49" i="16"/>
  <c r="T49" i="16"/>
  <c r="P49" i="16"/>
  <c r="L49" i="16"/>
  <c r="D49" i="16"/>
  <c r="AA48" i="16"/>
  <c r="AA56" i="16"/>
  <c r="Z48" i="16"/>
  <c r="Z56" i="16"/>
  <c r="W48" i="16"/>
  <c r="W56" i="16"/>
  <c r="V48" i="16"/>
  <c r="V56" i="16"/>
  <c r="S48" i="16"/>
  <c r="S56" i="16"/>
  <c r="R48" i="16"/>
  <c r="R56" i="16"/>
  <c r="O48" i="16"/>
  <c r="O56" i="16"/>
  <c r="N48" i="16"/>
  <c r="N56" i="16"/>
  <c r="K48" i="16"/>
  <c r="K56" i="16"/>
  <c r="J48" i="16"/>
  <c r="J56" i="16"/>
  <c r="C48" i="16"/>
  <c r="C56" i="16"/>
  <c r="B48" i="16"/>
  <c r="AB47" i="16"/>
  <c r="H47" i="16"/>
  <c r="AC47" i="16"/>
  <c r="X47" i="16"/>
  <c r="T47" i="16"/>
  <c r="P47" i="16"/>
  <c r="L47" i="16"/>
  <c r="D47" i="16"/>
  <c r="AB46" i="16"/>
  <c r="X46" i="16"/>
  <c r="T46" i="16"/>
  <c r="P46" i="16"/>
  <c r="L46" i="16"/>
  <c r="H46" i="16"/>
  <c r="I46" i="16"/>
  <c r="D46" i="16"/>
  <c r="AB45" i="16"/>
  <c r="X45" i="16"/>
  <c r="T45" i="16"/>
  <c r="P45" i="16"/>
  <c r="L45" i="16"/>
  <c r="H45" i="16"/>
  <c r="D45" i="16"/>
  <c r="AB44" i="16"/>
  <c r="X44" i="16"/>
  <c r="T44" i="16"/>
  <c r="P44" i="16"/>
  <c r="L44" i="16"/>
  <c r="H44" i="16"/>
  <c r="D44" i="16"/>
  <c r="AB43" i="16"/>
  <c r="X43" i="16"/>
  <c r="T43" i="16"/>
  <c r="H43" i="16"/>
  <c r="P43" i="16"/>
  <c r="L43" i="16"/>
  <c r="D43" i="16"/>
  <c r="AB42" i="16"/>
  <c r="X42" i="16"/>
  <c r="T42" i="16"/>
  <c r="P42" i="16"/>
  <c r="L42" i="16"/>
  <c r="H42" i="16"/>
  <c r="D42" i="16"/>
  <c r="AB41" i="16"/>
  <c r="X41" i="16"/>
  <c r="T41" i="16"/>
  <c r="P41" i="16"/>
  <c r="L41" i="16"/>
  <c r="H41" i="16"/>
  <c r="D41" i="16"/>
  <c r="AB40" i="16"/>
  <c r="AB39" i="16"/>
  <c r="X40" i="16"/>
  <c r="T40" i="16"/>
  <c r="P40" i="16"/>
  <c r="L40" i="16"/>
  <c r="L39" i="16"/>
  <c r="M39" i="16"/>
  <c r="D40" i="16"/>
  <c r="AA39" i="16"/>
  <c r="Z39" i="16"/>
  <c r="W39" i="16"/>
  <c r="V39" i="16"/>
  <c r="S39" i="16"/>
  <c r="R39" i="16"/>
  <c r="O39" i="16"/>
  <c r="N39" i="16"/>
  <c r="K39" i="16"/>
  <c r="J39" i="16"/>
  <c r="C39" i="16"/>
  <c r="B39" i="16"/>
  <c r="AB38" i="16"/>
  <c r="X38" i="16"/>
  <c r="T38" i="16"/>
  <c r="P38" i="16"/>
  <c r="L38" i="16"/>
  <c r="H38" i="16"/>
  <c r="I38" i="16"/>
  <c r="D38" i="16"/>
  <c r="AB37" i="16"/>
  <c r="H37" i="16"/>
  <c r="I37" i="16"/>
  <c r="X37" i="16"/>
  <c r="T37" i="16"/>
  <c r="P37" i="16"/>
  <c r="L37" i="16"/>
  <c r="M37" i="16"/>
  <c r="D37" i="16"/>
  <c r="AB36" i="16"/>
  <c r="X36" i="16"/>
  <c r="T36" i="16"/>
  <c r="P36" i="16"/>
  <c r="L36" i="16"/>
  <c r="H36" i="16"/>
  <c r="D36" i="16"/>
  <c r="AB35" i="16"/>
  <c r="H35" i="16"/>
  <c r="AC35" i="16"/>
  <c r="X35" i="16"/>
  <c r="T35" i="16"/>
  <c r="P35" i="16"/>
  <c r="L35" i="16"/>
  <c r="D35" i="16"/>
  <c r="AB34" i="16"/>
  <c r="X34" i="16"/>
  <c r="T34" i="16"/>
  <c r="P34" i="16"/>
  <c r="L34" i="16"/>
  <c r="H34" i="16"/>
  <c r="Q34" i="16"/>
  <c r="D34" i="16"/>
  <c r="AB33" i="16"/>
  <c r="AC33" i="16"/>
  <c r="H33" i="16"/>
  <c r="X33" i="16"/>
  <c r="Y33" i="16"/>
  <c r="T33" i="16"/>
  <c r="U33" i="16"/>
  <c r="P33" i="16"/>
  <c r="L33" i="16"/>
  <c r="D33" i="16"/>
  <c r="AB32" i="16"/>
  <c r="X32" i="16"/>
  <c r="T32" i="16"/>
  <c r="P32" i="16"/>
  <c r="L32" i="16"/>
  <c r="H32" i="16"/>
  <c r="U32" i="16"/>
  <c r="D32" i="16"/>
  <c r="AB31" i="16"/>
  <c r="H31" i="16"/>
  <c r="X31" i="16"/>
  <c r="T31" i="16"/>
  <c r="P31" i="16"/>
  <c r="L31" i="16"/>
  <c r="D31" i="16"/>
  <c r="AB30" i="16"/>
  <c r="AC30" i="16"/>
  <c r="H30" i="16"/>
  <c r="X30" i="16"/>
  <c r="Y30" i="16"/>
  <c r="X26" i="16"/>
  <c r="X27" i="16"/>
  <c r="X28" i="16"/>
  <c r="X29" i="16"/>
  <c r="Y29" i="16"/>
  <c r="T30" i="16"/>
  <c r="P30" i="16"/>
  <c r="L30" i="16"/>
  <c r="M30" i="16"/>
  <c r="I30" i="16"/>
  <c r="D30" i="16"/>
  <c r="AB29" i="16"/>
  <c r="H29" i="16"/>
  <c r="U29" i="16"/>
  <c r="AC29" i="16"/>
  <c r="T29" i="16"/>
  <c r="P29" i="16"/>
  <c r="L29" i="16"/>
  <c r="M29" i="16"/>
  <c r="D29" i="16"/>
  <c r="AB28" i="16"/>
  <c r="T28" i="16"/>
  <c r="P28" i="16"/>
  <c r="L28" i="16"/>
  <c r="H28" i="16"/>
  <c r="I28" i="16"/>
  <c r="D28" i="16"/>
  <c r="AB27" i="16"/>
  <c r="H27" i="16"/>
  <c r="M27" i="16"/>
  <c r="T27" i="16"/>
  <c r="P27" i="16"/>
  <c r="L27" i="16"/>
  <c r="D27" i="16"/>
  <c r="AB26" i="16"/>
  <c r="T26" i="16"/>
  <c r="P26" i="16"/>
  <c r="L26" i="16"/>
  <c r="L25" i="16"/>
  <c r="D26" i="16"/>
  <c r="AA25" i="16"/>
  <c r="Z25" i="16"/>
  <c r="W25" i="16"/>
  <c r="V25" i="16"/>
  <c r="S25" i="16"/>
  <c r="R25" i="16"/>
  <c r="O25" i="16"/>
  <c r="O19" i="16"/>
  <c r="N25" i="16"/>
  <c r="K25" i="16"/>
  <c r="J25" i="16"/>
  <c r="C25" i="16"/>
  <c r="C19" i="16"/>
  <c r="B25" i="16"/>
  <c r="AB24" i="16"/>
  <c r="X24" i="16"/>
  <c r="T24" i="16"/>
  <c r="H24" i="16"/>
  <c r="U24" i="16"/>
  <c r="P24" i="16"/>
  <c r="Q24" i="16"/>
  <c r="L24" i="16"/>
  <c r="D24" i="16"/>
  <c r="AB23" i="16"/>
  <c r="X23" i="16"/>
  <c r="T23" i="16"/>
  <c r="P23" i="16"/>
  <c r="Q23" i="16"/>
  <c r="L23" i="16"/>
  <c r="H23" i="16"/>
  <c r="I23" i="16"/>
  <c r="D23" i="16"/>
  <c r="D20" i="16"/>
  <c r="AB22" i="16"/>
  <c r="X22" i="16"/>
  <c r="T22" i="16"/>
  <c r="T20" i="16"/>
  <c r="U20" i="16"/>
  <c r="P22" i="16"/>
  <c r="L22" i="16"/>
  <c r="H22" i="16"/>
  <c r="AC22" i="16"/>
  <c r="I22" i="16"/>
  <c r="D22" i="16"/>
  <c r="AB21" i="16"/>
  <c r="X21" i="16"/>
  <c r="Y21" i="16"/>
  <c r="T21" i="16"/>
  <c r="P21" i="16"/>
  <c r="P20" i="16"/>
  <c r="Q20" i="16"/>
  <c r="L21" i="16"/>
  <c r="L20" i="16"/>
  <c r="H21" i="16"/>
  <c r="I21" i="16"/>
  <c r="D21" i="16"/>
  <c r="AA20" i="16"/>
  <c r="Z20" i="16"/>
  <c r="W20" i="16"/>
  <c r="V20" i="16"/>
  <c r="S20" i="16"/>
  <c r="R20" i="16"/>
  <c r="O20" i="16"/>
  <c r="N20" i="16"/>
  <c r="K20" i="16"/>
  <c r="J20" i="16"/>
  <c r="C20" i="16"/>
  <c r="B20" i="16"/>
  <c r="B19" i="16"/>
  <c r="AB18" i="16"/>
  <c r="X18" i="16"/>
  <c r="T18" i="16"/>
  <c r="P18" i="16"/>
  <c r="L18" i="16"/>
  <c r="L17" i="16"/>
  <c r="M17" i="16"/>
  <c r="H18" i="16"/>
  <c r="H17" i="16"/>
  <c r="Q77" i="16"/>
  <c r="I18" i="16"/>
  <c r="D18" i="16"/>
  <c r="D17" i="16"/>
  <c r="AA17" i="16"/>
  <c r="Z17" i="16"/>
  <c r="Z55" i="16"/>
  <c r="W17" i="16"/>
  <c r="V17" i="16"/>
  <c r="S17" i="16"/>
  <c r="R17" i="16"/>
  <c r="R11" i="16"/>
  <c r="R3" i="16"/>
  <c r="O17" i="16"/>
  <c r="N17" i="16"/>
  <c r="K17" i="16"/>
  <c r="J17" i="16"/>
  <c r="C17" i="16"/>
  <c r="B17" i="16"/>
  <c r="AB16" i="16"/>
  <c r="AB12" i="16"/>
  <c r="X16" i="16"/>
  <c r="T16" i="16"/>
  <c r="P16" i="16"/>
  <c r="L16" i="16"/>
  <c r="H16" i="16"/>
  <c r="D16" i="16"/>
  <c r="AB15" i="16"/>
  <c r="X15" i="16"/>
  <c r="T15" i="16"/>
  <c r="P15" i="16"/>
  <c r="L15" i="16"/>
  <c r="H15" i="16"/>
  <c r="D15" i="16"/>
  <c r="AB14" i="16"/>
  <c r="X14" i="16"/>
  <c r="T14" i="16"/>
  <c r="P14" i="16"/>
  <c r="L14" i="16"/>
  <c r="H14" i="16"/>
  <c r="D14" i="16"/>
  <c r="AB13" i="16"/>
  <c r="X13" i="16"/>
  <c r="T13" i="16"/>
  <c r="P13" i="16"/>
  <c r="L13" i="16"/>
  <c r="D13" i="16"/>
  <c r="D12" i="16"/>
  <c r="AA12" i="16"/>
  <c r="Z12" i="16"/>
  <c r="W12" i="16"/>
  <c r="W54" i="16"/>
  <c r="V12" i="16"/>
  <c r="S12" i="16"/>
  <c r="R12" i="16"/>
  <c r="O12" i="16"/>
  <c r="N12" i="16"/>
  <c r="N11" i="16"/>
  <c r="K12" i="16"/>
  <c r="J12" i="16"/>
  <c r="C12" i="16"/>
  <c r="B12" i="16"/>
  <c r="AB10" i="16"/>
  <c r="X10" i="16"/>
  <c r="T10" i="16"/>
  <c r="P10" i="16"/>
  <c r="L10" i="16"/>
  <c r="D10" i="16"/>
  <c r="AB9" i="16"/>
  <c r="X9" i="16"/>
  <c r="T9" i="16"/>
  <c r="P9" i="16"/>
  <c r="L9" i="16"/>
  <c r="H9" i="16"/>
  <c r="I9" i="16"/>
  <c r="D9" i="16"/>
  <c r="W8" i="16"/>
  <c r="V8" i="16"/>
  <c r="S8" i="16"/>
  <c r="R8" i="16"/>
  <c r="O8" i="16"/>
  <c r="O55" i="16"/>
  <c r="N8" i="16"/>
  <c r="K8" i="16"/>
  <c r="J8" i="16"/>
  <c r="C8" i="16"/>
  <c r="B8" i="16"/>
  <c r="AB7" i="16"/>
  <c r="X7" i="16"/>
  <c r="T7" i="16"/>
  <c r="P7" i="16"/>
  <c r="L7" i="16"/>
  <c r="H7" i="16"/>
  <c r="E67" i="16"/>
  <c r="D7" i="16"/>
  <c r="AB6" i="16"/>
  <c r="X6" i="16"/>
  <c r="X5" i="16"/>
  <c r="T6" i="16"/>
  <c r="P6" i="16"/>
  <c r="L6" i="16"/>
  <c r="D6" i="16"/>
  <c r="AA5" i="16"/>
  <c r="Z5" i="16"/>
  <c r="W5" i="16"/>
  <c r="V5" i="16"/>
  <c r="S5" i="16"/>
  <c r="R5" i="16"/>
  <c r="O5" i="16"/>
  <c r="N5" i="16"/>
  <c r="K5" i="16"/>
  <c r="J5" i="16"/>
  <c r="J53" i="16"/>
  <c r="C5" i="16"/>
  <c r="B5" i="16"/>
  <c r="B118" i="15"/>
  <c r="C118" i="15"/>
  <c r="B66" i="15"/>
  <c r="C66" i="15"/>
  <c r="D67" i="15"/>
  <c r="D68" i="15"/>
  <c r="F66" i="15"/>
  <c r="G66" i="15"/>
  <c r="H67" i="15"/>
  <c r="H66" i="15"/>
  <c r="H68" i="15"/>
  <c r="D70" i="15"/>
  <c r="D71" i="15"/>
  <c r="H70" i="15"/>
  <c r="H71" i="15"/>
  <c r="AB113" i="15"/>
  <c r="X113" i="15"/>
  <c r="Y113" i="15"/>
  <c r="T113" i="15"/>
  <c r="P113" i="15"/>
  <c r="L113" i="15"/>
  <c r="H113" i="15"/>
  <c r="D113" i="15"/>
  <c r="AB112" i="15"/>
  <c r="X112" i="15"/>
  <c r="T112" i="15"/>
  <c r="P112" i="15"/>
  <c r="P109" i="15"/>
  <c r="P118" i="15"/>
  <c r="L112" i="15"/>
  <c r="H112" i="15"/>
  <c r="D112" i="15"/>
  <c r="AB111" i="15"/>
  <c r="X111" i="15"/>
  <c r="X110" i="15"/>
  <c r="X109" i="15"/>
  <c r="T111" i="15"/>
  <c r="P111" i="15"/>
  <c r="L111" i="15"/>
  <c r="H111" i="15"/>
  <c r="D111" i="15"/>
  <c r="AB110" i="15"/>
  <c r="T110" i="15"/>
  <c r="H49" i="15"/>
  <c r="H50" i="15"/>
  <c r="H51" i="15"/>
  <c r="H48" i="15"/>
  <c r="H52" i="15"/>
  <c r="P110" i="15"/>
  <c r="L110" i="15"/>
  <c r="L109" i="15"/>
  <c r="L118" i="15"/>
  <c r="H110" i="15"/>
  <c r="H109" i="15"/>
  <c r="H118" i="15"/>
  <c r="I110" i="15"/>
  <c r="D110" i="15"/>
  <c r="AA109" i="15"/>
  <c r="AA118" i="15"/>
  <c r="Z109" i="15"/>
  <c r="Z118" i="15"/>
  <c r="W109" i="15"/>
  <c r="V109" i="15"/>
  <c r="V118" i="15"/>
  <c r="S109" i="15"/>
  <c r="S118" i="15"/>
  <c r="R109" i="15"/>
  <c r="R118" i="15"/>
  <c r="O109" i="15"/>
  <c r="O118" i="15"/>
  <c r="N109" i="15"/>
  <c r="K109" i="15"/>
  <c r="K118" i="15"/>
  <c r="J109" i="15"/>
  <c r="J118" i="15"/>
  <c r="G109" i="15"/>
  <c r="G118" i="15"/>
  <c r="F109" i="15"/>
  <c r="F118" i="15"/>
  <c r="C109" i="15"/>
  <c r="B109" i="15"/>
  <c r="AB108" i="15"/>
  <c r="X108" i="15"/>
  <c r="T108" i="15"/>
  <c r="P108" i="15"/>
  <c r="L108" i="15"/>
  <c r="H108" i="15"/>
  <c r="D108" i="15"/>
  <c r="E108" i="15"/>
  <c r="AB107" i="15"/>
  <c r="X107" i="15"/>
  <c r="T107" i="15"/>
  <c r="P107" i="15"/>
  <c r="L107" i="15"/>
  <c r="H107" i="15"/>
  <c r="D107" i="15"/>
  <c r="E107" i="15"/>
  <c r="AB106" i="15"/>
  <c r="X106" i="15"/>
  <c r="T106" i="15"/>
  <c r="U106" i="15"/>
  <c r="P106" i="15"/>
  <c r="L106" i="15"/>
  <c r="H106" i="15"/>
  <c r="D106" i="15"/>
  <c r="E106" i="15"/>
  <c r="AB105" i="15"/>
  <c r="X105" i="15"/>
  <c r="T105" i="15"/>
  <c r="P105" i="15"/>
  <c r="L105" i="15"/>
  <c r="H105" i="15"/>
  <c r="D105" i="15"/>
  <c r="AB104" i="15"/>
  <c r="AC104" i="15"/>
  <c r="X104" i="15"/>
  <c r="Y104" i="15"/>
  <c r="H43" i="15"/>
  <c r="T104" i="15"/>
  <c r="P104" i="15"/>
  <c r="L104" i="15"/>
  <c r="H104" i="15"/>
  <c r="D104" i="15"/>
  <c r="AB102" i="15"/>
  <c r="AC102" i="15"/>
  <c r="X102" i="15"/>
  <c r="T102" i="15"/>
  <c r="T100" i="15"/>
  <c r="P102" i="15"/>
  <c r="Q102" i="15"/>
  <c r="L102" i="15"/>
  <c r="H102" i="15"/>
  <c r="H100" i="15"/>
  <c r="D102" i="15"/>
  <c r="AB101" i="15"/>
  <c r="X101" i="15"/>
  <c r="T101" i="15"/>
  <c r="P101" i="15"/>
  <c r="Q101" i="15"/>
  <c r="L101" i="15"/>
  <c r="M101" i="15"/>
  <c r="H101" i="15"/>
  <c r="D101" i="15"/>
  <c r="AA100" i="15"/>
  <c r="Z100" i="15"/>
  <c r="W100" i="15"/>
  <c r="V100" i="15"/>
  <c r="V80" i="15"/>
  <c r="S100" i="15"/>
  <c r="R100" i="15"/>
  <c r="O100" i="15"/>
  <c r="N100" i="15"/>
  <c r="N117" i="15"/>
  <c r="G100" i="15"/>
  <c r="F100" i="15"/>
  <c r="C100" i="15"/>
  <c r="B100" i="15"/>
  <c r="AB99" i="15"/>
  <c r="H38" i="15"/>
  <c r="Q99" i="15"/>
  <c r="X99" i="15"/>
  <c r="T99" i="15"/>
  <c r="P99" i="15"/>
  <c r="L99" i="15"/>
  <c r="M99" i="15"/>
  <c r="H99" i="15"/>
  <c r="D99" i="15"/>
  <c r="AB98" i="15"/>
  <c r="X98" i="15"/>
  <c r="T98" i="15"/>
  <c r="P98" i="15"/>
  <c r="L98" i="15"/>
  <c r="H98" i="15"/>
  <c r="D98" i="15"/>
  <c r="AB97" i="15"/>
  <c r="X97" i="15"/>
  <c r="Y97" i="15"/>
  <c r="T97" i="15"/>
  <c r="H36" i="15"/>
  <c r="U97" i="15"/>
  <c r="P97" i="15"/>
  <c r="Q97" i="15"/>
  <c r="L97" i="15"/>
  <c r="H97" i="15"/>
  <c r="D97" i="15"/>
  <c r="AB96" i="15"/>
  <c r="X96" i="15"/>
  <c r="T96" i="15"/>
  <c r="H35" i="15"/>
  <c r="U96" i="15"/>
  <c r="P96" i="15"/>
  <c r="L96" i="15"/>
  <c r="H96" i="15"/>
  <c r="D96" i="15"/>
  <c r="E96" i="15"/>
  <c r="AB95" i="15"/>
  <c r="X95" i="15"/>
  <c r="T95" i="15"/>
  <c r="P95" i="15"/>
  <c r="Q95" i="15"/>
  <c r="L95" i="15"/>
  <c r="H95" i="15"/>
  <c r="D95" i="15"/>
  <c r="AB94" i="15"/>
  <c r="X94" i="15"/>
  <c r="T94" i="15"/>
  <c r="P94" i="15"/>
  <c r="L94" i="15"/>
  <c r="H94" i="15"/>
  <c r="D94" i="15"/>
  <c r="AB93" i="15"/>
  <c r="X93" i="15"/>
  <c r="Y93" i="15"/>
  <c r="T93" i="15"/>
  <c r="P93" i="15"/>
  <c r="L93" i="15"/>
  <c r="H93" i="15"/>
  <c r="I93" i="15"/>
  <c r="D93" i="15"/>
  <c r="AB92" i="15"/>
  <c r="X92" i="15"/>
  <c r="T92" i="15"/>
  <c r="P92" i="15"/>
  <c r="L92" i="15"/>
  <c r="H92" i="15"/>
  <c r="D92" i="15"/>
  <c r="AB91" i="15"/>
  <c r="X91" i="15"/>
  <c r="T91" i="15"/>
  <c r="U91" i="15"/>
  <c r="P91" i="15"/>
  <c r="L91" i="15"/>
  <c r="H91" i="15"/>
  <c r="D91" i="15"/>
  <c r="E91" i="15"/>
  <c r="AB103" i="15"/>
  <c r="X103" i="15"/>
  <c r="T103" i="15"/>
  <c r="P103" i="15"/>
  <c r="L103" i="15"/>
  <c r="H103" i="15"/>
  <c r="D103" i="15"/>
  <c r="AB90" i="15"/>
  <c r="AC90" i="15"/>
  <c r="X90" i="15"/>
  <c r="T90" i="15"/>
  <c r="P90" i="15"/>
  <c r="L90" i="15"/>
  <c r="M90" i="15"/>
  <c r="H90" i="15"/>
  <c r="H29" i="15"/>
  <c r="D90" i="15"/>
  <c r="AB89" i="15"/>
  <c r="X89" i="15"/>
  <c r="T89" i="15"/>
  <c r="P89" i="15"/>
  <c r="L89" i="15"/>
  <c r="L86" i="15"/>
  <c r="H89" i="15"/>
  <c r="D89" i="15"/>
  <c r="AB88" i="15"/>
  <c r="X88" i="15"/>
  <c r="T88" i="15"/>
  <c r="P88" i="15"/>
  <c r="L88" i="15"/>
  <c r="H88" i="15"/>
  <c r="D88" i="15"/>
  <c r="AB87" i="15"/>
  <c r="X87" i="15"/>
  <c r="T87" i="15"/>
  <c r="P87" i="15"/>
  <c r="L87" i="15"/>
  <c r="H87" i="15"/>
  <c r="D87" i="15"/>
  <c r="E87" i="15"/>
  <c r="AA86" i="15"/>
  <c r="Z86" i="15"/>
  <c r="W86" i="15"/>
  <c r="V86" i="15"/>
  <c r="V116" i="15"/>
  <c r="S86" i="15"/>
  <c r="R86" i="15"/>
  <c r="O86" i="15"/>
  <c r="N86" i="15"/>
  <c r="N116" i="15"/>
  <c r="K86" i="15"/>
  <c r="J86" i="15"/>
  <c r="G86" i="15"/>
  <c r="G80" i="15"/>
  <c r="G64" i="15"/>
  <c r="F86" i="15"/>
  <c r="C86" i="15"/>
  <c r="B86" i="15"/>
  <c r="AB85" i="15"/>
  <c r="X85" i="15"/>
  <c r="T85" i="15"/>
  <c r="P85" i="15"/>
  <c r="L85" i="15"/>
  <c r="H85" i="15"/>
  <c r="D85" i="15"/>
  <c r="D81" i="15"/>
  <c r="AB84" i="15"/>
  <c r="X84" i="15"/>
  <c r="T84" i="15"/>
  <c r="P84" i="15"/>
  <c r="L84" i="15"/>
  <c r="H84" i="15"/>
  <c r="H23" i="15"/>
  <c r="I84" i="15"/>
  <c r="D84" i="15"/>
  <c r="AB83" i="15"/>
  <c r="X83" i="15"/>
  <c r="T83" i="15"/>
  <c r="T81" i="15"/>
  <c r="P83" i="15"/>
  <c r="L83" i="15"/>
  <c r="D83" i="15"/>
  <c r="AB82" i="15"/>
  <c r="X82" i="15"/>
  <c r="T82" i="15"/>
  <c r="P82" i="15"/>
  <c r="L82" i="15"/>
  <c r="H82" i="15"/>
  <c r="D82" i="15"/>
  <c r="AA81" i="15"/>
  <c r="Z81" i="15"/>
  <c r="W81" i="15"/>
  <c r="V81" i="15"/>
  <c r="S81" i="15"/>
  <c r="S66" i="15"/>
  <c r="R81" i="15"/>
  <c r="O81" i="15"/>
  <c r="N81" i="15"/>
  <c r="K81" i="15"/>
  <c r="J81" i="15"/>
  <c r="G81" i="15"/>
  <c r="F81" i="15"/>
  <c r="F80" i="15"/>
  <c r="C81" i="15"/>
  <c r="B81" i="15"/>
  <c r="AB79" i="15"/>
  <c r="X79" i="15"/>
  <c r="X78" i="15"/>
  <c r="T79" i="15"/>
  <c r="P79" i="15"/>
  <c r="P78" i="15"/>
  <c r="L79" i="15"/>
  <c r="H79" i="15"/>
  <c r="I79" i="15"/>
  <c r="D79" i="15"/>
  <c r="AA78" i="15"/>
  <c r="Z78" i="15"/>
  <c r="W78" i="15"/>
  <c r="W72" i="15"/>
  <c r="V78" i="15"/>
  <c r="S78" i="15"/>
  <c r="R78" i="15"/>
  <c r="R117" i="15"/>
  <c r="R72" i="15"/>
  <c r="O78" i="15"/>
  <c r="N78" i="15"/>
  <c r="K78" i="15"/>
  <c r="J78" i="15"/>
  <c r="J72" i="15"/>
  <c r="J64" i="15"/>
  <c r="G78" i="15"/>
  <c r="F78" i="15"/>
  <c r="C78" i="15"/>
  <c r="B78" i="15"/>
  <c r="AB77" i="15"/>
  <c r="X77" i="15"/>
  <c r="T77" i="15"/>
  <c r="P77" i="15"/>
  <c r="L77" i="15"/>
  <c r="H77" i="15"/>
  <c r="I77" i="15"/>
  <c r="H16" i="15"/>
  <c r="D77" i="15"/>
  <c r="AB76" i="15"/>
  <c r="X76" i="15"/>
  <c r="X73" i="15"/>
  <c r="T76" i="15"/>
  <c r="P76" i="15"/>
  <c r="L76" i="15"/>
  <c r="H76" i="15"/>
  <c r="I76" i="15"/>
  <c r="D76" i="15"/>
  <c r="AB75" i="15"/>
  <c r="X75" i="15"/>
  <c r="T75" i="15"/>
  <c r="U75" i="15"/>
  <c r="P75" i="15"/>
  <c r="Q75" i="15"/>
  <c r="L75" i="15"/>
  <c r="H75" i="15"/>
  <c r="D75" i="15"/>
  <c r="AB74" i="15"/>
  <c r="X74" i="15"/>
  <c r="T74" i="15"/>
  <c r="P74" i="15"/>
  <c r="L74" i="15"/>
  <c r="H74" i="15"/>
  <c r="D74" i="15"/>
  <c r="AA73" i="15"/>
  <c r="Z73" i="15"/>
  <c r="Z116" i="15"/>
  <c r="W73" i="15"/>
  <c r="W116" i="15"/>
  <c r="V73" i="15"/>
  <c r="S73" i="15"/>
  <c r="R73" i="15"/>
  <c r="R116" i="15"/>
  <c r="O73" i="15"/>
  <c r="N73" i="15"/>
  <c r="K73" i="15"/>
  <c r="J73" i="15"/>
  <c r="G73" i="15"/>
  <c r="F73" i="15"/>
  <c r="C73" i="15"/>
  <c r="B73" i="15"/>
  <c r="AB71" i="15"/>
  <c r="X71" i="15"/>
  <c r="Y71" i="15"/>
  <c r="T71" i="15"/>
  <c r="P71" i="15"/>
  <c r="L71" i="15"/>
  <c r="AB70" i="15"/>
  <c r="AC70" i="15"/>
  <c r="X70" i="15"/>
  <c r="T70" i="15"/>
  <c r="P70" i="15"/>
  <c r="L70" i="15"/>
  <c r="L69" i="15"/>
  <c r="M69" i="15"/>
  <c r="AA69" i="15"/>
  <c r="Z69" i="15"/>
  <c r="W69" i="15"/>
  <c r="W65" i="15"/>
  <c r="V69" i="15"/>
  <c r="S69" i="15"/>
  <c r="S117" i="15"/>
  <c r="R69" i="15"/>
  <c r="O69" i="15"/>
  <c r="O117" i="15"/>
  <c r="N69" i="15"/>
  <c r="K69" i="15"/>
  <c r="K117" i="15"/>
  <c r="J69" i="15"/>
  <c r="G69" i="15"/>
  <c r="G117" i="15"/>
  <c r="F69" i="15"/>
  <c r="C69" i="15"/>
  <c r="B69" i="15"/>
  <c r="AB68" i="15"/>
  <c r="X68" i="15"/>
  <c r="T68" i="15"/>
  <c r="P68" i="15"/>
  <c r="L68" i="15"/>
  <c r="AB67" i="15"/>
  <c r="X67" i="15"/>
  <c r="T67" i="15"/>
  <c r="P67" i="15"/>
  <c r="L67" i="15"/>
  <c r="AA66" i="15"/>
  <c r="Z66" i="15"/>
  <c r="W66" i="15"/>
  <c r="W115" i="15"/>
  <c r="V66" i="15"/>
  <c r="R66" i="15"/>
  <c r="O66" i="15"/>
  <c r="O115" i="15"/>
  <c r="N66" i="15"/>
  <c r="K66" i="15"/>
  <c r="K115" i="15"/>
  <c r="J66" i="15"/>
  <c r="AA48" i="15"/>
  <c r="AA57" i="15"/>
  <c r="Z48" i="15"/>
  <c r="Z57" i="15"/>
  <c r="W48" i="15"/>
  <c r="W57" i="15"/>
  <c r="V48" i="15"/>
  <c r="V57" i="15"/>
  <c r="S48" i="15"/>
  <c r="S57" i="15"/>
  <c r="R48" i="15"/>
  <c r="R57" i="15"/>
  <c r="O48" i="15"/>
  <c r="O19" i="15"/>
  <c r="N48" i="15"/>
  <c r="N57" i="15"/>
  <c r="K48" i="15"/>
  <c r="K57" i="15"/>
  <c r="J48" i="15"/>
  <c r="J57" i="15"/>
  <c r="G48" i="15"/>
  <c r="G57" i="15"/>
  <c r="F48" i="15"/>
  <c r="F57" i="15"/>
  <c r="AA39" i="15"/>
  <c r="Z39" i="15"/>
  <c r="W39" i="15"/>
  <c r="V39" i="15"/>
  <c r="S39" i="15"/>
  <c r="R39" i="15"/>
  <c r="O39" i="15"/>
  <c r="N39" i="15"/>
  <c r="K39" i="15"/>
  <c r="J39" i="15"/>
  <c r="G39" i="15"/>
  <c r="F39" i="15"/>
  <c r="F19" i="15"/>
  <c r="AA25" i="15"/>
  <c r="Z25" i="15"/>
  <c r="W25" i="15"/>
  <c r="V25" i="15"/>
  <c r="V12" i="15"/>
  <c r="S25" i="15"/>
  <c r="R25" i="15"/>
  <c r="R55" i="15"/>
  <c r="O25" i="15"/>
  <c r="N25" i="15"/>
  <c r="K25" i="15"/>
  <c r="J25" i="15"/>
  <c r="G25" i="15"/>
  <c r="F25" i="15"/>
  <c r="AA20" i="15"/>
  <c r="Z20" i="15"/>
  <c r="Z19" i="15"/>
  <c r="W20" i="15"/>
  <c r="V20" i="15"/>
  <c r="S20" i="15"/>
  <c r="R20" i="15"/>
  <c r="R54" i="15"/>
  <c r="O20" i="15"/>
  <c r="O54" i="15"/>
  <c r="N20" i="15"/>
  <c r="K20" i="15"/>
  <c r="J20" i="15"/>
  <c r="J54" i="15"/>
  <c r="G20" i="15"/>
  <c r="G19" i="15"/>
  <c r="F20" i="15"/>
  <c r="C25" i="15"/>
  <c r="B25" i="15"/>
  <c r="C39" i="15"/>
  <c r="B39" i="15"/>
  <c r="C48" i="15"/>
  <c r="C57" i="15"/>
  <c r="B48" i="15"/>
  <c r="B57" i="15"/>
  <c r="C20" i="15"/>
  <c r="B20" i="15"/>
  <c r="D21" i="15"/>
  <c r="H21" i="15"/>
  <c r="L21" i="15"/>
  <c r="P21" i="15"/>
  <c r="T21" i="15"/>
  <c r="X21" i="15"/>
  <c r="X20" i="15"/>
  <c r="AB21" i="15"/>
  <c r="AA17" i="15"/>
  <c r="Z17" i="15"/>
  <c r="W17" i="15"/>
  <c r="V17" i="15"/>
  <c r="S17" i="15"/>
  <c r="R17" i="15"/>
  <c r="O17" i="15"/>
  <c r="N17" i="15"/>
  <c r="N56" i="15"/>
  <c r="K17" i="15"/>
  <c r="J17" i="15"/>
  <c r="G17" i="15"/>
  <c r="F17" i="15"/>
  <c r="AA12" i="15"/>
  <c r="Z12" i="15"/>
  <c r="W12" i="15"/>
  <c r="S12" i="15"/>
  <c r="S55" i="15"/>
  <c r="R12" i="15"/>
  <c r="R11" i="15"/>
  <c r="O12" i="15"/>
  <c r="O5" i="15"/>
  <c r="O8" i="15"/>
  <c r="O4" i="15"/>
  <c r="N12" i="15"/>
  <c r="N11" i="15"/>
  <c r="K12" i="15"/>
  <c r="J12" i="15"/>
  <c r="J11" i="15"/>
  <c r="G12" i="15"/>
  <c r="F12" i="15"/>
  <c r="C17" i="15"/>
  <c r="B17" i="15"/>
  <c r="C12" i="15"/>
  <c r="B12" i="15"/>
  <c r="L7" i="15"/>
  <c r="AA8" i="15"/>
  <c r="AA56" i="15"/>
  <c r="Z8" i="15"/>
  <c r="W8" i="15"/>
  <c r="V8" i="15"/>
  <c r="S8" i="15"/>
  <c r="R8" i="15"/>
  <c r="N8" i="15"/>
  <c r="K8" i="15"/>
  <c r="J8" i="15"/>
  <c r="J56" i="15"/>
  <c r="AA5" i="15"/>
  <c r="AA54" i="15"/>
  <c r="Z5" i="15"/>
  <c r="Z54" i="15"/>
  <c r="W5" i="15"/>
  <c r="V5" i="15"/>
  <c r="S5" i="15"/>
  <c r="S54" i="15"/>
  <c r="R5" i="15"/>
  <c r="N5" i="15"/>
  <c r="N54" i="15"/>
  <c r="K5" i="15"/>
  <c r="K54" i="15"/>
  <c r="J5" i="15"/>
  <c r="G8" i="15"/>
  <c r="G56" i="15"/>
  <c r="F8" i="15"/>
  <c r="G5" i="15"/>
  <c r="F5" i="15"/>
  <c r="C8" i="15"/>
  <c r="C4" i="15"/>
  <c r="B8" i="15"/>
  <c r="B56" i="15"/>
  <c r="C5" i="15"/>
  <c r="B5" i="15"/>
  <c r="B54" i="15"/>
  <c r="AB47" i="15"/>
  <c r="X47" i="15"/>
  <c r="T47" i="15"/>
  <c r="U47" i="15"/>
  <c r="P47" i="15"/>
  <c r="L47" i="15"/>
  <c r="H47" i="15"/>
  <c r="M108" i="15"/>
  <c r="Q108" i="15"/>
  <c r="D47" i="15"/>
  <c r="AB52" i="15"/>
  <c r="X52" i="15"/>
  <c r="T52" i="15"/>
  <c r="T48" i="15"/>
  <c r="T57" i="15"/>
  <c r="P52" i="15"/>
  <c r="L52" i="15"/>
  <c r="D52" i="15"/>
  <c r="AB46" i="15"/>
  <c r="AC46" i="15"/>
  <c r="X46" i="15"/>
  <c r="T46" i="15"/>
  <c r="P46" i="15"/>
  <c r="L46" i="15"/>
  <c r="M46" i="15"/>
  <c r="H46" i="15"/>
  <c r="D46" i="15"/>
  <c r="AB38" i="15"/>
  <c r="X38" i="15"/>
  <c r="T38" i="15"/>
  <c r="P38" i="15"/>
  <c r="L38" i="15"/>
  <c r="D38" i="15"/>
  <c r="AB37" i="15"/>
  <c r="X37" i="15"/>
  <c r="T37" i="15"/>
  <c r="H37" i="15"/>
  <c r="M98" i="15"/>
  <c r="P37" i="15"/>
  <c r="L37" i="15"/>
  <c r="D37" i="15"/>
  <c r="AB36" i="15"/>
  <c r="X36" i="15"/>
  <c r="T36" i="15"/>
  <c r="P36" i="15"/>
  <c r="L36" i="15"/>
  <c r="I97" i="15"/>
  <c r="D36" i="15"/>
  <c r="AB51" i="15"/>
  <c r="X51" i="15"/>
  <c r="T51" i="15"/>
  <c r="P51" i="15"/>
  <c r="L51" i="15"/>
  <c r="D51" i="15"/>
  <c r="AB50" i="15"/>
  <c r="X50" i="15"/>
  <c r="T50" i="15"/>
  <c r="P50" i="15"/>
  <c r="L50" i="15"/>
  <c r="D50" i="15"/>
  <c r="AB45" i="15"/>
  <c r="X45" i="15"/>
  <c r="T45" i="15"/>
  <c r="P45" i="15"/>
  <c r="L45" i="15"/>
  <c r="H45" i="15"/>
  <c r="I45" i="15"/>
  <c r="D45" i="15"/>
  <c r="AB35" i="15"/>
  <c r="X35" i="15"/>
  <c r="T35" i="15"/>
  <c r="U35" i="15"/>
  <c r="P35" i="15"/>
  <c r="L35" i="15"/>
  <c r="I96" i="15"/>
  <c r="D35" i="15"/>
  <c r="AB34" i="15"/>
  <c r="X34" i="15"/>
  <c r="T34" i="15"/>
  <c r="P34" i="15"/>
  <c r="L34" i="15"/>
  <c r="H34" i="15"/>
  <c r="D34" i="15"/>
  <c r="AB24" i="15"/>
  <c r="X24" i="15"/>
  <c r="T24" i="15"/>
  <c r="P24" i="15"/>
  <c r="L24" i="15"/>
  <c r="H24" i="15"/>
  <c r="D24" i="15"/>
  <c r="AB33" i="15"/>
  <c r="X33" i="15"/>
  <c r="T33" i="15"/>
  <c r="U33" i="15"/>
  <c r="P33" i="15"/>
  <c r="L33" i="15"/>
  <c r="H33" i="15"/>
  <c r="D33" i="15"/>
  <c r="AB32" i="15"/>
  <c r="X32" i="15"/>
  <c r="T32" i="15"/>
  <c r="P32" i="15"/>
  <c r="Q32" i="15"/>
  <c r="L32" i="15"/>
  <c r="H32" i="15"/>
  <c r="D32" i="15"/>
  <c r="AB44" i="15"/>
  <c r="AC44" i="15"/>
  <c r="X44" i="15"/>
  <c r="T44" i="15"/>
  <c r="P44" i="15"/>
  <c r="L44" i="15"/>
  <c r="M44" i="15"/>
  <c r="H44" i="15"/>
  <c r="Q105" i="15"/>
  <c r="D44" i="15"/>
  <c r="AB43" i="15"/>
  <c r="X43" i="15"/>
  <c r="Y43" i="15"/>
  <c r="T43" i="15"/>
  <c r="P43" i="15"/>
  <c r="L43" i="15"/>
  <c r="D43" i="15"/>
  <c r="AB49" i="15"/>
  <c r="X49" i="15"/>
  <c r="T49" i="15"/>
  <c r="P49" i="15"/>
  <c r="L49" i="15"/>
  <c r="D49" i="15"/>
  <c r="AB23" i="15"/>
  <c r="AC23" i="15"/>
  <c r="X23" i="15"/>
  <c r="T23" i="15"/>
  <c r="P23" i="15"/>
  <c r="L23" i="15"/>
  <c r="M23" i="15"/>
  <c r="D23" i="15"/>
  <c r="AB31" i="15"/>
  <c r="X31" i="15"/>
  <c r="T31" i="15"/>
  <c r="U31" i="15"/>
  <c r="P31" i="15"/>
  <c r="L31" i="15"/>
  <c r="H31" i="15"/>
  <c r="D31" i="15"/>
  <c r="AB30" i="15"/>
  <c r="X30" i="15"/>
  <c r="T30" i="15"/>
  <c r="U30" i="15"/>
  <c r="P30" i="15"/>
  <c r="L30" i="15"/>
  <c r="H30" i="15"/>
  <c r="I91" i="15"/>
  <c r="D30" i="15"/>
  <c r="AB42" i="15"/>
  <c r="X42" i="15"/>
  <c r="T42" i="15"/>
  <c r="P42" i="15"/>
  <c r="L42" i="15"/>
  <c r="H42" i="15"/>
  <c r="D42" i="15"/>
  <c r="AB29" i="15"/>
  <c r="X29" i="15"/>
  <c r="T29" i="15"/>
  <c r="P29" i="15"/>
  <c r="L29" i="15"/>
  <c r="D29" i="15"/>
  <c r="AB41" i="15"/>
  <c r="X41" i="15"/>
  <c r="T41" i="15"/>
  <c r="T39" i="15"/>
  <c r="P41" i="15"/>
  <c r="L41" i="15"/>
  <c r="H41" i="15"/>
  <c r="D41" i="15"/>
  <c r="AB28" i="15"/>
  <c r="X28" i="15"/>
  <c r="T28" i="15"/>
  <c r="P28" i="15"/>
  <c r="Q28" i="15"/>
  <c r="L28" i="15"/>
  <c r="H28" i="15"/>
  <c r="D28" i="15"/>
  <c r="D25" i="15"/>
  <c r="AB27" i="15"/>
  <c r="X27" i="15"/>
  <c r="T27" i="15"/>
  <c r="P27" i="15"/>
  <c r="L27" i="15"/>
  <c r="H27" i="15"/>
  <c r="D27" i="15"/>
  <c r="AB22" i="15"/>
  <c r="X22" i="15"/>
  <c r="T22" i="15"/>
  <c r="T20" i="15"/>
  <c r="P22" i="15"/>
  <c r="L22" i="15"/>
  <c r="H22" i="15"/>
  <c r="D22" i="15"/>
  <c r="AB40" i="15"/>
  <c r="X40" i="15"/>
  <c r="T40" i="15"/>
  <c r="P40" i="15"/>
  <c r="L40" i="15"/>
  <c r="H40" i="15"/>
  <c r="D40" i="15"/>
  <c r="AB26" i="15"/>
  <c r="X26" i="15"/>
  <c r="T26" i="15"/>
  <c r="P26" i="15"/>
  <c r="L26" i="15"/>
  <c r="L25" i="15"/>
  <c r="H26" i="15"/>
  <c r="D26" i="15"/>
  <c r="AB18" i="15"/>
  <c r="X18" i="15"/>
  <c r="T18" i="15"/>
  <c r="P18" i="15"/>
  <c r="P17" i="15"/>
  <c r="Q17" i="15"/>
  <c r="L18" i="15"/>
  <c r="L13" i="15"/>
  <c r="L14" i="15"/>
  <c r="L15" i="15"/>
  <c r="M15" i="15"/>
  <c r="L16" i="15"/>
  <c r="M16" i="15"/>
  <c r="H18" i="15"/>
  <c r="D18" i="15"/>
  <c r="D17" i="15"/>
  <c r="AB16" i="15"/>
  <c r="AC16" i="15"/>
  <c r="X16" i="15"/>
  <c r="T16" i="15"/>
  <c r="P16" i="15"/>
  <c r="D16" i="15"/>
  <c r="AB15" i="15"/>
  <c r="X15" i="15"/>
  <c r="T15" i="15"/>
  <c r="P15" i="15"/>
  <c r="Q15" i="15"/>
  <c r="H15" i="15"/>
  <c r="I15" i="15"/>
  <c r="AC15" i="15"/>
  <c r="D15" i="15"/>
  <c r="AB14" i="15"/>
  <c r="X14" i="15"/>
  <c r="T14" i="15"/>
  <c r="P14" i="15"/>
  <c r="P12" i="15"/>
  <c r="H14" i="15"/>
  <c r="D14" i="15"/>
  <c r="AB13" i="15"/>
  <c r="X13" i="15"/>
  <c r="T13" i="15"/>
  <c r="P13" i="15"/>
  <c r="Q13" i="15"/>
  <c r="H13" i="15"/>
  <c r="D13" i="15"/>
  <c r="AB10" i="15"/>
  <c r="AB8" i="15"/>
  <c r="X10" i="15"/>
  <c r="T10" i="15"/>
  <c r="H10" i="15"/>
  <c r="E71" i="15"/>
  <c r="U10" i="15"/>
  <c r="P10" i="15"/>
  <c r="L10" i="15"/>
  <c r="D10" i="15"/>
  <c r="AB7" i="15"/>
  <c r="H7" i="15"/>
  <c r="I7" i="15"/>
  <c r="X7" i="15"/>
  <c r="Y7" i="15"/>
  <c r="T7" i="15"/>
  <c r="U7" i="15"/>
  <c r="P7" i="15"/>
  <c r="D7" i="15"/>
  <c r="AB9" i="15"/>
  <c r="X9" i="15"/>
  <c r="X8" i="15"/>
  <c r="Y8" i="15"/>
  <c r="T9" i="15"/>
  <c r="P9" i="15"/>
  <c r="P8" i="15"/>
  <c r="L9" i="15"/>
  <c r="H9" i="15"/>
  <c r="D9" i="15"/>
  <c r="AB6" i="15"/>
  <c r="X6" i="15"/>
  <c r="T6" i="15"/>
  <c r="P6" i="15"/>
  <c r="L6" i="15"/>
  <c r="M6" i="15"/>
  <c r="H6" i="15"/>
  <c r="I6" i="15"/>
  <c r="D6" i="15"/>
  <c r="D5" i="15"/>
  <c r="D4" i="15"/>
  <c r="D20" i="15"/>
  <c r="AB66" i="14"/>
  <c r="AB65" i="14"/>
  <c r="AB64" i="14"/>
  <c r="AB63" i="14"/>
  <c r="AB62" i="14"/>
  <c r="X66" i="14"/>
  <c r="X65" i="14"/>
  <c r="X64" i="14"/>
  <c r="X61" i="14"/>
  <c r="X63" i="14"/>
  <c r="X62" i="14"/>
  <c r="T66" i="14"/>
  <c r="T65" i="14"/>
  <c r="T61" i="14"/>
  <c r="T64" i="14"/>
  <c r="T63" i="14"/>
  <c r="T62" i="14"/>
  <c r="P66" i="14"/>
  <c r="Q66" i="14"/>
  <c r="P65" i="14"/>
  <c r="P64" i="14"/>
  <c r="P63" i="14"/>
  <c r="P62" i="14"/>
  <c r="Q62" i="14"/>
  <c r="L66" i="14"/>
  <c r="L65" i="14"/>
  <c r="L64" i="14"/>
  <c r="L63" i="14"/>
  <c r="M63" i="14"/>
  <c r="L62" i="14"/>
  <c r="H66" i="14"/>
  <c r="H65" i="14"/>
  <c r="H64" i="14"/>
  <c r="H63" i="14"/>
  <c r="H62" i="14"/>
  <c r="D66" i="14"/>
  <c r="D65" i="14"/>
  <c r="D61" i="14"/>
  <c r="D64" i="14"/>
  <c r="D63" i="14"/>
  <c r="D62" i="14"/>
  <c r="AB60" i="14"/>
  <c r="AB59" i="14"/>
  <c r="AB58" i="14"/>
  <c r="AB57" i="14"/>
  <c r="X60" i="14"/>
  <c r="Y60" i="14"/>
  <c r="X59" i="14"/>
  <c r="X58" i="14"/>
  <c r="X57" i="14"/>
  <c r="T60" i="14"/>
  <c r="T59" i="14"/>
  <c r="T58" i="14"/>
  <c r="T57" i="14"/>
  <c r="H5" i="14"/>
  <c r="P60" i="14"/>
  <c r="P59" i="14"/>
  <c r="Q59" i="14"/>
  <c r="H7" i="14"/>
  <c r="Y59" i="14"/>
  <c r="P58" i="14"/>
  <c r="P57" i="14"/>
  <c r="L60" i="14"/>
  <c r="L59" i="14"/>
  <c r="L58" i="14"/>
  <c r="L57" i="14"/>
  <c r="H60" i="14"/>
  <c r="H59" i="14"/>
  <c r="I59" i="14"/>
  <c r="H58" i="14"/>
  <c r="H56" i="14"/>
  <c r="H57" i="14"/>
  <c r="D60" i="14"/>
  <c r="D59" i="14"/>
  <c r="D58" i="14"/>
  <c r="D56" i="14"/>
  <c r="D57" i="14"/>
  <c r="AB96" i="14"/>
  <c r="AB95" i="14"/>
  <c r="H43" i="14"/>
  <c r="AB94" i="14"/>
  <c r="H42" i="14"/>
  <c r="AC94" i="14"/>
  <c r="AB93" i="14"/>
  <c r="AB92" i="14"/>
  <c r="AB91" i="14"/>
  <c r="AB90" i="14"/>
  <c r="AB89" i="14"/>
  <c r="AB88" i="14"/>
  <c r="AB87" i="14"/>
  <c r="AC87" i="14"/>
  <c r="H35" i="14"/>
  <c r="AB86" i="14"/>
  <c r="H34" i="14"/>
  <c r="AC86" i="14"/>
  <c r="AB85" i="14"/>
  <c r="AB84" i="14"/>
  <c r="AB83" i="14"/>
  <c r="AB82" i="14"/>
  <c r="AB81" i="14"/>
  <c r="AC81" i="14"/>
  <c r="AB80" i="14"/>
  <c r="AC80" i="14"/>
  <c r="AB79" i="14"/>
  <c r="H27" i="14"/>
  <c r="AC79" i="14"/>
  <c r="AB78" i="14"/>
  <c r="H26" i="14"/>
  <c r="AC78" i="14"/>
  <c r="AB77" i="14"/>
  <c r="AC77" i="14"/>
  <c r="AB76" i="14"/>
  <c r="AB75" i="14"/>
  <c r="AB74" i="14"/>
  <c r="AB73" i="14"/>
  <c r="AB72" i="14"/>
  <c r="AB71" i="14"/>
  <c r="AB70" i="14"/>
  <c r="AB69" i="14"/>
  <c r="AC69" i="14"/>
  <c r="AB68" i="14"/>
  <c r="X96" i="14"/>
  <c r="Y96" i="14"/>
  <c r="X95" i="14"/>
  <c r="X94" i="14"/>
  <c r="X93" i="14"/>
  <c r="X92" i="14"/>
  <c r="X91" i="14"/>
  <c r="X90" i="14"/>
  <c r="Y90" i="14"/>
  <c r="X89" i="14"/>
  <c r="Y89" i="14"/>
  <c r="X88" i="14"/>
  <c r="X87" i="14"/>
  <c r="X86" i="14"/>
  <c r="X85" i="14"/>
  <c r="Y85" i="14"/>
  <c r="X84" i="14"/>
  <c r="X83" i="14"/>
  <c r="Y83" i="14"/>
  <c r="H31" i="14"/>
  <c r="Q83" i="14"/>
  <c r="X82" i="14"/>
  <c r="X81" i="14"/>
  <c r="X80" i="14"/>
  <c r="X79" i="14"/>
  <c r="Y79" i="14"/>
  <c r="X78" i="14"/>
  <c r="X77" i="14"/>
  <c r="X76" i="14"/>
  <c r="Y76" i="14"/>
  <c r="H24" i="14"/>
  <c r="X75" i="14"/>
  <c r="X74" i="14"/>
  <c r="X73" i="14"/>
  <c r="X72" i="14"/>
  <c r="X71" i="14"/>
  <c r="X70" i="14"/>
  <c r="Y70" i="14"/>
  <c r="X69" i="14"/>
  <c r="X68" i="14"/>
  <c r="T96" i="14"/>
  <c r="H44" i="14"/>
  <c r="T95" i="14"/>
  <c r="T94" i="14"/>
  <c r="U94" i="14"/>
  <c r="T93" i="14"/>
  <c r="T92" i="14"/>
  <c r="T91" i="14"/>
  <c r="U91" i="14"/>
  <c r="T90" i="14"/>
  <c r="T89" i="14"/>
  <c r="H37" i="14"/>
  <c r="I37" i="14"/>
  <c r="U89" i="14"/>
  <c r="T88" i="14"/>
  <c r="H36" i="14"/>
  <c r="U88" i="14"/>
  <c r="T87" i="14"/>
  <c r="T86" i="14"/>
  <c r="U86" i="14"/>
  <c r="T85" i="14"/>
  <c r="T84" i="14"/>
  <c r="T83" i="14"/>
  <c r="T82" i="14"/>
  <c r="U82" i="14"/>
  <c r="T81" i="14"/>
  <c r="U81" i="14"/>
  <c r="H29" i="14"/>
  <c r="T80" i="14"/>
  <c r="U80" i="14"/>
  <c r="H28" i="14"/>
  <c r="T79" i="14"/>
  <c r="T78" i="14"/>
  <c r="T77" i="14"/>
  <c r="T76" i="14"/>
  <c r="T75" i="14"/>
  <c r="U75" i="14"/>
  <c r="T74" i="14"/>
  <c r="T73" i="14"/>
  <c r="H21" i="14"/>
  <c r="U73" i="14"/>
  <c r="T72" i="14"/>
  <c r="U72" i="14"/>
  <c r="H20" i="14"/>
  <c r="T71" i="14"/>
  <c r="T70" i="14"/>
  <c r="T69" i="14"/>
  <c r="T68" i="14"/>
  <c r="P96" i="14"/>
  <c r="Q96" i="14"/>
  <c r="P95" i="14"/>
  <c r="P94" i="14"/>
  <c r="Q94" i="14"/>
  <c r="P93" i="14"/>
  <c r="H41" i="14"/>
  <c r="P92" i="14"/>
  <c r="P91" i="14"/>
  <c r="P90" i="14"/>
  <c r="P89" i="14"/>
  <c r="P88" i="14"/>
  <c r="P87" i="14"/>
  <c r="Q87" i="14"/>
  <c r="P86" i="14"/>
  <c r="Q86" i="14"/>
  <c r="P85" i="14"/>
  <c r="Q85" i="14"/>
  <c r="P84" i="14"/>
  <c r="P83" i="14"/>
  <c r="P82" i="14"/>
  <c r="Q82" i="14"/>
  <c r="P81" i="14"/>
  <c r="P80" i="14"/>
  <c r="P79" i="14"/>
  <c r="P78" i="14"/>
  <c r="Q78" i="14"/>
  <c r="P77" i="14"/>
  <c r="P76" i="14"/>
  <c r="P75" i="14"/>
  <c r="Q75" i="14"/>
  <c r="P74" i="14"/>
  <c r="P73" i="14"/>
  <c r="P72" i="14"/>
  <c r="Q72" i="14"/>
  <c r="P71" i="14"/>
  <c r="P70" i="14"/>
  <c r="P69" i="14"/>
  <c r="Q69" i="14"/>
  <c r="P68" i="14"/>
  <c r="L96" i="14"/>
  <c r="L95" i="14"/>
  <c r="L94" i="14"/>
  <c r="M94" i="14"/>
  <c r="L93" i="14"/>
  <c r="L92" i="14"/>
  <c r="L91" i="14"/>
  <c r="L90" i="14"/>
  <c r="M90" i="14"/>
  <c r="L89" i="14"/>
  <c r="L88" i="14"/>
  <c r="M88" i="14"/>
  <c r="L87" i="14"/>
  <c r="L86" i="14"/>
  <c r="L85" i="14"/>
  <c r="L84" i="14"/>
  <c r="L83" i="14"/>
  <c r="L82" i="14"/>
  <c r="L81" i="14"/>
  <c r="L80" i="14"/>
  <c r="M80" i="14"/>
  <c r="L79" i="14"/>
  <c r="L78" i="14"/>
  <c r="L77" i="14"/>
  <c r="L76" i="14"/>
  <c r="M76" i="14"/>
  <c r="L75" i="14"/>
  <c r="L74" i="14"/>
  <c r="L73" i="14"/>
  <c r="L72" i="14"/>
  <c r="L71" i="14"/>
  <c r="L70" i="14"/>
  <c r="L69" i="14"/>
  <c r="L68" i="14"/>
  <c r="H96" i="14"/>
  <c r="H95" i="14"/>
  <c r="H94" i="14"/>
  <c r="H93" i="14"/>
  <c r="H92" i="14"/>
  <c r="H91" i="14"/>
  <c r="H90" i="14"/>
  <c r="H89" i="14"/>
  <c r="I89" i="14"/>
  <c r="H88" i="14"/>
  <c r="H87" i="14"/>
  <c r="H86" i="14"/>
  <c r="H85" i="14"/>
  <c r="I85" i="14"/>
  <c r="H84" i="14"/>
  <c r="H83" i="14"/>
  <c r="H82" i="14"/>
  <c r="H81" i="14"/>
  <c r="I81" i="14"/>
  <c r="H80" i="14"/>
  <c r="H79" i="14"/>
  <c r="H78" i="14"/>
  <c r="I78" i="14"/>
  <c r="H77" i="14"/>
  <c r="H76" i="14"/>
  <c r="H75" i="14"/>
  <c r="I75" i="14"/>
  <c r="H74" i="14"/>
  <c r="H73" i="14"/>
  <c r="H72" i="14"/>
  <c r="H71" i="14"/>
  <c r="I71" i="14"/>
  <c r="H70" i="14"/>
  <c r="H69" i="14"/>
  <c r="H68" i="14"/>
  <c r="D96" i="14"/>
  <c r="D95" i="14"/>
  <c r="D94" i="14"/>
  <c r="E94" i="14"/>
  <c r="D93" i="14"/>
  <c r="D92" i="14"/>
  <c r="D91" i="14"/>
  <c r="D90" i="14"/>
  <c r="D89" i="14"/>
  <c r="E89" i="14"/>
  <c r="D88" i="14"/>
  <c r="D87" i="14"/>
  <c r="D86" i="14"/>
  <c r="D85" i="14"/>
  <c r="E85" i="14"/>
  <c r="D84" i="14"/>
  <c r="D83" i="14"/>
  <c r="D82" i="14"/>
  <c r="D81" i="14"/>
  <c r="E81" i="14"/>
  <c r="D80" i="14"/>
  <c r="D79" i="14"/>
  <c r="D78" i="14"/>
  <c r="E78" i="14"/>
  <c r="D77" i="14"/>
  <c r="D76" i="14"/>
  <c r="D75" i="14"/>
  <c r="D74" i="14"/>
  <c r="E74" i="14"/>
  <c r="D73" i="14"/>
  <c r="D72" i="14"/>
  <c r="D71" i="14"/>
  <c r="D70" i="14"/>
  <c r="E70" i="14"/>
  <c r="D69" i="14"/>
  <c r="D68" i="14"/>
  <c r="AB44" i="14"/>
  <c r="AB43" i="14"/>
  <c r="AC43" i="14"/>
  <c r="AB42" i="14"/>
  <c r="AB41" i="14"/>
  <c r="AB40" i="14"/>
  <c r="AB39" i="14"/>
  <c r="AB38" i="14"/>
  <c r="AB37" i="14"/>
  <c r="AB36" i="14"/>
  <c r="AB35" i="14"/>
  <c r="AC35" i="14"/>
  <c r="AB34" i="14"/>
  <c r="AB33" i="14"/>
  <c r="AB32" i="14"/>
  <c r="AB31" i="14"/>
  <c r="AC31" i="14"/>
  <c r="AB30" i="14"/>
  <c r="AB29" i="14"/>
  <c r="AB28" i="14"/>
  <c r="AB27" i="14"/>
  <c r="AC27" i="14"/>
  <c r="AB26" i="14"/>
  <c r="AB25" i="14"/>
  <c r="AB24" i="14"/>
  <c r="AC24" i="14"/>
  <c r="AB23" i="14"/>
  <c r="AB22" i="14"/>
  <c r="AB21" i="14"/>
  <c r="AB20" i="14"/>
  <c r="AC20" i="14"/>
  <c r="AB19" i="14"/>
  <c r="AB18" i="14"/>
  <c r="AB17" i="14"/>
  <c r="AB16" i="14"/>
  <c r="AB15" i="14"/>
  <c r="AC15" i="14"/>
  <c r="X44" i="14"/>
  <c r="X43" i="14"/>
  <c r="X42" i="14"/>
  <c r="X41" i="14"/>
  <c r="Y41" i="14"/>
  <c r="X40" i="14"/>
  <c r="X39" i="14"/>
  <c r="X38" i="14"/>
  <c r="X37" i="14"/>
  <c r="Y37" i="14"/>
  <c r="X36" i="14"/>
  <c r="X35" i="14"/>
  <c r="X34" i="14"/>
  <c r="X33" i="14"/>
  <c r="Y33" i="14"/>
  <c r="X32" i="14"/>
  <c r="X31" i="14"/>
  <c r="X30" i="14"/>
  <c r="X29" i="14"/>
  <c r="Y29" i="14"/>
  <c r="X28" i="14"/>
  <c r="X27" i="14"/>
  <c r="X26" i="14"/>
  <c r="X25" i="14"/>
  <c r="X24" i="14"/>
  <c r="X23" i="14"/>
  <c r="X22" i="14"/>
  <c r="X21" i="14"/>
  <c r="Y21" i="14"/>
  <c r="X20" i="14"/>
  <c r="Y20" i="14"/>
  <c r="X19" i="14"/>
  <c r="X18" i="14"/>
  <c r="X17" i="14"/>
  <c r="X16" i="14"/>
  <c r="T44" i="14"/>
  <c r="T43" i="14"/>
  <c r="T42" i="14"/>
  <c r="U42" i="14"/>
  <c r="T41" i="14"/>
  <c r="T40" i="14"/>
  <c r="T39" i="14"/>
  <c r="T38" i="14"/>
  <c r="U38" i="14"/>
  <c r="T37" i="14"/>
  <c r="T36" i="14"/>
  <c r="T35" i="14"/>
  <c r="T34" i="14"/>
  <c r="U34" i="14"/>
  <c r="T33" i="14"/>
  <c r="T32" i="14"/>
  <c r="T31" i="14"/>
  <c r="T30" i="14"/>
  <c r="U30" i="14"/>
  <c r="T29" i="14"/>
  <c r="T28" i="14"/>
  <c r="T27" i="14"/>
  <c r="U27" i="14"/>
  <c r="T26" i="14"/>
  <c r="T25" i="14"/>
  <c r="T24" i="14"/>
  <c r="T23" i="14"/>
  <c r="U23" i="14"/>
  <c r="T22" i="14"/>
  <c r="T21" i="14"/>
  <c r="T20" i="14"/>
  <c r="T19" i="14"/>
  <c r="T18" i="14"/>
  <c r="T17" i="14"/>
  <c r="T16" i="14"/>
  <c r="P44" i="14"/>
  <c r="P43" i="14"/>
  <c r="P42" i="14"/>
  <c r="P41" i="14"/>
  <c r="P40" i="14"/>
  <c r="P39" i="14"/>
  <c r="P38" i="14"/>
  <c r="P37" i="14"/>
  <c r="Q37" i="14"/>
  <c r="P36" i="14"/>
  <c r="P35" i="14"/>
  <c r="Q35" i="14"/>
  <c r="P34" i="14"/>
  <c r="P33" i="14"/>
  <c r="P32" i="14"/>
  <c r="P31" i="14"/>
  <c r="Q31" i="14"/>
  <c r="P30" i="14"/>
  <c r="P29" i="14"/>
  <c r="P28" i="14"/>
  <c r="P27" i="14"/>
  <c r="Q27" i="14"/>
  <c r="P26" i="14"/>
  <c r="P25" i="14"/>
  <c r="P24" i="14"/>
  <c r="Q24" i="14"/>
  <c r="P23" i="14"/>
  <c r="P22" i="14"/>
  <c r="P21" i="14"/>
  <c r="P20" i="14"/>
  <c r="P19" i="14"/>
  <c r="P18" i="14"/>
  <c r="P17" i="14"/>
  <c r="P16" i="14"/>
  <c r="AB14" i="14"/>
  <c r="AB13" i="14"/>
  <c r="AB12" i="14"/>
  <c r="AB9" i="14"/>
  <c r="AB11" i="14"/>
  <c r="AB10" i="14"/>
  <c r="AC10" i="14"/>
  <c r="X14" i="14"/>
  <c r="Y14" i="14"/>
  <c r="X13" i="14"/>
  <c r="X12" i="14"/>
  <c r="X11" i="14"/>
  <c r="X9" i="14"/>
  <c r="X10" i="14"/>
  <c r="T14" i="14"/>
  <c r="T13" i="14"/>
  <c r="T12" i="14"/>
  <c r="T11" i="14"/>
  <c r="T10" i="14"/>
  <c r="T9" i="14"/>
  <c r="P14" i="14"/>
  <c r="Q14" i="14"/>
  <c r="P13" i="14"/>
  <c r="P12" i="14"/>
  <c r="P11" i="14"/>
  <c r="P10" i="14"/>
  <c r="AB8" i="14"/>
  <c r="AB7" i="14"/>
  <c r="AB6" i="14"/>
  <c r="AB5" i="14"/>
  <c r="X8" i="14"/>
  <c r="X7" i="14"/>
  <c r="Y7" i="14"/>
  <c r="X6" i="14"/>
  <c r="X5" i="14"/>
  <c r="T8" i="14"/>
  <c r="T7" i="14"/>
  <c r="U7" i="14"/>
  <c r="T6" i="14"/>
  <c r="T5" i="14"/>
  <c r="P8" i="14"/>
  <c r="P7" i="14"/>
  <c r="P6" i="14"/>
  <c r="P5" i="14"/>
  <c r="Q5" i="14"/>
  <c r="L44" i="14"/>
  <c r="L43" i="14"/>
  <c r="L42" i="14"/>
  <c r="M42" i="14"/>
  <c r="L41" i="14"/>
  <c r="M41" i="14"/>
  <c r="L40" i="14"/>
  <c r="L39" i="14"/>
  <c r="L38" i="14"/>
  <c r="L37" i="14"/>
  <c r="M37" i="14"/>
  <c r="L36" i="14"/>
  <c r="L35" i="14"/>
  <c r="L34" i="14"/>
  <c r="L33" i="14"/>
  <c r="L32" i="14"/>
  <c r="L31" i="14"/>
  <c r="L30" i="14"/>
  <c r="M30" i="14"/>
  <c r="H30" i="14"/>
  <c r="L29" i="14"/>
  <c r="L28" i="14"/>
  <c r="M28" i="14"/>
  <c r="L27" i="14"/>
  <c r="L26" i="14"/>
  <c r="L25" i="14"/>
  <c r="L24" i="14"/>
  <c r="M24" i="14"/>
  <c r="L23" i="14"/>
  <c r="L22" i="14"/>
  <c r="L21" i="14"/>
  <c r="M21" i="14"/>
  <c r="L20" i="14"/>
  <c r="M20" i="14"/>
  <c r="L19" i="14"/>
  <c r="L18" i="14"/>
  <c r="M18" i="14"/>
  <c r="L17" i="14"/>
  <c r="L16" i="14"/>
  <c r="L14" i="14"/>
  <c r="L13" i="14"/>
  <c r="L12" i="14"/>
  <c r="L11" i="14"/>
  <c r="M11" i="14"/>
  <c r="L10" i="14"/>
  <c r="L8" i="14"/>
  <c r="L7" i="14"/>
  <c r="L6" i="14"/>
  <c r="M6" i="14"/>
  <c r="L5" i="14"/>
  <c r="H14" i="14"/>
  <c r="H13" i="14"/>
  <c r="H12" i="14"/>
  <c r="AC64" i="14"/>
  <c r="H11" i="14"/>
  <c r="H10" i="14"/>
  <c r="M62" i="14"/>
  <c r="H8" i="14"/>
  <c r="AC8" i="14"/>
  <c r="H6" i="14"/>
  <c r="I6" i="14"/>
  <c r="H18" i="14"/>
  <c r="H19" i="14"/>
  <c r="Q71" i="14"/>
  <c r="H22" i="14"/>
  <c r="H23" i="14"/>
  <c r="H25" i="14"/>
  <c r="I77" i="14"/>
  <c r="M29" i="14"/>
  <c r="H32" i="14"/>
  <c r="I84" i="14"/>
  <c r="H33" i="14"/>
  <c r="AC85" i="14"/>
  <c r="U87" i="14"/>
  <c r="H38" i="14"/>
  <c r="H39" i="14"/>
  <c r="H40" i="14"/>
  <c r="H17" i="14"/>
  <c r="H16" i="14"/>
  <c r="I68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2" i="14"/>
  <c r="D6" i="14"/>
  <c r="D14" i="14"/>
  <c r="D13" i="14"/>
  <c r="D11" i="14"/>
  <c r="D10" i="14"/>
  <c r="D8" i="14"/>
  <c r="D7" i="14"/>
  <c r="D5" i="14"/>
  <c r="AA67" i="14"/>
  <c r="Z67" i="14"/>
  <c r="W67" i="14"/>
  <c r="W55" i="14"/>
  <c r="V67" i="14"/>
  <c r="S67" i="14"/>
  <c r="R67" i="14"/>
  <c r="R55" i="14"/>
  <c r="O67" i="14"/>
  <c r="N67" i="14"/>
  <c r="K67" i="14"/>
  <c r="J67" i="14"/>
  <c r="G67" i="14"/>
  <c r="F67" i="14"/>
  <c r="C67" i="14"/>
  <c r="B67" i="14"/>
  <c r="AA61" i="14"/>
  <c r="Z61" i="14"/>
  <c r="W61" i="14"/>
  <c r="V61" i="14"/>
  <c r="S61" i="14"/>
  <c r="R61" i="14"/>
  <c r="O61" i="14"/>
  <c r="N61" i="14"/>
  <c r="K61" i="14"/>
  <c r="J61" i="14"/>
  <c r="G61" i="14"/>
  <c r="G55" i="14"/>
  <c r="F61" i="14"/>
  <c r="C61" i="14"/>
  <c r="B61" i="14"/>
  <c r="AA56" i="14"/>
  <c r="AA55" i="14"/>
  <c r="Z56" i="14"/>
  <c r="W56" i="14"/>
  <c r="V56" i="14"/>
  <c r="V55" i="14"/>
  <c r="S56" i="14"/>
  <c r="S55" i="14"/>
  <c r="R56" i="14"/>
  <c r="O56" i="14"/>
  <c r="N56" i="14"/>
  <c r="K56" i="14"/>
  <c r="K55" i="14"/>
  <c r="J56" i="14"/>
  <c r="G56" i="14"/>
  <c r="F56" i="14"/>
  <c r="F55" i="14"/>
  <c r="C56" i="14"/>
  <c r="B56" i="14"/>
  <c r="B55" i="14"/>
  <c r="D55" i="14"/>
  <c r="AA15" i="14"/>
  <c r="AA3" i="14"/>
  <c r="Z15" i="14"/>
  <c r="W15" i="14"/>
  <c r="V15" i="14"/>
  <c r="S15" i="14"/>
  <c r="R15" i="14"/>
  <c r="O15" i="14"/>
  <c r="N15" i="14"/>
  <c r="K15" i="14"/>
  <c r="J15" i="14"/>
  <c r="G15" i="14"/>
  <c r="F15" i="14"/>
  <c r="H15" i="14"/>
  <c r="I15" i="14"/>
  <c r="C15" i="14"/>
  <c r="B15" i="14"/>
  <c r="AA9" i="14"/>
  <c r="Z9" i="14"/>
  <c r="Z3" i="14"/>
  <c r="W9" i="14"/>
  <c r="V9" i="14"/>
  <c r="S9" i="14"/>
  <c r="R9" i="14"/>
  <c r="O9" i="14"/>
  <c r="N9" i="14"/>
  <c r="K9" i="14"/>
  <c r="K3" i="14"/>
  <c r="J9" i="14"/>
  <c r="G9" i="14"/>
  <c r="F9" i="14"/>
  <c r="C9" i="14"/>
  <c r="B9" i="14"/>
  <c r="AA4" i="14"/>
  <c r="Z4" i="14"/>
  <c r="W4" i="14"/>
  <c r="W3" i="14"/>
  <c r="V4" i="14"/>
  <c r="V3" i="14"/>
  <c r="S4" i="14"/>
  <c r="S3" i="14"/>
  <c r="R4" i="14"/>
  <c r="O4" i="14"/>
  <c r="N4" i="14"/>
  <c r="K4" i="14"/>
  <c r="J4" i="14"/>
  <c r="G4" i="14"/>
  <c r="G3" i="14"/>
  <c r="F4" i="14"/>
  <c r="C4" i="14"/>
  <c r="B4" i="14"/>
  <c r="B3" i="14"/>
  <c r="D3" i="14"/>
  <c r="AB41" i="13"/>
  <c r="X41" i="13"/>
  <c r="T41" i="13"/>
  <c r="U41" i="13"/>
  <c r="P41" i="13"/>
  <c r="L41" i="13"/>
  <c r="M41" i="13"/>
  <c r="D41" i="13"/>
  <c r="H41" i="13"/>
  <c r="AB40" i="13"/>
  <c r="X40" i="13"/>
  <c r="Y40" i="13"/>
  <c r="T40" i="13"/>
  <c r="P40" i="13"/>
  <c r="L40" i="13"/>
  <c r="H40" i="13"/>
  <c r="I40" i="13"/>
  <c r="D40" i="13"/>
  <c r="AB39" i="13"/>
  <c r="X39" i="13"/>
  <c r="T39" i="13"/>
  <c r="P39" i="13"/>
  <c r="L39" i="13"/>
  <c r="H39" i="13"/>
  <c r="D39" i="13"/>
  <c r="AB38" i="13"/>
  <c r="X38" i="13"/>
  <c r="T38" i="13"/>
  <c r="P38" i="13"/>
  <c r="L38" i="13"/>
  <c r="H38" i="13"/>
  <c r="I38" i="13"/>
  <c r="D38" i="13"/>
  <c r="AB37" i="13"/>
  <c r="X37" i="13"/>
  <c r="D37" i="13"/>
  <c r="T37" i="13"/>
  <c r="P37" i="13"/>
  <c r="L37" i="13"/>
  <c r="H37" i="13"/>
  <c r="AB36" i="13"/>
  <c r="AC36" i="13"/>
  <c r="X36" i="13"/>
  <c r="T36" i="13"/>
  <c r="P36" i="13"/>
  <c r="L36" i="13"/>
  <c r="M36" i="13"/>
  <c r="H36" i="13"/>
  <c r="D36" i="13"/>
  <c r="I36" i="13"/>
  <c r="AB35" i="13"/>
  <c r="AC35" i="13"/>
  <c r="X35" i="13"/>
  <c r="T35" i="13"/>
  <c r="P35" i="13"/>
  <c r="P14" i="13"/>
  <c r="L35" i="13"/>
  <c r="H35" i="13"/>
  <c r="D35" i="13"/>
  <c r="AB34" i="13"/>
  <c r="AC34" i="13"/>
  <c r="D34" i="13"/>
  <c r="X34" i="13"/>
  <c r="T34" i="13"/>
  <c r="U34" i="13"/>
  <c r="P34" i="13"/>
  <c r="Q34" i="13"/>
  <c r="L34" i="13"/>
  <c r="H34" i="13"/>
  <c r="AB33" i="13"/>
  <c r="X33" i="13"/>
  <c r="T33" i="13"/>
  <c r="P33" i="13"/>
  <c r="L33" i="13"/>
  <c r="H33" i="13"/>
  <c r="D33" i="13"/>
  <c r="AB32" i="13"/>
  <c r="X32" i="13"/>
  <c r="T32" i="13"/>
  <c r="U32" i="13"/>
  <c r="P32" i="13"/>
  <c r="L32" i="13"/>
  <c r="M32" i="13"/>
  <c r="D32" i="13"/>
  <c r="H32" i="13"/>
  <c r="AB31" i="13"/>
  <c r="X31" i="13"/>
  <c r="T31" i="13"/>
  <c r="P31" i="13"/>
  <c r="L31" i="13"/>
  <c r="M31" i="13"/>
  <c r="H31" i="13"/>
  <c r="I31" i="13"/>
  <c r="D31" i="13"/>
  <c r="AB30" i="13"/>
  <c r="X30" i="13"/>
  <c r="Y30" i="13"/>
  <c r="T30" i="13"/>
  <c r="P30" i="13"/>
  <c r="L30" i="13"/>
  <c r="M30" i="13"/>
  <c r="H30" i="13"/>
  <c r="D30" i="13"/>
  <c r="AB29" i="13"/>
  <c r="AC29" i="13"/>
  <c r="D29" i="13"/>
  <c r="X29" i="13"/>
  <c r="T29" i="13"/>
  <c r="U29" i="13"/>
  <c r="P29" i="13"/>
  <c r="L29" i="13"/>
  <c r="H29" i="13"/>
  <c r="I29" i="13"/>
  <c r="AB28" i="13"/>
  <c r="X28" i="13"/>
  <c r="T28" i="13"/>
  <c r="P28" i="13"/>
  <c r="L28" i="13"/>
  <c r="H28" i="13"/>
  <c r="D28" i="13"/>
  <c r="Q28" i="13"/>
  <c r="AB27" i="13"/>
  <c r="X27" i="13"/>
  <c r="T27" i="13"/>
  <c r="P27" i="13"/>
  <c r="L27" i="13"/>
  <c r="H27" i="13"/>
  <c r="D27" i="13"/>
  <c r="AB26" i="13"/>
  <c r="AC26" i="13"/>
  <c r="D26" i="13"/>
  <c r="X26" i="13"/>
  <c r="T26" i="13"/>
  <c r="U26" i="13"/>
  <c r="P26" i="13"/>
  <c r="L26" i="13"/>
  <c r="H26" i="13"/>
  <c r="AB25" i="13"/>
  <c r="X25" i="13"/>
  <c r="T25" i="13"/>
  <c r="P25" i="13"/>
  <c r="Q25" i="13"/>
  <c r="L25" i="13"/>
  <c r="H25" i="13"/>
  <c r="D25" i="13"/>
  <c r="AB24" i="13"/>
  <c r="AC24" i="13"/>
  <c r="X24" i="13"/>
  <c r="T24" i="13"/>
  <c r="D24" i="13"/>
  <c r="U24" i="13"/>
  <c r="P24" i="13"/>
  <c r="L24" i="13"/>
  <c r="H24" i="13"/>
  <c r="I24" i="13"/>
  <c r="AB23" i="13"/>
  <c r="X23" i="13"/>
  <c r="T23" i="13"/>
  <c r="U23" i="13"/>
  <c r="D23" i="13"/>
  <c r="P23" i="13"/>
  <c r="L23" i="13"/>
  <c r="H23" i="13"/>
  <c r="I23" i="13"/>
  <c r="AB22" i="13"/>
  <c r="X22" i="13"/>
  <c r="D22" i="13"/>
  <c r="T22" i="13"/>
  <c r="P22" i="13"/>
  <c r="L22" i="13"/>
  <c r="H22" i="13"/>
  <c r="I22" i="13"/>
  <c r="AB21" i="13"/>
  <c r="X21" i="13"/>
  <c r="T21" i="13"/>
  <c r="P21" i="13"/>
  <c r="L21" i="13"/>
  <c r="H21" i="13"/>
  <c r="D21" i="13"/>
  <c r="Q21" i="13"/>
  <c r="AB20" i="13"/>
  <c r="X20" i="13"/>
  <c r="T20" i="13"/>
  <c r="P20" i="13"/>
  <c r="L20" i="13"/>
  <c r="H20" i="13"/>
  <c r="D20" i="13"/>
  <c r="AB19" i="13"/>
  <c r="X19" i="13"/>
  <c r="Y19" i="13"/>
  <c r="D19" i="13"/>
  <c r="T19" i="13"/>
  <c r="P19" i="13"/>
  <c r="Q19" i="13"/>
  <c r="L19" i="13"/>
  <c r="H19" i="13"/>
  <c r="AB18" i="13"/>
  <c r="X18" i="13"/>
  <c r="D18" i="13"/>
  <c r="Q18" i="13"/>
  <c r="T18" i="13"/>
  <c r="P18" i="13"/>
  <c r="L18" i="13"/>
  <c r="H18" i="13"/>
  <c r="AB17" i="13"/>
  <c r="AC17" i="13"/>
  <c r="X17" i="13"/>
  <c r="T17" i="13"/>
  <c r="P17" i="13"/>
  <c r="Q17" i="13"/>
  <c r="L17" i="13"/>
  <c r="H17" i="13"/>
  <c r="D17" i="13"/>
  <c r="M17" i="13"/>
  <c r="AB16" i="13"/>
  <c r="X16" i="13"/>
  <c r="T16" i="13"/>
  <c r="U16" i="13"/>
  <c r="P16" i="13"/>
  <c r="L16" i="13"/>
  <c r="H16" i="13"/>
  <c r="I16" i="13"/>
  <c r="D16" i="13"/>
  <c r="AB15" i="13"/>
  <c r="X15" i="13"/>
  <c r="Y15" i="13"/>
  <c r="D15" i="13"/>
  <c r="T15" i="13"/>
  <c r="U15" i="13"/>
  <c r="P15" i="13"/>
  <c r="Q15" i="13"/>
  <c r="L15" i="13"/>
  <c r="H15" i="13"/>
  <c r="I15" i="13"/>
  <c r="AA14" i="13"/>
  <c r="AA3" i="13"/>
  <c r="Z14" i="13"/>
  <c r="W14" i="13"/>
  <c r="V14" i="13"/>
  <c r="S14" i="13"/>
  <c r="S3" i="13"/>
  <c r="R14" i="13"/>
  <c r="O14" i="13"/>
  <c r="N14" i="13"/>
  <c r="K14" i="13"/>
  <c r="K3" i="13"/>
  <c r="J14" i="13"/>
  <c r="G14" i="13"/>
  <c r="F14" i="13"/>
  <c r="C14" i="13"/>
  <c r="B14" i="13"/>
  <c r="AB13" i="13"/>
  <c r="X13" i="13"/>
  <c r="Y13" i="13"/>
  <c r="D13" i="13"/>
  <c r="T13" i="13"/>
  <c r="P13" i="13"/>
  <c r="Q13" i="13"/>
  <c r="L13" i="13"/>
  <c r="H13" i="13"/>
  <c r="I13" i="13"/>
  <c r="AB12" i="13"/>
  <c r="AC12" i="13"/>
  <c r="X12" i="13"/>
  <c r="T12" i="13"/>
  <c r="P12" i="13"/>
  <c r="L12" i="13"/>
  <c r="H12" i="13"/>
  <c r="D12" i="13"/>
  <c r="AB11" i="13"/>
  <c r="AC11" i="13"/>
  <c r="X11" i="13"/>
  <c r="D11" i="13"/>
  <c r="Y11" i="13"/>
  <c r="T11" i="13"/>
  <c r="U11" i="13"/>
  <c r="P11" i="13"/>
  <c r="L11" i="13"/>
  <c r="H11" i="13"/>
  <c r="AB10" i="13"/>
  <c r="X10" i="13"/>
  <c r="T10" i="13"/>
  <c r="P10" i="13"/>
  <c r="Q10" i="13"/>
  <c r="D10" i="13"/>
  <c r="L10" i="13"/>
  <c r="H10" i="13"/>
  <c r="U10" i="13"/>
  <c r="AB9" i="13"/>
  <c r="D9" i="13"/>
  <c r="X9" i="13"/>
  <c r="T9" i="13"/>
  <c r="T8" i="13"/>
  <c r="P9" i="13"/>
  <c r="L9" i="13"/>
  <c r="H9" i="13"/>
  <c r="U9" i="13"/>
  <c r="AA8" i="13"/>
  <c r="Z8" i="13"/>
  <c r="W8" i="13"/>
  <c r="V8" i="13"/>
  <c r="S8" i="13"/>
  <c r="R8" i="13"/>
  <c r="O8" i="13"/>
  <c r="O3" i="13"/>
  <c r="N8" i="13"/>
  <c r="K8" i="13"/>
  <c r="J8" i="13"/>
  <c r="G8" i="13"/>
  <c r="G3" i="13"/>
  <c r="F8" i="13"/>
  <c r="C8" i="13"/>
  <c r="B8" i="13"/>
  <c r="AB7" i="13"/>
  <c r="AB4" i="13"/>
  <c r="AB3" i="13"/>
  <c r="AC3" i="13"/>
  <c r="X7" i="13"/>
  <c r="T7" i="13"/>
  <c r="P7" i="13"/>
  <c r="L7" i="13"/>
  <c r="H7" i="13"/>
  <c r="D7" i="13"/>
  <c r="AB6" i="13"/>
  <c r="X6" i="13"/>
  <c r="T6" i="13"/>
  <c r="P6" i="13"/>
  <c r="P4" i="13"/>
  <c r="L6" i="13"/>
  <c r="H6" i="13"/>
  <c r="D6" i="13"/>
  <c r="AB5" i="13"/>
  <c r="X5" i="13"/>
  <c r="T5" i="13"/>
  <c r="P5" i="13"/>
  <c r="L5" i="13"/>
  <c r="H5" i="13"/>
  <c r="H4" i="13"/>
  <c r="D5" i="13"/>
  <c r="D4" i="13"/>
  <c r="AA4" i="13"/>
  <c r="Z4" i="13"/>
  <c r="Z3" i="13"/>
  <c r="W4" i="13"/>
  <c r="W3" i="13"/>
  <c r="V4" i="13"/>
  <c r="S4" i="13"/>
  <c r="R4" i="13"/>
  <c r="R3" i="13"/>
  <c r="O4" i="13"/>
  <c r="N4" i="13"/>
  <c r="K4" i="13"/>
  <c r="J4" i="13"/>
  <c r="J3" i="13"/>
  <c r="G4" i="13"/>
  <c r="F4" i="13"/>
  <c r="C4" i="13"/>
  <c r="C3" i="13"/>
  <c r="D3" i="13"/>
  <c r="B4" i="13"/>
  <c r="B3" i="13"/>
  <c r="AB92" i="12"/>
  <c r="AC92" i="12"/>
  <c r="X92" i="12"/>
  <c r="T92" i="12"/>
  <c r="P92" i="12"/>
  <c r="L92" i="12"/>
  <c r="M92" i="12"/>
  <c r="H92" i="12"/>
  <c r="D41" i="12"/>
  <c r="I92" i="12"/>
  <c r="D92" i="12"/>
  <c r="AB91" i="12"/>
  <c r="X91" i="12"/>
  <c r="Y91" i="12"/>
  <c r="D40" i="12"/>
  <c r="T91" i="12"/>
  <c r="P91" i="12"/>
  <c r="L91" i="12"/>
  <c r="M91" i="12"/>
  <c r="H91" i="12"/>
  <c r="D91" i="12"/>
  <c r="AB90" i="12"/>
  <c r="AC90" i="12"/>
  <c r="X90" i="12"/>
  <c r="T90" i="12"/>
  <c r="D39" i="12"/>
  <c r="U90" i="12"/>
  <c r="P90" i="12"/>
  <c r="L90" i="12"/>
  <c r="H90" i="12"/>
  <c r="D90" i="12"/>
  <c r="E90" i="12"/>
  <c r="AB89" i="12"/>
  <c r="X89" i="12"/>
  <c r="T89" i="12"/>
  <c r="P89" i="12"/>
  <c r="L89" i="12"/>
  <c r="H89" i="12"/>
  <c r="I89" i="12"/>
  <c r="D89" i="12"/>
  <c r="AB88" i="12"/>
  <c r="AC88" i="12"/>
  <c r="X88" i="12"/>
  <c r="Y88" i="12"/>
  <c r="T88" i="12"/>
  <c r="P88" i="12"/>
  <c r="L88" i="12"/>
  <c r="M88" i="12"/>
  <c r="H88" i="12"/>
  <c r="D88" i="12"/>
  <c r="AB87" i="12"/>
  <c r="X87" i="12"/>
  <c r="Y87" i="12"/>
  <c r="T87" i="12"/>
  <c r="P87" i="12"/>
  <c r="Q87" i="12"/>
  <c r="L87" i="12"/>
  <c r="H87" i="12"/>
  <c r="D87" i="12"/>
  <c r="E87" i="12"/>
  <c r="AB86" i="12"/>
  <c r="X86" i="12"/>
  <c r="T86" i="12"/>
  <c r="U86" i="12"/>
  <c r="P86" i="12"/>
  <c r="L86" i="12"/>
  <c r="H86" i="12"/>
  <c r="D86" i="12"/>
  <c r="E86" i="12"/>
  <c r="AB85" i="12"/>
  <c r="X85" i="12"/>
  <c r="T85" i="12"/>
  <c r="P85" i="12"/>
  <c r="D34" i="12"/>
  <c r="Q85" i="12"/>
  <c r="L85" i="12"/>
  <c r="M85" i="12"/>
  <c r="H85" i="12"/>
  <c r="D85" i="12"/>
  <c r="AB84" i="12"/>
  <c r="AC84" i="12"/>
  <c r="X84" i="12"/>
  <c r="T84" i="12"/>
  <c r="P84" i="12"/>
  <c r="L84" i="12"/>
  <c r="M84" i="12"/>
  <c r="H84" i="12"/>
  <c r="D84" i="12"/>
  <c r="AB83" i="12"/>
  <c r="X83" i="12"/>
  <c r="Y83" i="12"/>
  <c r="T83" i="12"/>
  <c r="P83" i="12"/>
  <c r="L83" i="12"/>
  <c r="H83" i="12"/>
  <c r="I83" i="12"/>
  <c r="D83" i="12"/>
  <c r="AB82" i="12"/>
  <c r="X82" i="12"/>
  <c r="T82" i="12"/>
  <c r="U82" i="12"/>
  <c r="P82" i="12"/>
  <c r="L82" i="12"/>
  <c r="H82" i="12"/>
  <c r="I82" i="12"/>
  <c r="D82" i="12"/>
  <c r="AB81" i="12"/>
  <c r="X81" i="12"/>
  <c r="T81" i="12"/>
  <c r="P81" i="12"/>
  <c r="L81" i="12"/>
  <c r="H81" i="12"/>
  <c r="D81" i="12"/>
  <c r="AB80" i="12"/>
  <c r="X80" i="12"/>
  <c r="T80" i="12"/>
  <c r="U80" i="12"/>
  <c r="P80" i="12"/>
  <c r="L80" i="12"/>
  <c r="H80" i="12"/>
  <c r="D80" i="12"/>
  <c r="AB79" i="12"/>
  <c r="X79" i="12"/>
  <c r="T79" i="12"/>
  <c r="P79" i="12"/>
  <c r="L79" i="12"/>
  <c r="H79" i="12"/>
  <c r="D79" i="12"/>
  <c r="AB78" i="12"/>
  <c r="AC78" i="12"/>
  <c r="D27" i="12"/>
  <c r="X78" i="12"/>
  <c r="T78" i="12"/>
  <c r="U78" i="12"/>
  <c r="P78" i="12"/>
  <c r="L78" i="12"/>
  <c r="H78" i="12"/>
  <c r="D78" i="12"/>
  <c r="E78" i="12"/>
  <c r="AB77" i="12"/>
  <c r="X77" i="12"/>
  <c r="T77" i="12"/>
  <c r="P77" i="12"/>
  <c r="L77" i="12"/>
  <c r="H77" i="12"/>
  <c r="D77" i="12"/>
  <c r="AB76" i="12"/>
  <c r="X76" i="12"/>
  <c r="T76" i="12"/>
  <c r="P76" i="12"/>
  <c r="L76" i="12"/>
  <c r="H76" i="12"/>
  <c r="D76" i="12"/>
  <c r="AB75" i="12"/>
  <c r="AC75" i="12"/>
  <c r="D24" i="12"/>
  <c r="X75" i="12"/>
  <c r="T75" i="12"/>
  <c r="U75" i="12"/>
  <c r="P75" i="12"/>
  <c r="Q75" i="12"/>
  <c r="L75" i="12"/>
  <c r="H75" i="12"/>
  <c r="I75" i="12"/>
  <c r="D75" i="12"/>
  <c r="AB74" i="12"/>
  <c r="AC74" i="12"/>
  <c r="X74" i="12"/>
  <c r="T74" i="12"/>
  <c r="P74" i="12"/>
  <c r="L74" i="12"/>
  <c r="H74" i="12"/>
  <c r="I74" i="12"/>
  <c r="D74" i="12"/>
  <c r="AB73" i="12"/>
  <c r="X73" i="12"/>
  <c r="Y73" i="12"/>
  <c r="T73" i="12"/>
  <c r="P73" i="12"/>
  <c r="L73" i="12"/>
  <c r="H73" i="12"/>
  <c r="I73" i="12"/>
  <c r="D73" i="12"/>
  <c r="AB72" i="12"/>
  <c r="X72" i="12"/>
  <c r="T72" i="12"/>
  <c r="U72" i="12"/>
  <c r="P72" i="12"/>
  <c r="L72" i="12"/>
  <c r="H72" i="12"/>
  <c r="D72" i="12"/>
  <c r="E72" i="12"/>
  <c r="AB71" i="12"/>
  <c r="X71" i="12"/>
  <c r="D20" i="12"/>
  <c r="Y71" i="12"/>
  <c r="T71" i="12"/>
  <c r="P71" i="12"/>
  <c r="L71" i="12"/>
  <c r="H71" i="12"/>
  <c r="I71" i="12"/>
  <c r="D71" i="12"/>
  <c r="AB70" i="12"/>
  <c r="X70" i="12"/>
  <c r="T70" i="12"/>
  <c r="P70" i="12"/>
  <c r="L70" i="12"/>
  <c r="H70" i="12"/>
  <c r="D70" i="12"/>
  <c r="AB69" i="12"/>
  <c r="X69" i="12"/>
  <c r="T69" i="12"/>
  <c r="P69" i="12"/>
  <c r="L69" i="12"/>
  <c r="H69" i="12"/>
  <c r="D69" i="12"/>
  <c r="AB68" i="12"/>
  <c r="X68" i="12"/>
  <c r="T68" i="12"/>
  <c r="P68" i="12"/>
  <c r="L68" i="12"/>
  <c r="H68" i="12"/>
  <c r="D68" i="12"/>
  <c r="AB67" i="12"/>
  <c r="X67" i="12"/>
  <c r="T67" i="12"/>
  <c r="P67" i="12"/>
  <c r="L67" i="12"/>
  <c r="H67" i="12"/>
  <c r="D16" i="12"/>
  <c r="I67" i="12"/>
  <c r="D67" i="12"/>
  <c r="E67" i="12"/>
  <c r="AB66" i="12"/>
  <c r="X66" i="12"/>
  <c r="T66" i="12"/>
  <c r="U66" i="12"/>
  <c r="P66" i="12"/>
  <c r="L66" i="12"/>
  <c r="M66" i="12"/>
  <c r="H66" i="12"/>
  <c r="D66" i="12"/>
  <c r="AA65" i="12"/>
  <c r="Z65" i="12"/>
  <c r="Z54" i="12"/>
  <c r="W65" i="12"/>
  <c r="V65" i="12"/>
  <c r="S65" i="12"/>
  <c r="R65" i="12"/>
  <c r="O65" i="12"/>
  <c r="N65" i="12"/>
  <c r="K65" i="12"/>
  <c r="J65" i="12"/>
  <c r="G65" i="12"/>
  <c r="F65" i="12"/>
  <c r="C65" i="12"/>
  <c r="B65" i="12"/>
  <c r="AB64" i="12"/>
  <c r="AC64" i="12"/>
  <c r="X64" i="12"/>
  <c r="T64" i="12"/>
  <c r="P64" i="12"/>
  <c r="P59" i="12"/>
  <c r="Q59" i="12"/>
  <c r="L64" i="12"/>
  <c r="H64" i="12"/>
  <c r="D64" i="12"/>
  <c r="AB63" i="12"/>
  <c r="AC63" i="12"/>
  <c r="X63" i="12"/>
  <c r="T63" i="12"/>
  <c r="P63" i="12"/>
  <c r="Q63" i="12"/>
  <c r="L63" i="12"/>
  <c r="H63" i="12"/>
  <c r="D63" i="12"/>
  <c r="AB62" i="12"/>
  <c r="X62" i="12"/>
  <c r="T62" i="12"/>
  <c r="P62" i="12"/>
  <c r="L62" i="12"/>
  <c r="H62" i="12"/>
  <c r="D62" i="12"/>
  <c r="AB61" i="12"/>
  <c r="X61" i="12"/>
  <c r="T61" i="12"/>
  <c r="U61" i="12"/>
  <c r="P61" i="12"/>
  <c r="L61" i="12"/>
  <c r="H61" i="12"/>
  <c r="D61" i="12"/>
  <c r="AB60" i="12"/>
  <c r="X60" i="12"/>
  <c r="D9" i="12"/>
  <c r="D10" i="12"/>
  <c r="D11" i="12"/>
  <c r="D12" i="12"/>
  <c r="M63" i="12"/>
  <c r="D13" i="12"/>
  <c r="T60" i="12"/>
  <c r="P60" i="12"/>
  <c r="L60" i="12"/>
  <c r="H60" i="12"/>
  <c r="D60" i="12"/>
  <c r="AA59" i="12"/>
  <c r="Z59" i="12"/>
  <c r="W59" i="12"/>
  <c r="V59" i="12"/>
  <c r="S59" i="12"/>
  <c r="S54" i="12"/>
  <c r="R59" i="12"/>
  <c r="O59" i="12"/>
  <c r="N59" i="12"/>
  <c r="K59" i="12"/>
  <c r="J59" i="12"/>
  <c r="G59" i="12"/>
  <c r="G54" i="12"/>
  <c r="F59" i="12"/>
  <c r="C59" i="12"/>
  <c r="B59" i="12"/>
  <c r="B54" i="12"/>
  <c r="AB58" i="12"/>
  <c r="X58" i="12"/>
  <c r="T58" i="12"/>
  <c r="U58" i="12"/>
  <c r="P58" i="12"/>
  <c r="L58" i="12"/>
  <c r="H58" i="12"/>
  <c r="D58" i="12"/>
  <c r="E58" i="12"/>
  <c r="AB57" i="12"/>
  <c r="X57" i="12"/>
  <c r="T57" i="12"/>
  <c r="P57" i="12"/>
  <c r="Q57" i="12"/>
  <c r="L57" i="12"/>
  <c r="H57" i="12"/>
  <c r="D57" i="12"/>
  <c r="AB56" i="12"/>
  <c r="AB55" i="12"/>
  <c r="X56" i="12"/>
  <c r="T56" i="12"/>
  <c r="P56" i="12"/>
  <c r="P55" i="12"/>
  <c r="Q55" i="12"/>
  <c r="L56" i="12"/>
  <c r="H56" i="12"/>
  <c r="D56" i="12"/>
  <c r="E56" i="12"/>
  <c r="AA55" i="12"/>
  <c r="AA54" i="12"/>
  <c r="Z55" i="12"/>
  <c r="W55" i="12"/>
  <c r="V55" i="12"/>
  <c r="V54" i="12"/>
  <c r="S55" i="12"/>
  <c r="R55" i="12"/>
  <c r="O55" i="12"/>
  <c r="O54" i="12"/>
  <c r="N55" i="12"/>
  <c r="N54" i="12"/>
  <c r="K55" i="12"/>
  <c r="J55" i="12"/>
  <c r="J54" i="12"/>
  <c r="G55" i="12"/>
  <c r="F55" i="12"/>
  <c r="C55" i="12"/>
  <c r="B55" i="12"/>
  <c r="C8" i="12"/>
  <c r="AA4" i="12"/>
  <c r="Z4" i="12"/>
  <c r="W4" i="12"/>
  <c r="V4" i="12"/>
  <c r="S4" i="12"/>
  <c r="R4" i="12"/>
  <c r="O4" i="12"/>
  <c r="N4" i="12"/>
  <c r="K4" i="12"/>
  <c r="J4" i="12"/>
  <c r="G4" i="12"/>
  <c r="F4" i="12"/>
  <c r="C4" i="12"/>
  <c r="C3" i="12"/>
  <c r="B4" i="12"/>
  <c r="H6" i="12"/>
  <c r="H7" i="12"/>
  <c r="I7" i="12"/>
  <c r="H9" i="12"/>
  <c r="H10" i="12"/>
  <c r="H11" i="12"/>
  <c r="H12" i="12"/>
  <c r="H8" i="12"/>
  <c r="H13" i="12"/>
  <c r="H15" i="12"/>
  <c r="H16" i="12"/>
  <c r="I16" i="12"/>
  <c r="H17" i="12"/>
  <c r="H18" i="12"/>
  <c r="AB41" i="12"/>
  <c r="AC41" i="12"/>
  <c r="AB40" i="12"/>
  <c r="AB39" i="12"/>
  <c r="AC39" i="12"/>
  <c r="AB38" i="12"/>
  <c r="AC38" i="12"/>
  <c r="D38" i="12"/>
  <c r="Q89" i="12"/>
  <c r="AB37" i="12"/>
  <c r="AB36" i="12"/>
  <c r="AC36" i="12"/>
  <c r="AB35" i="12"/>
  <c r="AB34" i="12"/>
  <c r="AB33" i="12"/>
  <c r="AC33" i="12"/>
  <c r="AB32" i="12"/>
  <c r="AB31" i="12"/>
  <c r="AB30" i="12"/>
  <c r="AC30" i="12"/>
  <c r="D30" i="12"/>
  <c r="I81" i="12"/>
  <c r="AB29" i="12"/>
  <c r="AB28" i="12"/>
  <c r="AB27" i="12"/>
  <c r="AC27" i="12"/>
  <c r="AB26" i="12"/>
  <c r="AB25" i="12"/>
  <c r="AB24" i="12"/>
  <c r="AC24" i="12"/>
  <c r="AB23" i="12"/>
  <c r="AB22" i="12"/>
  <c r="AB21" i="12"/>
  <c r="AB20" i="12"/>
  <c r="AC20" i="12"/>
  <c r="AB19" i="12"/>
  <c r="AB18" i="12"/>
  <c r="AB17" i="12"/>
  <c r="AB16" i="12"/>
  <c r="AB15" i="12"/>
  <c r="AB13" i="12"/>
  <c r="AB12" i="12"/>
  <c r="AB11" i="12"/>
  <c r="AC11" i="12"/>
  <c r="AB10" i="12"/>
  <c r="AB9" i="12"/>
  <c r="AB7" i="12"/>
  <c r="AC7" i="12"/>
  <c r="AB6" i="12"/>
  <c r="AB5" i="12"/>
  <c r="X41" i="12"/>
  <c r="Y41" i="12"/>
  <c r="X40" i="12"/>
  <c r="X39" i="12"/>
  <c r="Y39" i="12"/>
  <c r="X38" i="12"/>
  <c r="Y38" i="12"/>
  <c r="X37" i="12"/>
  <c r="X36" i="12"/>
  <c r="X35" i="12"/>
  <c r="Y35" i="12"/>
  <c r="X34" i="12"/>
  <c r="X33" i="12"/>
  <c r="X32" i="12"/>
  <c r="X31" i="12"/>
  <c r="Y31" i="12"/>
  <c r="X30" i="12"/>
  <c r="X29" i="12"/>
  <c r="X28" i="12"/>
  <c r="Y28" i="12"/>
  <c r="X27" i="12"/>
  <c r="Y27" i="12"/>
  <c r="X26" i="12"/>
  <c r="X25" i="12"/>
  <c r="Y25" i="12"/>
  <c r="X24" i="12"/>
  <c r="Y24" i="12"/>
  <c r="X23" i="12"/>
  <c r="X22" i="12"/>
  <c r="Y22" i="12"/>
  <c r="X21" i="12"/>
  <c r="X20" i="12"/>
  <c r="X19" i="12"/>
  <c r="D19" i="12"/>
  <c r="X18" i="12"/>
  <c r="X17" i="12"/>
  <c r="X16" i="12"/>
  <c r="X15" i="12"/>
  <c r="X13" i="12"/>
  <c r="X12" i="12"/>
  <c r="X11" i="12"/>
  <c r="X10" i="12"/>
  <c r="X9" i="12"/>
  <c r="X7" i="12"/>
  <c r="X6" i="12"/>
  <c r="X5" i="12"/>
  <c r="T41" i="12"/>
  <c r="U41" i="12"/>
  <c r="T40" i="12"/>
  <c r="U40" i="12"/>
  <c r="T39" i="12"/>
  <c r="T38" i="12"/>
  <c r="U38" i="12"/>
  <c r="T37" i="12"/>
  <c r="U37" i="12"/>
  <c r="T36" i="12"/>
  <c r="T35" i="12"/>
  <c r="T34" i="12"/>
  <c r="U34" i="12"/>
  <c r="T33" i="12"/>
  <c r="T32" i="12"/>
  <c r="T31" i="12"/>
  <c r="T30" i="12"/>
  <c r="U30" i="12"/>
  <c r="T29" i="12"/>
  <c r="T28" i="12"/>
  <c r="T27" i="12"/>
  <c r="U27" i="12"/>
  <c r="T26" i="12"/>
  <c r="T25" i="12"/>
  <c r="T24" i="12"/>
  <c r="T23" i="12"/>
  <c r="U23" i="12"/>
  <c r="T22" i="12"/>
  <c r="T21" i="12"/>
  <c r="T20" i="12"/>
  <c r="T19" i="12"/>
  <c r="T18" i="12"/>
  <c r="T17" i="12"/>
  <c r="T16" i="12"/>
  <c r="T15" i="12"/>
  <c r="T13" i="12"/>
  <c r="T12" i="12"/>
  <c r="T11" i="12"/>
  <c r="T10" i="12"/>
  <c r="T9" i="12"/>
  <c r="T7" i="12"/>
  <c r="T6" i="12"/>
  <c r="T5" i="12"/>
  <c r="P41" i="12"/>
  <c r="P40" i="12"/>
  <c r="P39" i="12"/>
  <c r="P38" i="12"/>
  <c r="Q38" i="12"/>
  <c r="P37" i="12"/>
  <c r="P36" i="12"/>
  <c r="P35" i="12"/>
  <c r="P34" i="12"/>
  <c r="P33" i="12"/>
  <c r="P32" i="12"/>
  <c r="P31" i="12"/>
  <c r="P30" i="12"/>
  <c r="P29" i="12"/>
  <c r="P28" i="12"/>
  <c r="P27" i="12"/>
  <c r="Q27" i="12"/>
  <c r="P26" i="12"/>
  <c r="P25" i="12"/>
  <c r="P24" i="12"/>
  <c r="P23" i="12"/>
  <c r="P22" i="12"/>
  <c r="P21" i="12"/>
  <c r="P20" i="12"/>
  <c r="P19" i="12"/>
  <c r="P18" i="12"/>
  <c r="P17" i="12"/>
  <c r="P16" i="12"/>
  <c r="Q16" i="12"/>
  <c r="P15" i="12"/>
  <c r="P13" i="12"/>
  <c r="P12" i="12"/>
  <c r="P11" i="12"/>
  <c r="P10" i="12"/>
  <c r="P9" i="12"/>
  <c r="P7" i="12"/>
  <c r="P6" i="12"/>
  <c r="Q6" i="12"/>
  <c r="P5" i="12"/>
  <c r="L41" i="12"/>
  <c r="L40" i="12"/>
  <c r="M40" i="12"/>
  <c r="L39" i="12"/>
  <c r="L38" i="12"/>
  <c r="L37" i="12"/>
  <c r="L36" i="12"/>
  <c r="M36" i="12"/>
  <c r="L35" i="12"/>
  <c r="L34" i="12"/>
  <c r="L33" i="12"/>
  <c r="L32" i="12"/>
  <c r="L31" i="12"/>
  <c r="L30" i="12"/>
  <c r="L29" i="12"/>
  <c r="L28" i="12"/>
  <c r="M28" i="12"/>
  <c r="L27" i="12"/>
  <c r="M27" i="12"/>
  <c r="L26" i="12"/>
  <c r="M26" i="12"/>
  <c r="D26" i="12"/>
  <c r="U26" i="12"/>
  <c r="L25" i="12"/>
  <c r="L24" i="12"/>
  <c r="M24" i="12"/>
  <c r="L23" i="12"/>
  <c r="L22" i="12"/>
  <c r="L21" i="12"/>
  <c r="L20" i="12"/>
  <c r="M20" i="12"/>
  <c r="L19" i="12"/>
  <c r="L18" i="12"/>
  <c r="L17" i="12"/>
  <c r="L16" i="12"/>
  <c r="L15" i="12"/>
  <c r="L13" i="12"/>
  <c r="L12" i="12"/>
  <c r="L8" i="12"/>
  <c r="L11" i="12"/>
  <c r="L10" i="12"/>
  <c r="L9" i="12"/>
  <c r="L7" i="12"/>
  <c r="L4" i="12"/>
  <c r="M4" i="12"/>
  <c r="L6" i="12"/>
  <c r="L5" i="12"/>
  <c r="H41" i="12"/>
  <c r="H40" i="12"/>
  <c r="I40" i="12"/>
  <c r="H39" i="12"/>
  <c r="H38" i="12"/>
  <c r="H37" i="12"/>
  <c r="H36" i="12"/>
  <c r="I36" i="12"/>
  <c r="H35" i="12"/>
  <c r="H34" i="12"/>
  <c r="H33" i="12"/>
  <c r="H32" i="12"/>
  <c r="I32" i="12"/>
  <c r="H31" i="12"/>
  <c r="H30" i="12"/>
  <c r="H29" i="12"/>
  <c r="H28" i="12"/>
  <c r="I28" i="12"/>
  <c r="H27" i="12"/>
  <c r="I27" i="12"/>
  <c r="H26" i="12"/>
  <c r="H25" i="12"/>
  <c r="I25" i="12"/>
  <c r="H24" i="12"/>
  <c r="H23" i="12"/>
  <c r="H22" i="12"/>
  <c r="H21" i="12"/>
  <c r="H20" i="12"/>
  <c r="H19" i="12"/>
  <c r="H5" i="12"/>
  <c r="I91" i="12"/>
  <c r="D37" i="12"/>
  <c r="D36" i="12"/>
  <c r="I87" i="12"/>
  <c r="D35" i="12"/>
  <c r="AC85" i="12"/>
  <c r="D33" i="12"/>
  <c r="D32" i="12"/>
  <c r="D31" i="12"/>
  <c r="M82" i="12"/>
  <c r="AC31" i="12"/>
  <c r="D29" i="12"/>
  <c r="D28" i="12"/>
  <c r="Q28" i="12"/>
  <c r="D25" i="12"/>
  <c r="D23" i="12"/>
  <c r="Y74" i="12"/>
  <c r="D22" i="12"/>
  <c r="D21" i="12"/>
  <c r="Q71" i="12"/>
  <c r="D18" i="12"/>
  <c r="D17" i="12"/>
  <c r="D15" i="12"/>
  <c r="AC66" i="12"/>
  <c r="Q12" i="12"/>
  <c r="Q62" i="12"/>
  <c r="D7" i="12"/>
  <c r="D6" i="12"/>
  <c r="AC6" i="12"/>
  <c r="D5" i="12"/>
  <c r="AA14" i="12"/>
  <c r="Z14" i="12"/>
  <c r="W14" i="12"/>
  <c r="V14" i="12"/>
  <c r="S14" i="12"/>
  <c r="R14" i="12"/>
  <c r="O14" i="12"/>
  <c r="N14" i="12"/>
  <c r="K14" i="12"/>
  <c r="J14" i="12"/>
  <c r="G14" i="12"/>
  <c r="F14" i="12"/>
  <c r="F8" i="12"/>
  <c r="C14" i="12"/>
  <c r="B14" i="12"/>
  <c r="AA8" i="12"/>
  <c r="Z8" i="12"/>
  <c r="W8" i="12"/>
  <c r="W3" i="12"/>
  <c r="V8" i="12"/>
  <c r="S8" i="12"/>
  <c r="R8" i="12"/>
  <c r="R3" i="12"/>
  <c r="O8" i="12"/>
  <c r="N8" i="12"/>
  <c r="K8" i="12"/>
  <c r="J8" i="12"/>
  <c r="G8" i="12"/>
  <c r="B8" i="12"/>
  <c r="B3" i="12"/>
  <c r="P55" i="11"/>
  <c r="P54" i="11"/>
  <c r="Q54" i="11"/>
  <c r="D12" i="11"/>
  <c r="P53" i="11"/>
  <c r="Q53" i="11"/>
  <c r="P52" i="11"/>
  <c r="P51" i="11"/>
  <c r="P49" i="11"/>
  <c r="P47" i="11"/>
  <c r="P46" i="11"/>
  <c r="D58" i="11"/>
  <c r="D59" i="11"/>
  <c r="AB60" i="11"/>
  <c r="AB6" i="11"/>
  <c r="AB18" i="11"/>
  <c r="D18" i="11"/>
  <c r="AC18" i="11"/>
  <c r="F14" i="11"/>
  <c r="H16" i="11"/>
  <c r="H17" i="11"/>
  <c r="H18" i="11"/>
  <c r="H19" i="11"/>
  <c r="U62" i="11"/>
  <c r="H20" i="11"/>
  <c r="H21" i="11"/>
  <c r="X64" i="11"/>
  <c r="H22" i="11"/>
  <c r="U65" i="11"/>
  <c r="H23" i="11"/>
  <c r="H24" i="11"/>
  <c r="D24" i="11"/>
  <c r="Q67" i="11"/>
  <c r="H25" i="11"/>
  <c r="H14" i="11"/>
  <c r="T69" i="11"/>
  <c r="H26" i="11"/>
  <c r="H27" i="11"/>
  <c r="H28" i="11"/>
  <c r="H29" i="11"/>
  <c r="H30" i="11"/>
  <c r="H31" i="11"/>
  <c r="H32" i="11"/>
  <c r="H33" i="11"/>
  <c r="U75" i="11"/>
  <c r="H34" i="11"/>
  <c r="H35" i="11"/>
  <c r="AB77" i="11"/>
  <c r="AC77" i="11"/>
  <c r="H36" i="11"/>
  <c r="H37" i="11"/>
  <c r="H38" i="11"/>
  <c r="H39" i="11"/>
  <c r="AC81" i="11"/>
  <c r="G8" i="11"/>
  <c r="G4" i="11"/>
  <c r="G14" i="11"/>
  <c r="G3" i="11"/>
  <c r="F8" i="11"/>
  <c r="X60" i="11"/>
  <c r="T60" i="11"/>
  <c r="P60" i="11"/>
  <c r="Q60" i="11"/>
  <c r="L60" i="11"/>
  <c r="H60" i="11"/>
  <c r="D60" i="11"/>
  <c r="E60" i="11"/>
  <c r="X48" i="11"/>
  <c r="T48" i="11"/>
  <c r="P48" i="11"/>
  <c r="L48" i="11"/>
  <c r="M48" i="11"/>
  <c r="H48" i="11"/>
  <c r="D6" i="11"/>
  <c r="I48" i="11"/>
  <c r="D48" i="11"/>
  <c r="T18" i="11"/>
  <c r="U18" i="11"/>
  <c r="X18" i="11"/>
  <c r="X6" i="11"/>
  <c r="T6" i="11"/>
  <c r="P6" i="11"/>
  <c r="Q6" i="11"/>
  <c r="P18" i="11"/>
  <c r="L18" i="11"/>
  <c r="L6" i="11"/>
  <c r="H6" i="11"/>
  <c r="AB81" i="11"/>
  <c r="X81" i="11"/>
  <c r="T81" i="11"/>
  <c r="P81" i="11"/>
  <c r="D39" i="11"/>
  <c r="H81" i="11"/>
  <c r="L81" i="11"/>
  <c r="D81" i="11"/>
  <c r="AB80" i="11"/>
  <c r="X80" i="11"/>
  <c r="T80" i="11"/>
  <c r="P80" i="11"/>
  <c r="D38" i="11"/>
  <c r="Q80" i="11"/>
  <c r="L80" i="11"/>
  <c r="M80" i="11"/>
  <c r="H80" i="11"/>
  <c r="I80" i="11"/>
  <c r="D80" i="11"/>
  <c r="AB79" i="11"/>
  <c r="AC79" i="11"/>
  <c r="X79" i="11"/>
  <c r="T79" i="11"/>
  <c r="P79" i="11"/>
  <c r="Q79" i="11"/>
  <c r="D37" i="11"/>
  <c r="L79" i="11"/>
  <c r="M79" i="11"/>
  <c r="H79" i="11"/>
  <c r="I79" i="11"/>
  <c r="D79" i="11"/>
  <c r="E79" i="11"/>
  <c r="AB78" i="11"/>
  <c r="AC78" i="11"/>
  <c r="X78" i="11"/>
  <c r="T78" i="11"/>
  <c r="P78" i="11"/>
  <c r="D36" i="11"/>
  <c r="L78" i="11"/>
  <c r="H78" i="11"/>
  <c r="D78" i="11"/>
  <c r="E78" i="11"/>
  <c r="X77" i="11"/>
  <c r="T77" i="11"/>
  <c r="P77" i="11"/>
  <c r="D35" i="11"/>
  <c r="L77" i="11"/>
  <c r="H77" i="11"/>
  <c r="D77" i="11"/>
  <c r="E77" i="11"/>
  <c r="AB76" i="11"/>
  <c r="X76" i="11"/>
  <c r="T76" i="11"/>
  <c r="P76" i="11"/>
  <c r="Q76" i="11"/>
  <c r="D34" i="11"/>
  <c r="L76" i="11"/>
  <c r="M76" i="11"/>
  <c r="H76" i="11"/>
  <c r="I76" i="11"/>
  <c r="D76" i="11"/>
  <c r="E76" i="11"/>
  <c r="AB75" i="11"/>
  <c r="AC75" i="11"/>
  <c r="X75" i="11"/>
  <c r="T75" i="11"/>
  <c r="P75" i="11"/>
  <c r="D33" i="11"/>
  <c r="L75" i="11"/>
  <c r="H75" i="11"/>
  <c r="D75" i="11"/>
  <c r="AB74" i="11"/>
  <c r="AC74" i="11"/>
  <c r="X74" i="11"/>
  <c r="Y74" i="11"/>
  <c r="T74" i="11"/>
  <c r="P74" i="11"/>
  <c r="Q74" i="11"/>
  <c r="D32" i="11"/>
  <c r="L74" i="11"/>
  <c r="M74" i="11"/>
  <c r="H74" i="11"/>
  <c r="I74" i="11"/>
  <c r="D74" i="11"/>
  <c r="E74" i="11"/>
  <c r="AB73" i="11"/>
  <c r="X73" i="11"/>
  <c r="T73" i="11"/>
  <c r="P73" i="11"/>
  <c r="Q73" i="11"/>
  <c r="D31" i="11"/>
  <c r="L73" i="11"/>
  <c r="H73" i="11"/>
  <c r="D73" i="11"/>
  <c r="E73" i="11"/>
  <c r="AB72" i="11"/>
  <c r="X72" i="11"/>
  <c r="T72" i="11"/>
  <c r="P72" i="11"/>
  <c r="D30" i="11"/>
  <c r="L72" i="11"/>
  <c r="M72" i="11"/>
  <c r="H72" i="11"/>
  <c r="D72" i="11"/>
  <c r="E72" i="11"/>
  <c r="AB71" i="11"/>
  <c r="X71" i="11"/>
  <c r="Y71" i="11"/>
  <c r="T71" i="11"/>
  <c r="U71" i="11"/>
  <c r="P71" i="11"/>
  <c r="D28" i="11"/>
  <c r="L71" i="11"/>
  <c r="H71" i="11"/>
  <c r="D71" i="11"/>
  <c r="AB70" i="11"/>
  <c r="X70" i="11"/>
  <c r="T70" i="11"/>
  <c r="P70" i="11"/>
  <c r="D27" i="11"/>
  <c r="Q70" i="11"/>
  <c r="L70" i="11"/>
  <c r="M70" i="11"/>
  <c r="H70" i="11"/>
  <c r="I70" i="11"/>
  <c r="D70" i="11"/>
  <c r="E70" i="11"/>
  <c r="AB69" i="11"/>
  <c r="X69" i="11"/>
  <c r="P69" i="11"/>
  <c r="D26" i="11"/>
  <c r="D25" i="11"/>
  <c r="L69" i="11"/>
  <c r="M69" i="11"/>
  <c r="H69" i="11"/>
  <c r="I69" i="11"/>
  <c r="D69" i="11"/>
  <c r="E69" i="11"/>
  <c r="AB68" i="11"/>
  <c r="X68" i="11"/>
  <c r="T68" i="11"/>
  <c r="P68" i="11"/>
  <c r="L68" i="11"/>
  <c r="H68" i="11"/>
  <c r="D68" i="11"/>
  <c r="E68" i="11"/>
  <c r="AB67" i="11"/>
  <c r="X67" i="11"/>
  <c r="T67" i="11"/>
  <c r="U67" i="11"/>
  <c r="P67" i="11"/>
  <c r="D23" i="11"/>
  <c r="L67" i="11"/>
  <c r="H67" i="11"/>
  <c r="I67" i="11"/>
  <c r="D67" i="11"/>
  <c r="E67" i="11"/>
  <c r="AB66" i="11"/>
  <c r="AC66" i="11"/>
  <c r="X66" i="11"/>
  <c r="T66" i="11"/>
  <c r="P66" i="11"/>
  <c r="D29" i="11"/>
  <c r="I29" i="11"/>
  <c r="L66" i="11"/>
  <c r="M66" i="11"/>
  <c r="H66" i="11"/>
  <c r="D66" i="11"/>
  <c r="AB65" i="11"/>
  <c r="X65" i="11"/>
  <c r="T65" i="11"/>
  <c r="P65" i="11"/>
  <c r="Q65" i="11"/>
  <c r="D22" i="11"/>
  <c r="Q64" i="11"/>
  <c r="L65" i="11"/>
  <c r="H65" i="11"/>
  <c r="D65" i="11"/>
  <c r="AB64" i="11"/>
  <c r="AB56" i="11"/>
  <c r="T64" i="11"/>
  <c r="P64" i="11"/>
  <c r="D21" i="11"/>
  <c r="L64" i="11"/>
  <c r="H64" i="11"/>
  <c r="D64" i="11"/>
  <c r="AB63" i="11"/>
  <c r="X63" i="11"/>
  <c r="T63" i="11"/>
  <c r="P63" i="11"/>
  <c r="Q63" i="11"/>
  <c r="D20" i="11"/>
  <c r="L63" i="11"/>
  <c r="M63" i="11"/>
  <c r="H63" i="11"/>
  <c r="D63" i="11"/>
  <c r="E63" i="11"/>
  <c r="AB62" i="11"/>
  <c r="X62" i="11"/>
  <c r="X56" i="11"/>
  <c r="T62" i="11"/>
  <c r="P62" i="11"/>
  <c r="Q62" i="11"/>
  <c r="D19" i="11"/>
  <c r="L62" i="11"/>
  <c r="H62" i="11"/>
  <c r="D62" i="11"/>
  <c r="E62" i="11"/>
  <c r="AB61" i="11"/>
  <c r="X61" i="11"/>
  <c r="T61" i="11"/>
  <c r="T56" i="11"/>
  <c r="P61" i="11"/>
  <c r="Q61" i="11"/>
  <c r="L61" i="11"/>
  <c r="H61" i="11"/>
  <c r="D61" i="11"/>
  <c r="AB59" i="11"/>
  <c r="AC59" i="11"/>
  <c r="X59" i="11"/>
  <c r="T59" i="11"/>
  <c r="P59" i="11"/>
  <c r="D17" i="11"/>
  <c r="L59" i="11"/>
  <c r="H59" i="11"/>
  <c r="I59" i="11"/>
  <c r="AB58" i="11"/>
  <c r="X58" i="11"/>
  <c r="T58" i="11"/>
  <c r="P58" i="11"/>
  <c r="Q58" i="11"/>
  <c r="P57" i="11"/>
  <c r="D15" i="11"/>
  <c r="Q57" i="11"/>
  <c r="D16" i="11"/>
  <c r="L58" i="11"/>
  <c r="M58" i="11"/>
  <c r="H58" i="11"/>
  <c r="H15" i="11"/>
  <c r="AB57" i="11"/>
  <c r="AC57" i="11"/>
  <c r="X57" i="11"/>
  <c r="T57" i="11"/>
  <c r="L57" i="11"/>
  <c r="M57" i="11"/>
  <c r="H57" i="11"/>
  <c r="H56" i="11"/>
  <c r="D57" i="11"/>
  <c r="E57" i="11"/>
  <c r="AA56" i="11"/>
  <c r="Z56" i="11"/>
  <c r="W56" i="11"/>
  <c r="V56" i="11"/>
  <c r="S56" i="11"/>
  <c r="R56" i="11"/>
  <c r="R45" i="11"/>
  <c r="O56" i="11"/>
  <c r="N56" i="11"/>
  <c r="K56" i="11"/>
  <c r="J56" i="11"/>
  <c r="G56" i="11"/>
  <c r="F56" i="11"/>
  <c r="C56" i="11"/>
  <c r="C45" i="11"/>
  <c r="B56" i="11"/>
  <c r="H13" i="11"/>
  <c r="AB55" i="11"/>
  <c r="X55" i="11"/>
  <c r="T55" i="11"/>
  <c r="D13" i="11"/>
  <c r="Q55" i="11"/>
  <c r="L55" i="11"/>
  <c r="M55" i="11"/>
  <c r="H55" i="11"/>
  <c r="D55" i="11"/>
  <c r="E55" i="11"/>
  <c r="H12" i="11"/>
  <c r="AB54" i="11"/>
  <c r="X54" i="11"/>
  <c r="T54" i="11"/>
  <c r="U54" i="11"/>
  <c r="L54" i="11"/>
  <c r="H54" i="11"/>
  <c r="D54" i="11"/>
  <c r="E54" i="11"/>
  <c r="H11" i="11"/>
  <c r="AB53" i="11"/>
  <c r="X53" i="11"/>
  <c r="T53" i="11"/>
  <c r="D11" i="11"/>
  <c r="L53" i="11"/>
  <c r="H53" i="11"/>
  <c r="I53" i="11"/>
  <c r="D53" i="11"/>
  <c r="E53" i="11"/>
  <c r="H10" i="11"/>
  <c r="AB52" i="11"/>
  <c r="X52" i="11"/>
  <c r="Y52" i="11"/>
  <c r="T52" i="11"/>
  <c r="D10" i="11"/>
  <c r="L52" i="11"/>
  <c r="H52" i="11"/>
  <c r="I52" i="11"/>
  <c r="D52" i="11"/>
  <c r="H9" i="11"/>
  <c r="H8" i="11"/>
  <c r="Y51" i="11"/>
  <c r="AB51" i="11"/>
  <c r="AC51" i="11"/>
  <c r="X51" i="11"/>
  <c r="T51" i="11"/>
  <c r="U51" i="11"/>
  <c r="D9" i="11"/>
  <c r="L51" i="11"/>
  <c r="H51" i="11"/>
  <c r="D51" i="11"/>
  <c r="Z50" i="11"/>
  <c r="AA50" i="11"/>
  <c r="V50" i="11"/>
  <c r="W50" i="11"/>
  <c r="X50" i="11"/>
  <c r="X45" i="11"/>
  <c r="R50" i="11"/>
  <c r="S50" i="11"/>
  <c r="T50" i="11"/>
  <c r="N50" i="11"/>
  <c r="O50" i="11"/>
  <c r="J50" i="11"/>
  <c r="L50" i="11"/>
  <c r="K50" i="11"/>
  <c r="F50" i="11"/>
  <c r="G50" i="11"/>
  <c r="C50" i="11"/>
  <c r="C46" i="11"/>
  <c r="B50" i="11"/>
  <c r="H7" i="11"/>
  <c r="D7" i="11"/>
  <c r="L49" i="11"/>
  <c r="H49" i="11"/>
  <c r="D49" i="11"/>
  <c r="H5" i="11"/>
  <c r="D5" i="11"/>
  <c r="L47" i="11"/>
  <c r="H47" i="11"/>
  <c r="D47" i="11"/>
  <c r="AB46" i="11"/>
  <c r="AA46" i="11"/>
  <c r="AA45" i="11"/>
  <c r="Z46" i="11"/>
  <c r="X46" i="11"/>
  <c r="W46" i="11"/>
  <c r="V46" i="11"/>
  <c r="V45" i="11"/>
  <c r="T46" i="11"/>
  <c r="T45" i="11"/>
  <c r="S46" i="11"/>
  <c r="R46" i="11"/>
  <c r="O46" i="11"/>
  <c r="N46" i="11"/>
  <c r="N45" i="11"/>
  <c r="K46" i="11"/>
  <c r="J46" i="11"/>
  <c r="G46" i="11"/>
  <c r="F46" i="11"/>
  <c r="B46" i="11"/>
  <c r="B45" i="11"/>
  <c r="AB39" i="11"/>
  <c r="X39" i="11"/>
  <c r="Y39" i="11"/>
  <c r="T39" i="11"/>
  <c r="P39" i="11"/>
  <c r="L39" i="11"/>
  <c r="AB38" i="11"/>
  <c r="AC38" i="11"/>
  <c r="X38" i="11"/>
  <c r="Y38" i="11"/>
  <c r="T38" i="11"/>
  <c r="U38" i="11"/>
  <c r="P38" i="11"/>
  <c r="Q38" i="11"/>
  <c r="L38" i="11"/>
  <c r="M38" i="11"/>
  <c r="AB37" i="11"/>
  <c r="AC37" i="11"/>
  <c r="X37" i="11"/>
  <c r="Y37" i="11"/>
  <c r="T37" i="11"/>
  <c r="U37" i="11"/>
  <c r="P37" i="11"/>
  <c r="Q37" i="11"/>
  <c r="L37" i="11"/>
  <c r="M37" i="11"/>
  <c r="AB36" i="11"/>
  <c r="AC36" i="11"/>
  <c r="X36" i="11"/>
  <c r="T36" i="11"/>
  <c r="P36" i="11"/>
  <c r="Q36" i="11"/>
  <c r="L36" i="11"/>
  <c r="AB35" i="11"/>
  <c r="X35" i="11"/>
  <c r="T35" i="11"/>
  <c r="U35" i="11"/>
  <c r="P35" i="11"/>
  <c r="L35" i="11"/>
  <c r="AB34" i="11"/>
  <c r="AC34" i="11"/>
  <c r="X34" i="11"/>
  <c r="T34" i="11"/>
  <c r="P34" i="11"/>
  <c r="Q34" i="11"/>
  <c r="L34" i="11"/>
  <c r="AB33" i="11"/>
  <c r="X33" i="11"/>
  <c r="T33" i="11"/>
  <c r="P33" i="11"/>
  <c r="L33" i="11"/>
  <c r="AB32" i="11"/>
  <c r="AC32" i="11"/>
  <c r="X32" i="11"/>
  <c r="T32" i="11"/>
  <c r="P32" i="11"/>
  <c r="L32" i="11"/>
  <c r="AB31" i="11"/>
  <c r="X31" i="11"/>
  <c r="Y31" i="11"/>
  <c r="T31" i="11"/>
  <c r="P31" i="11"/>
  <c r="L31" i="11"/>
  <c r="AB30" i="11"/>
  <c r="X30" i="11"/>
  <c r="Y30" i="11"/>
  <c r="T30" i="11"/>
  <c r="P30" i="11"/>
  <c r="Q30" i="11"/>
  <c r="L30" i="11"/>
  <c r="AB28" i="11"/>
  <c r="AC28" i="11"/>
  <c r="X28" i="11"/>
  <c r="Y28" i="11"/>
  <c r="T28" i="11"/>
  <c r="U28" i="11"/>
  <c r="L28" i="11"/>
  <c r="M28" i="11"/>
  <c r="AB27" i="11"/>
  <c r="X27" i="11"/>
  <c r="Y27" i="11"/>
  <c r="T27" i="11"/>
  <c r="P27" i="11"/>
  <c r="L27" i="11"/>
  <c r="AB25" i="11"/>
  <c r="AC25" i="11"/>
  <c r="X25" i="11"/>
  <c r="Y25" i="11"/>
  <c r="T25" i="11"/>
  <c r="P25" i="11"/>
  <c r="Q25" i="11"/>
  <c r="L25" i="11"/>
  <c r="AB24" i="11"/>
  <c r="X24" i="11"/>
  <c r="T24" i="11"/>
  <c r="P24" i="11"/>
  <c r="L24" i="11"/>
  <c r="AB23" i="11"/>
  <c r="X23" i="11"/>
  <c r="T23" i="11"/>
  <c r="P23" i="11"/>
  <c r="Q23" i="11"/>
  <c r="L23" i="11"/>
  <c r="AB29" i="11"/>
  <c r="X29" i="11"/>
  <c r="T29" i="11"/>
  <c r="P29" i="11"/>
  <c r="Q29" i="11"/>
  <c r="L29" i="11"/>
  <c r="AB22" i="11"/>
  <c r="X22" i="11"/>
  <c r="T22" i="11"/>
  <c r="U22" i="11"/>
  <c r="P22" i="11"/>
  <c r="L22" i="11"/>
  <c r="AB21" i="11"/>
  <c r="AC21" i="11"/>
  <c r="X21" i="11"/>
  <c r="Y21" i="11"/>
  <c r="T21" i="11"/>
  <c r="U21" i="11"/>
  <c r="T15" i="11"/>
  <c r="T16" i="11"/>
  <c r="U16" i="11"/>
  <c r="T17" i="11"/>
  <c r="T19" i="11"/>
  <c r="U19" i="11"/>
  <c r="T20" i="11"/>
  <c r="U20" i="11"/>
  <c r="T26" i="11"/>
  <c r="P21" i="11"/>
  <c r="Q21" i="11"/>
  <c r="L21" i="11"/>
  <c r="M21" i="11"/>
  <c r="AB20" i="11"/>
  <c r="AC20" i="11"/>
  <c r="X20" i="11"/>
  <c r="P20" i="11"/>
  <c r="L20" i="11"/>
  <c r="AB19" i="11"/>
  <c r="X19" i="11"/>
  <c r="P19" i="11"/>
  <c r="Q19" i="11"/>
  <c r="L19" i="11"/>
  <c r="AB26" i="11"/>
  <c r="X26" i="11"/>
  <c r="P26" i="11"/>
  <c r="L26" i="11"/>
  <c r="AB17" i="11"/>
  <c r="X17" i="11"/>
  <c r="Y17" i="11"/>
  <c r="P17" i="11"/>
  <c r="L17" i="11"/>
  <c r="AB16" i="11"/>
  <c r="X16" i="11"/>
  <c r="Y16" i="11"/>
  <c r="P16" i="11"/>
  <c r="L16" i="11"/>
  <c r="AB15" i="11"/>
  <c r="X15" i="11"/>
  <c r="Y15" i="11"/>
  <c r="P15" i="11"/>
  <c r="Q15" i="11"/>
  <c r="L15" i="11"/>
  <c r="M15" i="11"/>
  <c r="AA14" i="11"/>
  <c r="Z14" i="11"/>
  <c r="W14" i="11"/>
  <c r="V14" i="11"/>
  <c r="S14" i="11"/>
  <c r="R14" i="11"/>
  <c r="O14" i="11"/>
  <c r="N14" i="11"/>
  <c r="K14" i="11"/>
  <c r="J14" i="11"/>
  <c r="J3" i="11"/>
  <c r="C14" i="11"/>
  <c r="B14" i="11"/>
  <c r="AB13" i="11"/>
  <c r="AC13" i="11"/>
  <c r="X13" i="11"/>
  <c r="Y13" i="11"/>
  <c r="T13" i="11"/>
  <c r="U13" i="11"/>
  <c r="P13" i="11"/>
  <c r="Q13" i="11"/>
  <c r="L13" i="11"/>
  <c r="M13" i="11"/>
  <c r="AB12" i="11"/>
  <c r="X12" i="11"/>
  <c r="Y12" i="11"/>
  <c r="T12" i="11"/>
  <c r="P12" i="11"/>
  <c r="Q12" i="11"/>
  <c r="L12" i="11"/>
  <c r="AB11" i="11"/>
  <c r="AC11" i="11"/>
  <c r="X11" i="11"/>
  <c r="Y11" i="11"/>
  <c r="T11" i="11"/>
  <c r="U11" i="11"/>
  <c r="P11" i="11"/>
  <c r="Q11" i="11"/>
  <c r="L11" i="11"/>
  <c r="M11" i="11"/>
  <c r="AB10" i="11"/>
  <c r="AC10" i="11"/>
  <c r="X10" i="11"/>
  <c r="Y10" i="11"/>
  <c r="T10" i="11"/>
  <c r="U10" i="11"/>
  <c r="P10" i="11"/>
  <c r="Q10" i="11"/>
  <c r="L10" i="11"/>
  <c r="AB9" i="11"/>
  <c r="AC9" i="11"/>
  <c r="X9" i="11"/>
  <c r="T9" i="11"/>
  <c r="P9" i="11"/>
  <c r="L9" i="11"/>
  <c r="Z8" i="11"/>
  <c r="AA8" i="11"/>
  <c r="AB8" i="11"/>
  <c r="V8" i="11"/>
  <c r="W8" i="11"/>
  <c r="R8" i="11"/>
  <c r="R4" i="11"/>
  <c r="R3" i="11"/>
  <c r="S8" i="11"/>
  <c r="N8" i="11"/>
  <c r="O8" i="11"/>
  <c r="O3" i="11"/>
  <c r="J8" i="11"/>
  <c r="K8" i="11"/>
  <c r="C8" i="11"/>
  <c r="B8" i="11"/>
  <c r="B3" i="11"/>
  <c r="AB7" i="11"/>
  <c r="X7" i="11"/>
  <c r="T7" i="11"/>
  <c r="P7" i="11"/>
  <c r="L7" i="11"/>
  <c r="AB5" i="11"/>
  <c r="X5" i="11"/>
  <c r="T5" i="11"/>
  <c r="P5" i="11"/>
  <c r="L5" i="11"/>
  <c r="AA4" i="11"/>
  <c r="Z4" i="11"/>
  <c r="W4" i="11"/>
  <c r="V4" i="11"/>
  <c r="S4" i="11"/>
  <c r="S3" i="11"/>
  <c r="O4" i="11"/>
  <c r="N4" i="11"/>
  <c r="K4" i="11"/>
  <c r="K3" i="11"/>
  <c r="J4" i="11"/>
  <c r="F4" i="11"/>
  <c r="C4" i="11"/>
  <c r="C3" i="11"/>
  <c r="B4" i="11"/>
  <c r="P44" i="9"/>
  <c r="D6" i="9"/>
  <c r="Q44" i="9"/>
  <c r="P43" i="9"/>
  <c r="L44" i="9"/>
  <c r="L43" i="9"/>
  <c r="H44" i="9"/>
  <c r="H43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M62" i="9"/>
  <c r="D24" i="9"/>
  <c r="M24" i="9"/>
  <c r="L61" i="9"/>
  <c r="L60" i="9"/>
  <c r="L59" i="9"/>
  <c r="M59" i="9"/>
  <c r="L58" i="9"/>
  <c r="M58" i="9"/>
  <c r="D20" i="9"/>
  <c r="L57" i="9"/>
  <c r="M57" i="9"/>
  <c r="D19" i="9"/>
  <c r="L56" i="9"/>
  <c r="L55" i="9"/>
  <c r="D17" i="9"/>
  <c r="L54" i="9"/>
  <c r="L53" i="9"/>
  <c r="L52" i="9"/>
  <c r="L50" i="9"/>
  <c r="L49" i="9"/>
  <c r="L48" i="9"/>
  <c r="M48" i="9"/>
  <c r="L47" i="9"/>
  <c r="L46" i="9"/>
  <c r="J45" i="9"/>
  <c r="L45" i="9"/>
  <c r="K45" i="9"/>
  <c r="K41" i="9"/>
  <c r="H50" i="9"/>
  <c r="H49" i="9"/>
  <c r="H48" i="9"/>
  <c r="I48" i="9"/>
  <c r="H47" i="9"/>
  <c r="D9" i="9"/>
  <c r="I47" i="9"/>
  <c r="H46" i="9"/>
  <c r="I46" i="9"/>
  <c r="H52" i="9"/>
  <c r="I52" i="9"/>
  <c r="H53" i="9"/>
  <c r="H54" i="9"/>
  <c r="I54" i="9"/>
  <c r="H55" i="9"/>
  <c r="H56" i="9"/>
  <c r="H57" i="9"/>
  <c r="I57" i="9"/>
  <c r="H58" i="9"/>
  <c r="H59" i="9"/>
  <c r="H60" i="9"/>
  <c r="H61" i="9"/>
  <c r="I61" i="9"/>
  <c r="D23" i="9"/>
  <c r="H62" i="9"/>
  <c r="H63" i="9"/>
  <c r="I63" i="9"/>
  <c r="H64" i="9"/>
  <c r="H65" i="9"/>
  <c r="I65" i="9"/>
  <c r="D27" i="9"/>
  <c r="H66" i="9"/>
  <c r="H67" i="9"/>
  <c r="I67" i="9"/>
  <c r="H68" i="9"/>
  <c r="I68" i="9"/>
  <c r="D30" i="9"/>
  <c r="H69" i="9"/>
  <c r="H70" i="9"/>
  <c r="H71" i="9"/>
  <c r="H72" i="9"/>
  <c r="D34" i="9"/>
  <c r="M34" i="9"/>
  <c r="H73" i="9"/>
  <c r="H74" i="9"/>
  <c r="H75" i="9"/>
  <c r="F45" i="9"/>
  <c r="G45" i="9"/>
  <c r="D43" i="9"/>
  <c r="D44" i="9"/>
  <c r="D46" i="9"/>
  <c r="D47" i="9"/>
  <c r="D48" i="9"/>
  <c r="D49" i="9"/>
  <c r="D50" i="9"/>
  <c r="AB12" i="9"/>
  <c r="D12" i="9"/>
  <c r="AC12" i="9"/>
  <c r="AB11" i="9"/>
  <c r="AB10" i="9"/>
  <c r="AB9" i="9"/>
  <c r="AB8" i="9"/>
  <c r="AA7" i="9"/>
  <c r="Z7" i="9"/>
  <c r="AB6" i="9"/>
  <c r="AB5" i="9"/>
  <c r="AB15" i="9"/>
  <c r="AB14" i="9"/>
  <c r="AB16" i="9"/>
  <c r="AB17" i="9"/>
  <c r="AB18" i="9"/>
  <c r="AB19" i="9"/>
  <c r="AB20" i="9"/>
  <c r="AB21" i="9"/>
  <c r="AB22" i="9"/>
  <c r="D22" i="9"/>
  <c r="AC22" i="9"/>
  <c r="AB23" i="9"/>
  <c r="AC23" i="9"/>
  <c r="AB24" i="9"/>
  <c r="AB25" i="9"/>
  <c r="AB26" i="9"/>
  <c r="AB27" i="9"/>
  <c r="AB28" i="9"/>
  <c r="AB29" i="9"/>
  <c r="AB30" i="9"/>
  <c r="AB31" i="9"/>
  <c r="AB32" i="9"/>
  <c r="AB33" i="9"/>
  <c r="AC33" i="9"/>
  <c r="AB34" i="9"/>
  <c r="AB35" i="9"/>
  <c r="D35" i="9"/>
  <c r="Q35" i="9"/>
  <c r="AB36" i="9"/>
  <c r="D36" i="9"/>
  <c r="M74" i="9"/>
  <c r="AC36" i="9"/>
  <c r="AB37" i="9"/>
  <c r="D25" i="9"/>
  <c r="V7" i="9"/>
  <c r="W7" i="9"/>
  <c r="R7" i="9"/>
  <c r="S7" i="9"/>
  <c r="T7" i="9"/>
  <c r="D8" i="9"/>
  <c r="Y8" i="9"/>
  <c r="D10" i="9"/>
  <c r="D11" i="9"/>
  <c r="T14" i="9"/>
  <c r="T15" i="9"/>
  <c r="T16" i="9"/>
  <c r="T17" i="9"/>
  <c r="T18" i="9"/>
  <c r="T19" i="9"/>
  <c r="T20" i="9"/>
  <c r="T21" i="9"/>
  <c r="T22" i="9"/>
  <c r="T23" i="9"/>
  <c r="U23" i="9"/>
  <c r="T24" i="9"/>
  <c r="T25" i="9"/>
  <c r="U25" i="9"/>
  <c r="T26" i="9"/>
  <c r="T27" i="9"/>
  <c r="T28" i="9"/>
  <c r="T29" i="9"/>
  <c r="T30" i="9"/>
  <c r="U30" i="9"/>
  <c r="T31" i="9"/>
  <c r="T32" i="9"/>
  <c r="T33" i="9"/>
  <c r="T34" i="9"/>
  <c r="T35" i="9"/>
  <c r="T36" i="9"/>
  <c r="T37" i="9"/>
  <c r="U37" i="9"/>
  <c r="T5" i="9"/>
  <c r="D5" i="9"/>
  <c r="T6" i="9"/>
  <c r="U6" i="9"/>
  <c r="P29" i="9"/>
  <c r="P17" i="9"/>
  <c r="L5" i="9"/>
  <c r="L4" i="9"/>
  <c r="M4" i="9"/>
  <c r="L6" i="9"/>
  <c r="H14" i="9"/>
  <c r="F13" i="9"/>
  <c r="F4" i="9"/>
  <c r="F3" i="9"/>
  <c r="F7" i="9"/>
  <c r="G7" i="9"/>
  <c r="H7" i="9"/>
  <c r="R45" i="9"/>
  <c r="S45" i="9"/>
  <c r="T45" i="9"/>
  <c r="U45" i="9"/>
  <c r="G13" i="9"/>
  <c r="H5" i="9"/>
  <c r="H16" i="9"/>
  <c r="H17" i="9"/>
  <c r="H18" i="9"/>
  <c r="H19" i="9"/>
  <c r="H20" i="9"/>
  <c r="H21" i="9"/>
  <c r="H22" i="9"/>
  <c r="H23" i="9"/>
  <c r="AB61" i="9"/>
  <c r="AB54" i="9"/>
  <c r="AB55" i="9"/>
  <c r="AB56" i="9"/>
  <c r="AB57" i="9"/>
  <c r="AB58" i="9"/>
  <c r="AB59" i="9"/>
  <c r="AB60" i="9"/>
  <c r="X54" i="9"/>
  <c r="X55" i="9"/>
  <c r="X56" i="9"/>
  <c r="X57" i="9"/>
  <c r="X58" i="9"/>
  <c r="X59" i="9"/>
  <c r="X60" i="9"/>
  <c r="X61" i="9"/>
  <c r="Y61" i="9"/>
  <c r="T54" i="9"/>
  <c r="T55" i="9"/>
  <c r="T56" i="9"/>
  <c r="T57" i="9"/>
  <c r="U57" i="9"/>
  <c r="T58" i="9"/>
  <c r="T59" i="9"/>
  <c r="T60" i="9"/>
  <c r="T61" i="9"/>
  <c r="P53" i="9"/>
  <c r="P54" i="9"/>
  <c r="P55" i="9"/>
  <c r="P56" i="9"/>
  <c r="P57" i="9"/>
  <c r="P58" i="9"/>
  <c r="P59" i="9"/>
  <c r="Q59" i="9"/>
  <c r="P60" i="9"/>
  <c r="P61" i="9"/>
  <c r="D54" i="9"/>
  <c r="D55" i="9"/>
  <c r="E55" i="9"/>
  <c r="D56" i="9"/>
  <c r="D57" i="9"/>
  <c r="D58" i="9"/>
  <c r="D59" i="9"/>
  <c r="E59" i="9"/>
  <c r="D60" i="9"/>
  <c r="E60" i="9"/>
  <c r="D61" i="9"/>
  <c r="D62" i="9"/>
  <c r="E62" i="9"/>
  <c r="H6" i="9"/>
  <c r="AA42" i="9"/>
  <c r="AB42" i="9"/>
  <c r="Z42" i="9"/>
  <c r="Z41" i="9"/>
  <c r="W42" i="9"/>
  <c r="X42" i="9"/>
  <c r="V42" i="9"/>
  <c r="S42" i="9"/>
  <c r="S41" i="9"/>
  <c r="T42" i="9"/>
  <c r="R42" i="9"/>
  <c r="O42" i="9"/>
  <c r="N42" i="9"/>
  <c r="N41" i="9"/>
  <c r="K42" i="9"/>
  <c r="J42" i="9"/>
  <c r="J51" i="9"/>
  <c r="J41" i="9"/>
  <c r="G42" i="9"/>
  <c r="F42" i="9"/>
  <c r="D52" i="9"/>
  <c r="D53" i="9"/>
  <c r="E53" i="9"/>
  <c r="D63" i="9"/>
  <c r="E63" i="9"/>
  <c r="D64" i="9"/>
  <c r="D26" i="9"/>
  <c r="D65" i="9"/>
  <c r="D66" i="9"/>
  <c r="D67" i="9"/>
  <c r="D68" i="9"/>
  <c r="E68" i="9"/>
  <c r="D69" i="9"/>
  <c r="D70" i="9"/>
  <c r="D71" i="9"/>
  <c r="D72" i="9"/>
  <c r="D73" i="9"/>
  <c r="D74" i="9"/>
  <c r="E74" i="9"/>
  <c r="D75" i="9"/>
  <c r="E75" i="9"/>
  <c r="P52" i="9"/>
  <c r="P62" i="9"/>
  <c r="P63" i="9"/>
  <c r="P64" i="9"/>
  <c r="P65" i="9"/>
  <c r="P66" i="9"/>
  <c r="Q66" i="9"/>
  <c r="D28" i="9"/>
  <c r="P67" i="9"/>
  <c r="P68" i="9"/>
  <c r="Q68" i="9"/>
  <c r="P69" i="9"/>
  <c r="P70" i="9"/>
  <c r="P71" i="9"/>
  <c r="P72" i="9"/>
  <c r="Q72" i="9"/>
  <c r="P73" i="9"/>
  <c r="P74" i="9"/>
  <c r="P75" i="9"/>
  <c r="T52" i="9"/>
  <c r="T53" i="9"/>
  <c r="T62" i="9"/>
  <c r="T63" i="9"/>
  <c r="T64" i="9"/>
  <c r="T65" i="9"/>
  <c r="T66" i="9"/>
  <c r="T67" i="9"/>
  <c r="T68" i="9"/>
  <c r="T69" i="9"/>
  <c r="T70" i="9"/>
  <c r="T71" i="9"/>
  <c r="U71" i="9"/>
  <c r="T72" i="9"/>
  <c r="T73" i="9"/>
  <c r="T74" i="9"/>
  <c r="H36" i="9"/>
  <c r="T75" i="9"/>
  <c r="X52" i="9"/>
  <c r="X53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AB52" i="9"/>
  <c r="AB53" i="9"/>
  <c r="AB62" i="9"/>
  <c r="AB63" i="9"/>
  <c r="AB64" i="9"/>
  <c r="AB65" i="9"/>
  <c r="AB66" i="9"/>
  <c r="AB67" i="9"/>
  <c r="AB68" i="9"/>
  <c r="AB69" i="9"/>
  <c r="AC69" i="9"/>
  <c r="AB70" i="9"/>
  <c r="AB71" i="9"/>
  <c r="AB72" i="9"/>
  <c r="AB73" i="9"/>
  <c r="AB74" i="9"/>
  <c r="AB75" i="9"/>
  <c r="AB46" i="9"/>
  <c r="AC46" i="9"/>
  <c r="AB47" i="9"/>
  <c r="AB48" i="9"/>
  <c r="AB49" i="9"/>
  <c r="AC49" i="9"/>
  <c r="AB50" i="9"/>
  <c r="X46" i="9"/>
  <c r="X47" i="9"/>
  <c r="X48" i="9"/>
  <c r="Y48" i="9"/>
  <c r="X49" i="9"/>
  <c r="X50" i="9"/>
  <c r="C42" i="9"/>
  <c r="B42" i="9"/>
  <c r="D18" i="9"/>
  <c r="AA4" i="9"/>
  <c r="Z4" i="9"/>
  <c r="Z3" i="9"/>
  <c r="X5" i="9"/>
  <c r="X6" i="9"/>
  <c r="W4" i="9"/>
  <c r="V4" i="9"/>
  <c r="V3" i="9"/>
  <c r="S4" i="9"/>
  <c r="R4" i="9"/>
  <c r="P5" i="9"/>
  <c r="P6" i="9"/>
  <c r="Q6" i="9"/>
  <c r="O4" i="9"/>
  <c r="N4" i="9"/>
  <c r="N7" i="9"/>
  <c r="P7" i="9"/>
  <c r="N13" i="9"/>
  <c r="N3" i="9"/>
  <c r="K4" i="9"/>
  <c r="J4" i="9"/>
  <c r="J3" i="9"/>
  <c r="G4" i="9"/>
  <c r="G3" i="9"/>
  <c r="X23" i="9"/>
  <c r="X19" i="9"/>
  <c r="X16" i="9"/>
  <c r="P23" i="9"/>
  <c r="Q23" i="9"/>
  <c r="P19" i="9"/>
  <c r="P16" i="9"/>
  <c r="L23" i="9"/>
  <c r="L19" i="9"/>
  <c r="L16" i="9"/>
  <c r="D16" i="9"/>
  <c r="X12" i="9"/>
  <c r="Y12" i="9"/>
  <c r="X11" i="9"/>
  <c r="X10" i="9"/>
  <c r="X9" i="9"/>
  <c r="Y9" i="9"/>
  <c r="X8" i="9"/>
  <c r="T12" i="9"/>
  <c r="U12" i="9"/>
  <c r="T11" i="9"/>
  <c r="T10" i="9"/>
  <c r="T9" i="9"/>
  <c r="U9" i="9"/>
  <c r="T8" i="9"/>
  <c r="P12" i="9"/>
  <c r="Q12" i="9"/>
  <c r="P11" i="9"/>
  <c r="P10" i="9"/>
  <c r="Q10" i="9"/>
  <c r="P9" i="9"/>
  <c r="P8" i="9"/>
  <c r="Q8" i="9"/>
  <c r="L12" i="9"/>
  <c r="L11" i="9"/>
  <c r="L10" i="9"/>
  <c r="L9" i="9"/>
  <c r="M9" i="9"/>
  <c r="L8" i="9"/>
  <c r="H12" i="9"/>
  <c r="Y50" i="9"/>
  <c r="H11" i="9"/>
  <c r="H10" i="9"/>
  <c r="AC48" i="9"/>
  <c r="H9" i="9"/>
  <c r="H8" i="9"/>
  <c r="C4" i="9"/>
  <c r="C13" i="9"/>
  <c r="B4" i="9"/>
  <c r="B7" i="9"/>
  <c r="B13" i="9"/>
  <c r="C7" i="9"/>
  <c r="Y10" i="9"/>
  <c r="D14" i="9"/>
  <c r="X14" i="9"/>
  <c r="D15" i="9"/>
  <c r="D21" i="9"/>
  <c r="D29" i="9"/>
  <c r="D31" i="9"/>
  <c r="Q31" i="9"/>
  <c r="D32" i="9"/>
  <c r="D33" i="9"/>
  <c r="D37" i="9"/>
  <c r="H15" i="9"/>
  <c r="H24" i="9"/>
  <c r="AC62" i="9"/>
  <c r="H25" i="9"/>
  <c r="U63" i="9"/>
  <c r="H26" i="9"/>
  <c r="H27" i="9"/>
  <c r="H28" i="9"/>
  <c r="AC66" i="9"/>
  <c r="H29" i="9"/>
  <c r="H13" i="9"/>
  <c r="H30" i="9"/>
  <c r="Y68" i="9"/>
  <c r="H31" i="9"/>
  <c r="H32" i="9"/>
  <c r="H33" i="9"/>
  <c r="H34" i="9"/>
  <c r="Y72" i="9"/>
  <c r="H35" i="9"/>
  <c r="H37" i="9"/>
  <c r="AC75" i="9"/>
  <c r="J7" i="9"/>
  <c r="J13" i="9"/>
  <c r="K7" i="9"/>
  <c r="K13" i="9"/>
  <c r="L14" i="9"/>
  <c r="L15" i="9"/>
  <c r="L17" i="9"/>
  <c r="L18" i="9"/>
  <c r="L20" i="9"/>
  <c r="L21" i="9"/>
  <c r="L22" i="9"/>
  <c r="M22" i="9"/>
  <c r="L24" i="9"/>
  <c r="L25" i="9"/>
  <c r="L26" i="9"/>
  <c r="L27" i="9"/>
  <c r="L28" i="9"/>
  <c r="L29" i="9"/>
  <c r="L30" i="9"/>
  <c r="M30" i="9"/>
  <c r="L31" i="9"/>
  <c r="L32" i="9"/>
  <c r="M32" i="9"/>
  <c r="L33" i="9"/>
  <c r="L34" i="9"/>
  <c r="L35" i="9"/>
  <c r="L36" i="9"/>
  <c r="L37" i="9"/>
  <c r="M37" i="9"/>
  <c r="O7" i="9"/>
  <c r="O13" i="9"/>
  <c r="P14" i="9"/>
  <c r="P15" i="9"/>
  <c r="Q15" i="9"/>
  <c r="P18" i="9"/>
  <c r="P20" i="9"/>
  <c r="P21" i="9"/>
  <c r="Q21" i="9"/>
  <c r="P22" i="9"/>
  <c r="Q22" i="9"/>
  <c r="P24" i="9"/>
  <c r="P25" i="9"/>
  <c r="Q25" i="9"/>
  <c r="P26" i="9"/>
  <c r="P28" i="9"/>
  <c r="Q28" i="9"/>
  <c r="P30" i="9"/>
  <c r="P31" i="9"/>
  <c r="P32" i="9"/>
  <c r="P33" i="9"/>
  <c r="Q33" i="9"/>
  <c r="P34" i="9"/>
  <c r="P35" i="9"/>
  <c r="P36" i="9"/>
  <c r="Q36" i="9"/>
  <c r="P37" i="9"/>
  <c r="R13" i="9"/>
  <c r="S13" i="9"/>
  <c r="V13" i="9"/>
  <c r="W13" i="9"/>
  <c r="X15" i="9"/>
  <c r="X17" i="9"/>
  <c r="X18" i="9"/>
  <c r="X20" i="9"/>
  <c r="Y20" i="9"/>
  <c r="X21" i="9"/>
  <c r="X22" i="9"/>
  <c r="X24" i="9"/>
  <c r="Y24" i="9"/>
  <c r="X25" i="9"/>
  <c r="X26" i="9"/>
  <c r="X27" i="9"/>
  <c r="X28" i="9"/>
  <c r="Y28" i="9"/>
  <c r="X29" i="9"/>
  <c r="X30" i="9"/>
  <c r="X31" i="9"/>
  <c r="X32" i="9"/>
  <c r="X33" i="9"/>
  <c r="Y33" i="9"/>
  <c r="X34" i="9"/>
  <c r="X35" i="9"/>
  <c r="X36" i="9"/>
  <c r="X37" i="9"/>
  <c r="Y37" i="9"/>
  <c r="Z13" i="9"/>
  <c r="AA13" i="9"/>
  <c r="B45" i="9"/>
  <c r="B41" i="9"/>
  <c r="B51" i="9"/>
  <c r="C45" i="9"/>
  <c r="C51" i="9"/>
  <c r="C41" i="9"/>
  <c r="F51" i="9"/>
  <c r="G51" i="9"/>
  <c r="G41" i="9"/>
  <c r="K51" i="9"/>
  <c r="N51" i="9"/>
  <c r="N45" i="9"/>
  <c r="O51" i="9"/>
  <c r="O41" i="9"/>
  <c r="O45" i="9"/>
  <c r="R51" i="9"/>
  <c r="S51" i="9"/>
  <c r="V51" i="9"/>
  <c r="V45" i="9"/>
  <c r="X45" i="9"/>
  <c r="Y45" i="9"/>
  <c r="W51" i="9"/>
  <c r="W45" i="9"/>
  <c r="W41" i="9"/>
  <c r="Z51" i="9"/>
  <c r="Z45" i="9"/>
  <c r="AA51" i="9"/>
  <c r="AA45" i="9"/>
  <c r="P46" i="9"/>
  <c r="T46" i="9"/>
  <c r="U46" i="9"/>
  <c r="P47" i="9"/>
  <c r="Q47" i="9"/>
  <c r="T47" i="9"/>
  <c r="P48" i="9"/>
  <c r="Q48" i="9"/>
  <c r="T48" i="9"/>
  <c r="P49" i="9"/>
  <c r="T49" i="9"/>
  <c r="P50" i="9"/>
  <c r="Q50" i="9"/>
  <c r="T50" i="9"/>
  <c r="AB65" i="8"/>
  <c r="AB64" i="8"/>
  <c r="AB63" i="8"/>
  <c r="AB62" i="8"/>
  <c r="AB61" i="8"/>
  <c r="AB60" i="8"/>
  <c r="AB59" i="8"/>
  <c r="AB58" i="8"/>
  <c r="AB57" i="8"/>
  <c r="AB56" i="8"/>
  <c r="AB55" i="8"/>
  <c r="AB54" i="8"/>
  <c r="AC54" i="8"/>
  <c r="AB53" i="8"/>
  <c r="AB52" i="8"/>
  <c r="AB51" i="8"/>
  <c r="AB50" i="8"/>
  <c r="AB49" i="8"/>
  <c r="AB48" i="8"/>
  <c r="AB47" i="8"/>
  <c r="AB46" i="8"/>
  <c r="AB45" i="8"/>
  <c r="AB43" i="8"/>
  <c r="AB42" i="8"/>
  <c r="AC42" i="8"/>
  <c r="AB41" i="8"/>
  <c r="H8" i="8"/>
  <c r="M41" i="8"/>
  <c r="AC41" i="8"/>
  <c r="AB40" i="8"/>
  <c r="AB39" i="8"/>
  <c r="Z38" i="8"/>
  <c r="AA38" i="8"/>
  <c r="X65" i="8"/>
  <c r="X64" i="8"/>
  <c r="X63" i="8"/>
  <c r="X62" i="8"/>
  <c r="Y62" i="8"/>
  <c r="H29" i="8"/>
  <c r="X61" i="8"/>
  <c r="X60" i="8"/>
  <c r="Y60" i="8"/>
  <c r="X59" i="8"/>
  <c r="X58" i="8"/>
  <c r="H25" i="8"/>
  <c r="Y58" i="8"/>
  <c r="I58" i="8"/>
  <c r="X57" i="8"/>
  <c r="X56" i="8"/>
  <c r="X55" i="8"/>
  <c r="Y55" i="8"/>
  <c r="X54" i="8"/>
  <c r="H21" i="8"/>
  <c r="X53" i="8"/>
  <c r="X52" i="8"/>
  <c r="X51" i="8"/>
  <c r="X50" i="8"/>
  <c r="H17" i="8"/>
  <c r="Y50" i="8"/>
  <c r="U50" i="8"/>
  <c r="X49" i="8"/>
  <c r="X48" i="8"/>
  <c r="X47" i="8"/>
  <c r="Y47" i="8"/>
  <c r="X46" i="8"/>
  <c r="H13" i="8"/>
  <c r="Y46" i="8"/>
  <c r="X45" i="8"/>
  <c r="X43" i="8"/>
  <c r="X42" i="8"/>
  <c r="H9" i="8"/>
  <c r="Y42" i="8"/>
  <c r="X41" i="8"/>
  <c r="Y41" i="8"/>
  <c r="X40" i="8"/>
  <c r="X39" i="8"/>
  <c r="V38" i="8"/>
  <c r="W38" i="8"/>
  <c r="X37" i="8"/>
  <c r="T65" i="8"/>
  <c r="U65" i="8"/>
  <c r="T64" i="8"/>
  <c r="T63" i="8"/>
  <c r="T62" i="8"/>
  <c r="T61" i="8"/>
  <c r="T60" i="8"/>
  <c r="T59" i="8"/>
  <c r="T58" i="8"/>
  <c r="T57" i="8"/>
  <c r="T56" i="8"/>
  <c r="T55" i="8"/>
  <c r="U55" i="8"/>
  <c r="T54" i="8"/>
  <c r="U54" i="8"/>
  <c r="T53" i="8"/>
  <c r="T52" i="8"/>
  <c r="T51" i="8"/>
  <c r="U51" i="8"/>
  <c r="T50" i="8"/>
  <c r="T49" i="8"/>
  <c r="T48" i="8"/>
  <c r="T47" i="8"/>
  <c r="T44" i="8"/>
  <c r="T36" i="8"/>
  <c r="T46" i="8"/>
  <c r="T45" i="8"/>
  <c r="T43" i="8"/>
  <c r="U43" i="8"/>
  <c r="T42" i="8"/>
  <c r="T41" i="8"/>
  <c r="T40" i="8"/>
  <c r="T39" i="8"/>
  <c r="R38" i="8"/>
  <c r="S38" i="8"/>
  <c r="T37" i="8"/>
  <c r="P65" i="8"/>
  <c r="Q65" i="8"/>
  <c r="P64" i="8"/>
  <c r="P63" i="8"/>
  <c r="P62" i="8"/>
  <c r="P61" i="8"/>
  <c r="P60" i="8"/>
  <c r="P59" i="8"/>
  <c r="P58" i="8"/>
  <c r="P57" i="8"/>
  <c r="P44" i="8"/>
  <c r="Q44" i="8"/>
  <c r="P56" i="8"/>
  <c r="H23" i="8"/>
  <c r="Q56" i="8"/>
  <c r="P55" i="8"/>
  <c r="Q55" i="8"/>
  <c r="P54" i="8"/>
  <c r="P53" i="8"/>
  <c r="P52" i="8"/>
  <c r="P51" i="8"/>
  <c r="P50" i="8"/>
  <c r="Q50" i="8"/>
  <c r="P49" i="8"/>
  <c r="P48" i="8"/>
  <c r="H15" i="8"/>
  <c r="AC48" i="8"/>
  <c r="P47" i="8"/>
  <c r="P46" i="8"/>
  <c r="P45" i="8"/>
  <c r="P43" i="8"/>
  <c r="P42" i="8"/>
  <c r="Q42" i="8"/>
  <c r="P41" i="8"/>
  <c r="P40" i="8"/>
  <c r="P39" i="8"/>
  <c r="N38" i="8"/>
  <c r="O38" i="8"/>
  <c r="P37" i="8"/>
  <c r="L65" i="8"/>
  <c r="L64" i="8"/>
  <c r="L63" i="8"/>
  <c r="L62" i="8"/>
  <c r="L61" i="8"/>
  <c r="L60" i="8"/>
  <c r="L59" i="8"/>
  <c r="H26" i="8"/>
  <c r="Q59" i="8"/>
  <c r="M59" i="8"/>
  <c r="L58" i="8"/>
  <c r="L57" i="8"/>
  <c r="L56" i="8"/>
  <c r="L55" i="8"/>
  <c r="M55" i="8"/>
  <c r="L54" i="8"/>
  <c r="L53" i="8"/>
  <c r="L52" i="8"/>
  <c r="M52" i="8"/>
  <c r="L51" i="8"/>
  <c r="L50" i="8"/>
  <c r="L49" i="8"/>
  <c r="L48" i="8"/>
  <c r="M48" i="8"/>
  <c r="L47" i="8"/>
  <c r="L45" i="8"/>
  <c r="L46" i="8"/>
  <c r="L43" i="8"/>
  <c r="M43" i="8"/>
  <c r="H10" i="8"/>
  <c r="L42" i="8"/>
  <c r="M42" i="8"/>
  <c r="L41" i="8"/>
  <c r="L40" i="8"/>
  <c r="L39" i="8"/>
  <c r="H6" i="8"/>
  <c r="J38" i="8"/>
  <c r="K38" i="8"/>
  <c r="K36" i="8"/>
  <c r="L37" i="8"/>
  <c r="H65" i="8"/>
  <c r="H64" i="8"/>
  <c r="H63" i="8"/>
  <c r="H62" i="8"/>
  <c r="H61" i="8"/>
  <c r="H60" i="8"/>
  <c r="H59" i="8"/>
  <c r="I59" i="8"/>
  <c r="H58" i="8"/>
  <c r="H57" i="8"/>
  <c r="H56" i="8"/>
  <c r="H55" i="8"/>
  <c r="I55" i="8"/>
  <c r="H54" i="8"/>
  <c r="H53" i="8"/>
  <c r="H52" i="8"/>
  <c r="I52" i="8"/>
  <c r="H51" i="8"/>
  <c r="H50" i="8"/>
  <c r="H49" i="8"/>
  <c r="H48" i="8"/>
  <c r="I48" i="8"/>
  <c r="H47" i="8"/>
  <c r="H46" i="8"/>
  <c r="H45" i="8"/>
  <c r="H43" i="8"/>
  <c r="I43" i="8"/>
  <c r="H42" i="8"/>
  <c r="H41" i="8"/>
  <c r="H40" i="8"/>
  <c r="H39" i="8"/>
  <c r="F38" i="8"/>
  <c r="G38" i="8"/>
  <c r="H37" i="8"/>
  <c r="D65" i="8"/>
  <c r="E65" i="8"/>
  <c r="D64" i="8"/>
  <c r="D63" i="8"/>
  <c r="D62" i="8"/>
  <c r="E62" i="8"/>
  <c r="D61" i="8"/>
  <c r="D60" i="8"/>
  <c r="D59" i="8"/>
  <c r="D58" i="8"/>
  <c r="D57" i="8"/>
  <c r="D56" i="8"/>
  <c r="D55" i="8"/>
  <c r="E55" i="8"/>
  <c r="D54" i="8"/>
  <c r="D53" i="8"/>
  <c r="D52" i="8"/>
  <c r="D51" i="8"/>
  <c r="E51" i="8"/>
  <c r="D50" i="8"/>
  <c r="E50" i="8"/>
  <c r="D49" i="8"/>
  <c r="D48" i="8"/>
  <c r="D44" i="8"/>
  <c r="D47" i="8"/>
  <c r="D46" i="8"/>
  <c r="D45" i="8"/>
  <c r="D43" i="8"/>
  <c r="E43" i="8"/>
  <c r="D42" i="8"/>
  <c r="D41" i="8"/>
  <c r="D39" i="8"/>
  <c r="D38" i="8"/>
  <c r="D40" i="8"/>
  <c r="D37" i="8"/>
  <c r="AB32" i="8"/>
  <c r="AB31" i="8"/>
  <c r="AB30" i="8"/>
  <c r="AB29" i="8"/>
  <c r="AB28" i="8"/>
  <c r="AB27" i="8"/>
  <c r="AB26" i="8"/>
  <c r="AC26" i="8"/>
  <c r="AB25" i="8"/>
  <c r="AB24" i="8"/>
  <c r="AC24" i="8"/>
  <c r="H24" i="8"/>
  <c r="AB23" i="8"/>
  <c r="AB22" i="8"/>
  <c r="AC22" i="8"/>
  <c r="AB21" i="8"/>
  <c r="AB20" i="8"/>
  <c r="H20" i="8"/>
  <c r="M53" i="8"/>
  <c r="AC20" i="8"/>
  <c r="AB19" i="8"/>
  <c r="AB18" i="8"/>
  <c r="AB17" i="8"/>
  <c r="AB16" i="8"/>
  <c r="H16" i="8"/>
  <c r="E49" i="8"/>
  <c r="AC16" i="8"/>
  <c r="AB15" i="8"/>
  <c r="AB14" i="8"/>
  <c r="AB13" i="8"/>
  <c r="AB12" i="8"/>
  <c r="AB10" i="8"/>
  <c r="AB9" i="8"/>
  <c r="AB8" i="8"/>
  <c r="AC8" i="8"/>
  <c r="AB7" i="8"/>
  <c r="AB6" i="8"/>
  <c r="Z5" i="8"/>
  <c r="AB5" i="8"/>
  <c r="AA5" i="8"/>
  <c r="AB4" i="8"/>
  <c r="X32" i="8"/>
  <c r="X31" i="8"/>
  <c r="X30" i="8"/>
  <c r="H30" i="8"/>
  <c r="X29" i="8"/>
  <c r="Y29" i="8"/>
  <c r="X28" i="8"/>
  <c r="X27" i="8"/>
  <c r="X26" i="8"/>
  <c r="X25" i="8"/>
  <c r="X24" i="8"/>
  <c r="X23" i="8"/>
  <c r="X22" i="8"/>
  <c r="X21" i="8"/>
  <c r="X20" i="8"/>
  <c r="Y20" i="8"/>
  <c r="X19" i="8"/>
  <c r="H19" i="8"/>
  <c r="Q52" i="8"/>
  <c r="X18" i="8"/>
  <c r="Y18" i="8"/>
  <c r="X17" i="8"/>
  <c r="X16" i="8"/>
  <c r="X15" i="8"/>
  <c r="X14" i="8"/>
  <c r="X13" i="8"/>
  <c r="X12" i="8"/>
  <c r="X10" i="8"/>
  <c r="Y10" i="8"/>
  <c r="X9" i="8"/>
  <c r="Y9" i="8"/>
  <c r="X8" i="8"/>
  <c r="X7" i="8"/>
  <c r="X6" i="8"/>
  <c r="V5" i="8"/>
  <c r="X5" i="8"/>
  <c r="W5" i="8"/>
  <c r="W3" i="8"/>
  <c r="X4" i="8"/>
  <c r="D32" i="8"/>
  <c r="D31" i="8"/>
  <c r="E31" i="8"/>
  <c r="D30" i="8"/>
  <c r="D29" i="8"/>
  <c r="E29" i="8"/>
  <c r="D28" i="8"/>
  <c r="D27" i="8"/>
  <c r="D26" i="8"/>
  <c r="D25" i="8"/>
  <c r="E25" i="8"/>
  <c r="D24" i="8"/>
  <c r="E24" i="8"/>
  <c r="D23" i="8"/>
  <c r="E23" i="8"/>
  <c r="D22" i="8"/>
  <c r="D21" i="8"/>
  <c r="D20" i="8"/>
  <c r="E20" i="8"/>
  <c r="D19" i="8"/>
  <c r="D18" i="8"/>
  <c r="D17" i="8"/>
  <c r="E17" i="8"/>
  <c r="D16" i="8"/>
  <c r="D15" i="8"/>
  <c r="D14" i="8"/>
  <c r="D13" i="8"/>
  <c r="D12" i="8"/>
  <c r="AA44" i="8"/>
  <c r="Z44" i="8"/>
  <c r="W44" i="8"/>
  <c r="V44" i="8"/>
  <c r="S44" i="8"/>
  <c r="R44" i="8"/>
  <c r="R36" i="8"/>
  <c r="O44" i="8"/>
  <c r="O36" i="8"/>
  <c r="N44" i="8"/>
  <c r="K44" i="8"/>
  <c r="J44" i="8"/>
  <c r="G44" i="8"/>
  <c r="G36" i="8"/>
  <c r="F44" i="8"/>
  <c r="F36" i="8"/>
  <c r="C44" i="8"/>
  <c r="B44" i="8"/>
  <c r="D10" i="8"/>
  <c r="D9" i="8"/>
  <c r="E9" i="8"/>
  <c r="D8" i="8"/>
  <c r="D7" i="8"/>
  <c r="D6" i="8"/>
  <c r="C38" i="8"/>
  <c r="C36" i="8"/>
  <c r="B38" i="8"/>
  <c r="D4" i="8"/>
  <c r="AB37" i="8"/>
  <c r="T32" i="8"/>
  <c r="P32" i="8"/>
  <c r="L32" i="8"/>
  <c r="H32" i="8"/>
  <c r="T31" i="8"/>
  <c r="P31" i="8"/>
  <c r="L31" i="8"/>
  <c r="M31" i="8"/>
  <c r="H31" i="8"/>
  <c r="E64" i="8"/>
  <c r="T30" i="8"/>
  <c r="U30" i="8"/>
  <c r="P30" i="8"/>
  <c r="L30" i="8"/>
  <c r="M63" i="8"/>
  <c r="T29" i="8"/>
  <c r="P29" i="8"/>
  <c r="Q29" i="8"/>
  <c r="L29" i="8"/>
  <c r="U62" i="8"/>
  <c r="T28" i="8"/>
  <c r="P28" i="8"/>
  <c r="L28" i="8"/>
  <c r="H28" i="8"/>
  <c r="T27" i="8"/>
  <c r="P27" i="8"/>
  <c r="L27" i="8"/>
  <c r="H27" i="8"/>
  <c r="AC27" i="8"/>
  <c r="T26" i="8"/>
  <c r="U26" i="8"/>
  <c r="P26" i="8"/>
  <c r="L26" i="8"/>
  <c r="M26" i="8"/>
  <c r="T25" i="8"/>
  <c r="U25" i="8"/>
  <c r="P25" i="8"/>
  <c r="L25" i="8"/>
  <c r="T24" i="8"/>
  <c r="P24" i="8"/>
  <c r="Q24" i="8"/>
  <c r="L24" i="8"/>
  <c r="T23" i="8"/>
  <c r="P23" i="8"/>
  <c r="L23" i="8"/>
  <c r="M23" i="8"/>
  <c r="T22" i="8"/>
  <c r="P22" i="8"/>
  <c r="L22" i="8"/>
  <c r="H22" i="8"/>
  <c r="T21" i="8"/>
  <c r="U21" i="8"/>
  <c r="P21" i="8"/>
  <c r="L21" i="8"/>
  <c r="T20" i="8"/>
  <c r="P20" i="8"/>
  <c r="P12" i="8"/>
  <c r="Q12" i="8"/>
  <c r="P13" i="8"/>
  <c r="P14" i="8"/>
  <c r="P15" i="8"/>
  <c r="P16" i="8"/>
  <c r="Q16" i="8"/>
  <c r="P17" i="8"/>
  <c r="Q17" i="8"/>
  <c r="P18" i="8"/>
  <c r="P19" i="8"/>
  <c r="Q19" i="8"/>
  <c r="P4" i="8"/>
  <c r="N5" i="8"/>
  <c r="O5" i="8"/>
  <c r="P5" i="8"/>
  <c r="L20" i="8"/>
  <c r="T19" i="8"/>
  <c r="L19" i="8"/>
  <c r="T18" i="8"/>
  <c r="U18" i="8"/>
  <c r="L18" i="8"/>
  <c r="H18" i="8"/>
  <c r="AC18" i="8"/>
  <c r="T17" i="8"/>
  <c r="U17" i="8"/>
  <c r="L17" i="8"/>
  <c r="T16" i="8"/>
  <c r="L16" i="8"/>
  <c r="T15" i="8"/>
  <c r="U15" i="8"/>
  <c r="L15" i="8"/>
  <c r="T14" i="8"/>
  <c r="L14" i="8"/>
  <c r="H14" i="8"/>
  <c r="AC14" i="8"/>
  <c r="T13" i="8"/>
  <c r="U13" i="8"/>
  <c r="L13" i="8"/>
  <c r="M13" i="8"/>
  <c r="T12" i="8"/>
  <c r="L12" i="8"/>
  <c r="H12" i="8"/>
  <c r="M12" i="8"/>
  <c r="AA11" i="8"/>
  <c r="Z11" i="8"/>
  <c r="W11" i="8"/>
  <c r="V11" i="8"/>
  <c r="V3" i="8"/>
  <c r="S11" i="8"/>
  <c r="S5" i="8"/>
  <c r="S3" i="8"/>
  <c r="R11" i="8"/>
  <c r="R3" i="8"/>
  <c r="O11" i="8"/>
  <c r="N11" i="8"/>
  <c r="K11" i="8"/>
  <c r="K5" i="8"/>
  <c r="K3" i="8"/>
  <c r="J11" i="8"/>
  <c r="G11" i="8"/>
  <c r="F11" i="8"/>
  <c r="F3" i="8"/>
  <c r="C11" i="8"/>
  <c r="C5" i="8"/>
  <c r="C3" i="8"/>
  <c r="B11" i="8"/>
  <c r="T10" i="8"/>
  <c r="P10" i="8"/>
  <c r="L10" i="8"/>
  <c r="M10" i="8"/>
  <c r="T9" i="8"/>
  <c r="P9" i="8"/>
  <c r="L9" i="8"/>
  <c r="M9" i="8"/>
  <c r="T8" i="8"/>
  <c r="P8" i="8"/>
  <c r="L8" i="8"/>
  <c r="I41" i="8"/>
  <c r="T7" i="8"/>
  <c r="P7" i="8"/>
  <c r="L7" i="8"/>
  <c r="M7" i="8"/>
  <c r="H7" i="8"/>
  <c r="T6" i="8"/>
  <c r="P6" i="8"/>
  <c r="Q6" i="8"/>
  <c r="L6" i="8"/>
  <c r="R5" i="8"/>
  <c r="O3" i="8"/>
  <c r="J5" i="8"/>
  <c r="F5" i="8"/>
  <c r="G5" i="8"/>
  <c r="B5" i="8"/>
  <c r="T4" i="8"/>
  <c r="L4" i="8"/>
  <c r="H4" i="8"/>
  <c r="T34" i="5"/>
  <c r="T40" i="5"/>
  <c r="T39" i="5"/>
  <c r="T38" i="5"/>
  <c r="U38" i="5"/>
  <c r="T37" i="5"/>
  <c r="T36" i="5"/>
  <c r="C35" i="5"/>
  <c r="B35" i="5"/>
  <c r="D6" i="5"/>
  <c r="D7" i="5"/>
  <c r="D8" i="5"/>
  <c r="D9" i="5"/>
  <c r="D10" i="5"/>
  <c r="R5" i="5"/>
  <c r="S5" i="5"/>
  <c r="T4" i="5"/>
  <c r="D4" i="5"/>
  <c r="T7" i="5"/>
  <c r="T8" i="5"/>
  <c r="T9" i="5"/>
  <c r="U9" i="5"/>
  <c r="T10" i="5"/>
  <c r="T6" i="5"/>
  <c r="D29" i="5"/>
  <c r="AB59" i="5"/>
  <c r="D28" i="5"/>
  <c r="AB58" i="5"/>
  <c r="D27" i="5"/>
  <c r="AB57" i="5"/>
  <c r="AC57" i="5"/>
  <c r="D26" i="5"/>
  <c r="AB56" i="5"/>
  <c r="D25" i="5"/>
  <c r="AB55" i="5"/>
  <c r="D24" i="5"/>
  <c r="AB54" i="5"/>
  <c r="D23" i="5"/>
  <c r="AB53" i="5"/>
  <c r="D22" i="5"/>
  <c r="AB52" i="5"/>
  <c r="D21" i="5"/>
  <c r="AB51" i="5"/>
  <c r="D20" i="5"/>
  <c r="AB50" i="5"/>
  <c r="D19" i="5"/>
  <c r="AB49" i="5"/>
  <c r="AC49" i="5"/>
  <c r="D18" i="5"/>
  <c r="AB48" i="5"/>
  <c r="D17" i="5"/>
  <c r="AB47" i="5"/>
  <c r="D16" i="5"/>
  <c r="AB46" i="5"/>
  <c r="D15" i="5"/>
  <c r="AB45" i="5"/>
  <c r="D14" i="5"/>
  <c r="AB44" i="5"/>
  <c r="D13" i="5"/>
  <c r="E13" i="5"/>
  <c r="AB43" i="5"/>
  <c r="D12" i="5"/>
  <c r="AB42" i="5"/>
  <c r="AB41" i="5"/>
  <c r="X59" i="5"/>
  <c r="X58" i="5"/>
  <c r="X57" i="5"/>
  <c r="X56" i="5"/>
  <c r="X55" i="5"/>
  <c r="X54" i="5"/>
  <c r="X53" i="5"/>
  <c r="Y53" i="5"/>
  <c r="X52" i="5"/>
  <c r="X51" i="5"/>
  <c r="X50" i="5"/>
  <c r="Y50" i="5"/>
  <c r="H20" i="5"/>
  <c r="X49" i="5"/>
  <c r="Y49" i="5"/>
  <c r="X48" i="5"/>
  <c r="X47" i="5"/>
  <c r="X46" i="5"/>
  <c r="H16" i="5"/>
  <c r="U16" i="5"/>
  <c r="X45" i="5"/>
  <c r="X44" i="5"/>
  <c r="X43" i="5"/>
  <c r="Y43" i="5"/>
  <c r="X42" i="5"/>
  <c r="T59" i="5"/>
  <c r="T58" i="5"/>
  <c r="T57" i="5"/>
  <c r="U57" i="5"/>
  <c r="T56" i="5"/>
  <c r="T55" i="5"/>
  <c r="T54" i="5"/>
  <c r="T53" i="5"/>
  <c r="U53" i="5"/>
  <c r="T52" i="5"/>
  <c r="T51" i="5"/>
  <c r="T50" i="5"/>
  <c r="U50" i="5"/>
  <c r="T49" i="5"/>
  <c r="T48" i="5"/>
  <c r="T47" i="5"/>
  <c r="T46" i="5"/>
  <c r="T45" i="5"/>
  <c r="T44" i="5"/>
  <c r="T43" i="5"/>
  <c r="T42" i="5"/>
  <c r="P59" i="5"/>
  <c r="P58" i="5"/>
  <c r="P57" i="5"/>
  <c r="P56" i="5"/>
  <c r="Q56" i="5"/>
  <c r="P55" i="5"/>
  <c r="P54" i="5"/>
  <c r="P53" i="5"/>
  <c r="P52" i="5"/>
  <c r="P51" i="5"/>
  <c r="P50" i="5"/>
  <c r="P49" i="5"/>
  <c r="Q49" i="5"/>
  <c r="P48" i="5"/>
  <c r="P47" i="5"/>
  <c r="P46" i="5"/>
  <c r="P45" i="5"/>
  <c r="P44" i="5"/>
  <c r="P43" i="5"/>
  <c r="P42" i="5"/>
  <c r="L59" i="5"/>
  <c r="L58" i="5"/>
  <c r="L57" i="5"/>
  <c r="M57" i="5"/>
  <c r="L56" i="5"/>
  <c r="L55" i="5"/>
  <c r="L54" i="5"/>
  <c r="M54" i="5"/>
  <c r="L53" i="5"/>
  <c r="L52" i="5"/>
  <c r="L51" i="5"/>
  <c r="M51" i="5"/>
  <c r="L50" i="5"/>
  <c r="M50" i="5"/>
  <c r="L49" i="5"/>
  <c r="L48" i="5"/>
  <c r="L47" i="5"/>
  <c r="L46" i="5"/>
  <c r="L45" i="5"/>
  <c r="L44" i="5"/>
  <c r="L43" i="5"/>
  <c r="L42" i="5"/>
  <c r="L41" i="5"/>
  <c r="L33" i="5"/>
  <c r="H59" i="5"/>
  <c r="H58" i="5"/>
  <c r="H57" i="5"/>
  <c r="H56" i="5"/>
  <c r="H55" i="5"/>
  <c r="H54" i="5"/>
  <c r="H53" i="5"/>
  <c r="I53" i="5"/>
  <c r="H52" i="5"/>
  <c r="H51" i="5"/>
  <c r="H50" i="5"/>
  <c r="H49" i="5"/>
  <c r="I49" i="5"/>
  <c r="H48" i="5"/>
  <c r="H47" i="5"/>
  <c r="H46" i="5"/>
  <c r="H45" i="5"/>
  <c r="H44" i="5"/>
  <c r="H14" i="5"/>
  <c r="H43" i="5"/>
  <c r="H42" i="5"/>
  <c r="AB40" i="5"/>
  <c r="AB39" i="5"/>
  <c r="AC39" i="5"/>
  <c r="H9" i="5"/>
  <c r="AB38" i="5"/>
  <c r="AC38" i="5"/>
  <c r="H8" i="5"/>
  <c r="AB37" i="5"/>
  <c r="AB36" i="5"/>
  <c r="AC36" i="5"/>
  <c r="X40" i="5"/>
  <c r="H10" i="5"/>
  <c r="AC40" i="5"/>
  <c r="Y40" i="5"/>
  <c r="X39" i="5"/>
  <c r="X38" i="5"/>
  <c r="X37" i="5"/>
  <c r="X36" i="5"/>
  <c r="Y36" i="5"/>
  <c r="R41" i="5"/>
  <c r="S41" i="5"/>
  <c r="P40" i="5"/>
  <c r="P39" i="5"/>
  <c r="Q39" i="5"/>
  <c r="P38" i="5"/>
  <c r="P37" i="5"/>
  <c r="P36" i="5"/>
  <c r="L40" i="5"/>
  <c r="M40" i="5"/>
  <c r="L39" i="5"/>
  <c r="L38" i="5"/>
  <c r="L37" i="5"/>
  <c r="L36" i="5"/>
  <c r="H40" i="5"/>
  <c r="H39" i="5"/>
  <c r="I39" i="5"/>
  <c r="H38" i="5"/>
  <c r="I38" i="5"/>
  <c r="H37" i="5"/>
  <c r="H36" i="5"/>
  <c r="Z35" i="5"/>
  <c r="Z33" i="5"/>
  <c r="Z41" i="5"/>
  <c r="AA35" i="5"/>
  <c r="AB35" i="5"/>
  <c r="AB34" i="5"/>
  <c r="H4" i="5"/>
  <c r="F5" i="5"/>
  <c r="H5" i="5"/>
  <c r="E35" i="5"/>
  <c r="G5" i="5"/>
  <c r="H12" i="5"/>
  <c r="H13" i="5"/>
  <c r="H15" i="5"/>
  <c r="M15" i="5"/>
  <c r="H17" i="5"/>
  <c r="H18" i="5"/>
  <c r="H19" i="5"/>
  <c r="H21" i="5"/>
  <c r="AC21" i="5"/>
  <c r="H22" i="5"/>
  <c r="M52" i="5"/>
  <c r="H23" i="5"/>
  <c r="H24" i="5"/>
  <c r="H25" i="5"/>
  <c r="Q55" i="5"/>
  <c r="H26" i="5"/>
  <c r="Y56" i="5"/>
  <c r="H27" i="5"/>
  <c r="H28" i="5"/>
  <c r="H29" i="5"/>
  <c r="V35" i="5"/>
  <c r="W35" i="5"/>
  <c r="N35" i="5"/>
  <c r="O35" i="5"/>
  <c r="P35" i="5"/>
  <c r="J35" i="5"/>
  <c r="J41" i="5"/>
  <c r="K35" i="5"/>
  <c r="F35" i="5"/>
  <c r="G35" i="5"/>
  <c r="X34" i="5"/>
  <c r="R35" i="5"/>
  <c r="S35" i="5"/>
  <c r="P34" i="5"/>
  <c r="L34" i="5"/>
  <c r="H34" i="5"/>
  <c r="L6" i="5"/>
  <c r="H6" i="5"/>
  <c r="M36" i="5"/>
  <c r="M6" i="5"/>
  <c r="L7" i="5"/>
  <c r="L8" i="5"/>
  <c r="L9" i="5"/>
  <c r="M9" i="5"/>
  <c r="L10" i="5"/>
  <c r="AB6" i="5"/>
  <c r="AC6" i="5"/>
  <c r="AB7" i="5"/>
  <c r="AB8" i="5"/>
  <c r="AB9" i="5"/>
  <c r="AB10" i="5"/>
  <c r="AC10" i="5"/>
  <c r="X6" i="5"/>
  <c r="X7" i="5"/>
  <c r="X8" i="5"/>
  <c r="X9" i="5"/>
  <c r="X10" i="5"/>
  <c r="P6" i="5"/>
  <c r="P7" i="5"/>
  <c r="P8" i="5"/>
  <c r="Q8" i="5"/>
  <c r="P9" i="5"/>
  <c r="P10" i="5"/>
  <c r="H7" i="5"/>
  <c r="M7" i="5"/>
  <c r="D34" i="5"/>
  <c r="D36" i="5"/>
  <c r="D37" i="5"/>
  <c r="D38" i="5"/>
  <c r="D39" i="5"/>
  <c r="E39" i="5"/>
  <c r="D40" i="5"/>
  <c r="D42" i="5"/>
  <c r="D43" i="5"/>
  <c r="D44" i="5"/>
  <c r="D45" i="5"/>
  <c r="D46" i="5"/>
  <c r="D47" i="5"/>
  <c r="E47" i="5"/>
  <c r="D48" i="5"/>
  <c r="D49" i="5"/>
  <c r="D50" i="5"/>
  <c r="E50" i="5"/>
  <c r="D51" i="5"/>
  <c r="D52" i="5"/>
  <c r="D53" i="5"/>
  <c r="E53" i="5"/>
  <c r="D54" i="5"/>
  <c r="D55" i="5"/>
  <c r="D56" i="5"/>
  <c r="D57" i="5"/>
  <c r="D58" i="5"/>
  <c r="D59" i="5"/>
  <c r="E59" i="5"/>
  <c r="AA41" i="5"/>
  <c r="W41" i="5"/>
  <c r="W33" i="5"/>
  <c r="V41" i="5"/>
  <c r="O41" i="5"/>
  <c r="N41" i="5"/>
  <c r="K41" i="5"/>
  <c r="G41" i="5"/>
  <c r="F41" i="5"/>
  <c r="C41" i="5"/>
  <c r="C33" i="5"/>
  <c r="B41" i="5"/>
  <c r="AA5" i="5"/>
  <c r="AA11" i="5"/>
  <c r="AA3" i="5"/>
  <c r="Z5" i="5"/>
  <c r="W5" i="5"/>
  <c r="V5" i="5"/>
  <c r="V3" i="5"/>
  <c r="V11" i="5"/>
  <c r="O5" i="5"/>
  <c r="N5" i="5"/>
  <c r="N3" i="5"/>
  <c r="K5" i="5"/>
  <c r="K11" i="5"/>
  <c r="J5" i="5"/>
  <c r="C5" i="5"/>
  <c r="C3" i="5"/>
  <c r="B5" i="5"/>
  <c r="B11" i="5"/>
  <c r="B3" i="5"/>
  <c r="AB4" i="5"/>
  <c r="AC4" i="5"/>
  <c r="AB12" i="5"/>
  <c r="AB13" i="5"/>
  <c r="AB14" i="5"/>
  <c r="AB15" i="5"/>
  <c r="AB16" i="5"/>
  <c r="AB17" i="5"/>
  <c r="AB18" i="5"/>
  <c r="AB19" i="5"/>
  <c r="AB20" i="5"/>
  <c r="AC20" i="5"/>
  <c r="AB21" i="5"/>
  <c r="AB22" i="5"/>
  <c r="AB23" i="5"/>
  <c r="AC23" i="5"/>
  <c r="AB24" i="5"/>
  <c r="AB25" i="5"/>
  <c r="AB26" i="5"/>
  <c r="AC26" i="5"/>
  <c r="AB27" i="5"/>
  <c r="AB28" i="5"/>
  <c r="AB29" i="5"/>
  <c r="Z11" i="5"/>
  <c r="Z3" i="5"/>
  <c r="X4" i="5"/>
  <c r="X12" i="5"/>
  <c r="X13" i="5"/>
  <c r="X14" i="5"/>
  <c r="X15" i="5"/>
  <c r="X16" i="5"/>
  <c r="X17" i="5"/>
  <c r="X18" i="5"/>
  <c r="X19" i="5"/>
  <c r="X20" i="5"/>
  <c r="X21" i="5"/>
  <c r="Y21" i="5"/>
  <c r="X22" i="5"/>
  <c r="X23" i="5"/>
  <c r="X24" i="5"/>
  <c r="Y24" i="5"/>
  <c r="X25" i="5"/>
  <c r="X26" i="5"/>
  <c r="X27" i="5"/>
  <c r="X28" i="5"/>
  <c r="Y28" i="5"/>
  <c r="X29" i="5"/>
  <c r="W11" i="5"/>
  <c r="T12" i="5"/>
  <c r="T13" i="5"/>
  <c r="T14" i="5"/>
  <c r="T15" i="5"/>
  <c r="T16" i="5"/>
  <c r="T17" i="5"/>
  <c r="T18" i="5"/>
  <c r="T19" i="5"/>
  <c r="T20" i="5"/>
  <c r="U20" i="5"/>
  <c r="T21" i="5"/>
  <c r="T22" i="5"/>
  <c r="T23" i="5"/>
  <c r="T24" i="5"/>
  <c r="U24" i="5"/>
  <c r="T25" i="5"/>
  <c r="T26" i="5"/>
  <c r="T27" i="5"/>
  <c r="U27" i="5"/>
  <c r="T28" i="5"/>
  <c r="T29" i="5"/>
  <c r="S11" i="5"/>
  <c r="R11" i="5"/>
  <c r="P4" i="5"/>
  <c r="P12" i="5"/>
  <c r="P13" i="5"/>
  <c r="Q13" i="5"/>
  <c r="P14" i="5"/>
  <c r="P15" i="5"/>
  <c r="P16" i="5"/>
  <c r="P17" i="5"/>
  <c r="Q17" i="5"/>
  <c r="P18" i="5"/>
  <c r="P19" i="5"/>
  <c r="P20" i="5"/>
  <c r="Q20" i="5"/>
  <c r="P21" i="5"/>
  <c r="P22" i="5"/>
  <c r="P23" i="5"/>
  <c r="P24" i="5"/>
  <c r="P25" i="5"/>
  <c r="P26" i="5"/>
  <c r="Q26" i="5"/>
  <c r="P27" i="5"/>
  <c r="P28" i="5"/>
  <c r="P29" i="5"/>
  <c r="O11" i="5"/>
  <c r="O3" i="5"/>
  <c r="N11" i="5"/>
  <c r="L4" i="5"/>
  <c r="M4" i="5"/>
  <c r="L12" i="5"/>
  <c r="M12" i="5"/>
  <c r="L13" i="5"/>
  <c r="L14" i="5"/>
  <c r="L15" i="5"/>
  <c r="L16" i="5"/>
  <c r="L17" i="5"/>
  <c r="M17" i="5"/>
  <c r="L18" i="5"/>
  <c r="L19" i="5"/>
  <c r="L20" i="5"/>
  <c r="L21" i="5"/>
  <c r="L22" i="5"/>
  <c r="L23" i="5"/>
  <c r="L24" i="5"/>
  <c r="L25" i="5"/>
  <c r="L26" i="5"/>
  <c r="L27" i="5"/>
  <c r="L28" i="5"/>
  <c r="M28" i="5"/>
  <c r="L29" i="5"/>
  <c r="J11" i="5"/>
  <c r="E51" i="5"/>
  <c r="G11" i="5"/>
  <c r="F11" i="5"/>
  <c r="C11" i="5"/>
  <c r="D10" i="3"/>
  <c r="AB40" i="3"/>
  <c r="D40" i="3"/>
  <c r="AB33" i="3"/>
  <c r="AB34" i="3"/>
  <c r="AB35" i="3"/>
  <c r="AB36" i="3"/>
  <c r="AB37" i="3"/>
  <c r="AB38" i="3"/>
  <c r="AB39" i="3"/>
  <c r="AB41" i="3"/>
  <c r="AB42" i="3"/>
  <c r="AB43" i="3"/>
  <c r="AB44" i="3"/>
  <c r="D14" i="3"/>
  <c r="AC44" i="3"/>
  <c r="AB45" i="3"/>
  <c r="AB46" i="3"/>
  <c r="D16" i="3"/>
  <c r="Q46" i="3"/>
  <c r="AB47" i="3"/>
  <c r="AB48" i="3"/>
  <c r="AB49" i="3"/>
  <c r="AB50" i="3"/>
  <c r="AB53" i="3"/>
  <c r="D3" i="3"/>
  <c r="Q3" i="3"/>
  <c r="D4" i="3"/>
  <c r="D5" i="3"/>
  <c r="D6" i="3"/>
  <c r="D7" i="3"/>
  <c r="D8" i="3"/>
  <c r="D9" i="3"/>
  <c r="D11" i="3"/>
  <c r="D12" i="3"/>
  <c r="D13" i="3"/>
  <c r="I43" i="3"/>
  <c r="D15" i="3"/>
  <c r="X46" i="3"/>
  <c r="D46" i="3"/>
  <c r="D17" i="3"/>
  <c r="D18" i="3"/>
  <c r="AC48" i="3"/>
  <c r="D19" i="3"/>
  <c r="D20" i="3"/>
  <c r="D23" i="3"/>
  <c r="AC53" i="3"/>
  <c r="Q53" i="3"/>
  <c r="AA51" i="3"/>
  <c r="AA54" i="3"/>
  <c r="Z51" i="3"/>
  <c r="Z54" i="3"/>
  <c r="AB52" i="3"/>
  <c r="X34" i="3"/>
  <c r="X35" i="3"/>
  <c r="X36" i="3"/>
  <c r="Y36" i="3"/>
  <c r="X37" i="3"/>
  <c r="X38" i="3"/>
  <c r="X39" i="3"/>
  <c r="X40" i="3"/>
  <c r="X41" i="3"/>
  <c r="X42" i="3"/>
  <c r="X43" i="3"/>
  <c r="X44" i="3"/>
  <c r="Y44" i="3"/>
  <c r="X45" i="3"/>
  <c r="X47" i="3"/>
  <c r="Y47" i="3"/>
  <c r="X48" i="3"/>
  <c r="Y48" i="3"/>
  <c r="X49" i="3"/>
  <c r="X50" i="3"/>
  <c r="X33" i="3"/>
  <c r="T34" i="3"/>
  <c r="T35" i="3"/>
  <c r="T36" i="3"/>
  <c r="T37" i="3"/>
  <c r="T38" i="3"/>
  <c r="T39" i="3"/>
  <c r="U39" i="3"/>
  <c r="T40" i="3"/>
  <c r="U40" i="3"/>
  <c r="T41" i="3"/>
  <c r="T42" i="3"/>
  <c r="T43" i="3"/>
  <c r="T44" i="3"/>
  <c r="U44" i="3"/>
  <c r="T45" i="3"/>
  <c r="T46" i="3"/>
  <c r="T47" i="3"/>
  <c r="U47" i="3"/>
  <c r="T48" i="3"/>
  <c r="U48" i="3"/>
  <c r="T49" i="3"/>
  <c r="T50" i="3"/>
  <c r="U50" i="3"/>
  <c r="T33" i="3"/>
  <c r="P34" i="3"/>
  <c r="P35" i="3"/>
  <c r="P36" i="3"/>
  <c r="P37" i="3"/>
  <c r="P38" i="3"/>
  <c r="P39" i="3"/>
  <c r="P40" i="3"/>
  <c r="Q40" i="3"/>
  <c r="P41" i="3"/>
  <c r="P42" i="3"/>
  <c r="P43" i="3"/>
  <c r="P44" i="3"/>
  <c r="Q44" i="3"/>
  <c r="P45" i="3"/>
  <c r="P46" i="3"/>
  <c r="P47" i="3"/>
  <c r="P48" i="3"/>
  <c r="Q48" i="3"/>
  <c r="P49" i="3"/>
  <c r="Q49" i="3"/>
  <c r="P33" i="3"/>
  <c r="L34" i="3"/>
  <c r="L35" i="3"/>
  <c r="L36" i="3"/>
  <c r="L37" i="3"/>
  <c r="L38" i="3"/>
  <c r="L39" i="3"/>
  <c r="M39" i="3"/>
  <c r="L40" i="3"/>
  <c r="L41" i="3"/>
  <c r="L42" i="3"/>
  <c r="L43" i="3"/>
  <c r="L44" i="3"/>
  <c r="L45" i="3"/>
  <c r="L46" i="3"/>
  <c r="L47" i="3"/>
  <c r="M47" i="3"/>
  <c r="L48" i="3"/>
  <c r="M48" i="3"/>
  <c r="L49" i="3"/>
  <c r="L50" i="3"/>
  <c r="L51" i="3"/>
  <c r="L33" i="3"/>
  <c r="H34" i="3"/>
  <c r="H35" i="3"/>
  <c r="I35" i="3"/>
  <c r="H36" i="3"/>
  <c r="I36" i="3"/>
  <c r="H37" i="3"/>
  <c r="H38" i="3"/>
  <c r="H39" i="3"/>
  <c r="H40" i="3"/>
  <c r="H41" i="3"/>
  <c r="H42" i="3"/>
  <c r="H43" i="3"/>
  <c r="H44" i="3"/>
  <c r="H45" i="3"/>
  <c r="I45" i="3"/>
  <c r="H46" i="3"/>
  <c r="H47" i="3"/>
  <c r="I47" i="3"/>
  <c r="H48" i="3"/>
  <c r="H49" i="3"/>
  <c r="H50" i="3"/>
  <c r="H33" i="3"/>
  <c r="H51" i="3"/>
  <c r="V51" i="3"/>
  <c r="W51" i="3"/>
  <c r="P50" i="3"/>
  <c r="X53" i="3"/>
  <c r="Y53" i="3"/>
  <c r="T53" i="3"/>
  <c r="U53" i="3"/>
  <c r="P53" i="3"/>
  <c r="L53" i="3"/>
  <c r="H53" i="3"/>
  <c r="D34" i="3"/>
  <c r="D35" i="3"/>
  <c r="D36" i="3"/>
  <c r="D37" i="3"/>
  <c r="D38" i="3"/>
  <c r="D33" i="3"/>
  <c r="D39" i="3"/>
  <c r="E39" i="3"/>
  <c r="D41" i="3"/>
  <c r="D42" i="3"/>
  <c r="D43" i="3"/>
  <c r="D44" i="3"/>
  <c r="E44" i="3"/>
  <c r="D45" i="3"/>
  <c r="D47" i="3"/>
  <c r="D48" i="3"/>
  <c r="E48" i="3"/>
  <c r="D49" i="3"/>
  <c r="E49" i="3"/>
  <c r="D50" i="3"/>
  <c r="E47" i="3"/>
  <c r="D53" i="3"/>
  <c r="D52" i="3"/>
  <c r="D22" i="3"/>
  <c r="X4" i="3"/>
  <c r="S51" i="3"/>
  <c r="S54" i="3"/>
  <c r="R51" i="3"/>
  <c r="R54" i="3"/>
  <c r="O51" i="3"/>
  <c r="O54" i="3"/>
  <c r="N51" i="3"/>
  <c r="N54" i="3"/>
  <c r="K51" i="3"/>
  <c r="K54" i="3"/>
  <c r="J51" i="3"/>
  <c r="J54" i="3"/>
  <c r="G51" i="3"/>
  <c r="G54" i="3"/>
  <c r="F51" i="3"/>
  <c r="F54" i="3"/>
  <c r="C51" i="3"/>
  <c r="C54" i="3"/>
  <c r="B51" i="3"/>
  <c r="B54" i="3"/>
  <c r="X52" i="3"/>
  <c r="T52" i="3"/>
  <c r="P52" i="3"/>
  <c r="L52" i="3"/>
  <c r="H52" i="3"/>
  <c r="H4" i="3"/>
  <c r="H5" i="3"/>
  <c r="H6" i="3"/>
  <c r="H7" i="3"/>
  <c r="H8" i="3"/>
  <c r="H9" i="3"/>
  <c r="H10" i="3"/>
  <c r="H11" i="3"/>
  <c r="I11" i="3"/>
  <c r="H12" i="3"/>
  <c r="H13" i="3"/>
  <c r="H14" i="3"/>
  <c r="I14" i="3"/>
  <c r="H15" i="3"/>
  <c r="H16" i="3"/>
  <c r="H17" i="3"/>
  <c r="H18" i="3"/>
  <c r="H19" i="3"/>
  <c r="H20" i="3"/>
  <c r="H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M18" i="3"/>
  <c r="L19" i="3"/>
  <c r="M19" i="3"/>
  <c r="L20" i="3"/>
  <c r="L3" i="3"/>
  <c r="L24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3" i="3"/>
  <c r="T4" i="3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C18" i="3"/>
  <c r="AB19" i="3"/>
  <c r="AB20" i="3"/>
  <c r="AB23" i="3"/>
  <c r="AA21" i="3"/>
  <c r="Z21" i="3"/>
  <c r="X3" i="3"/>
  <c r="X5" i="3"/>
  <c r="X6" i="3"/>
  <c r="X7" i="3"/>
  <c r="X8" i="3"/>
  <c r="Y8" i="3"/>
  <c r="X9" i="3"/>
  <c r="X10" i="3"/>
  <c r="X11" i="3"/>
  <c r="X12" i="3"/>
  <c r="X13" i="3"/>
  <c r="X14" i="3"/>
  <c r="Y14" i="3"/>
  <c r="X15" i="3"/>
  <c r="X16" i="3"/>
  <c r="X17" i="3"/>
  <c r="X18" i="3"/>
  <c r="X19" i="3"/>
  <c r="Y19" i="3"/>
  <c r="X20" i="3"/>
  <c r="Y20" i="3"/>
  <c r="X23" i="3"/>
  <c r="W21" i="3"/>
  <c r="W24" i="3"/>
  <c r="V21" i="3"/>
  <c r="V24" i="3"/>
  <c r="T3" i="3"/>
  <c r="T5" i="3"/>
  <c r="U5" i="3"/>
  <c r="T6" i="3"/>
  <c r="T7" i="3"/>
  <c r="T8" i="3"/>
  <c r="T9" i="3"/>
  <c r="T10" i="3"/>
  <c r="T11" i="3"/>
  <c r="U11" i="3"/>
  <c r="T12" i="3"/>
  <c r="T13" i="3"/>
  <c r="T14" i="3"/>
  <c r="T15" i="3"/>
  <c r="T16" i="3"/>
  <c r="T17" i="3"/>
  <c r="U17" i="3"/>
  <c r="T18" i="3"/>
  <c r="T19" i="3"/>
  <c r="T20" i="3"/>
  <c r="T23" i="3"/>
  <c r="S21" i="3"/>
  <c r="S24" i="3"/>
  <c r="R21" i="3"/>
  <c r="R24" i="3"/>
  <c r="P23" i="3"/>
  <c r="O21" i="3"/>
  <c r="O24" i="3"/>
  <c r="N21" i="3"/>
  <c r="N24" i="3"/>
  <c r="L23" i="3"/>
  <c r="M23" i="3"/>
  <c r="K21" i="3"/>
  <c r="K24" i="3"/>
  <c r="J21" i="3"/>
  <c r="J24" i="3"/>
  <c r="H23" i="3"/>
  <c r="G21" i="3"/>
  <c r="G24" i="3"/>
  <c r="F21" i="3"/>
  <c r="F24" i="3"/>
  <c r="C21" i="3"/>
  <c r="C24" i="3"/>
  <c r="B21" i="3"/>
  <c r="B24" i="3"/>
  <c r="AB22" i="3"/>
  <c r="T22" i="3"/>
  <c r="P22" i="3"/>
  <c r="L22" i="3"/>
  <c r="H22" i="3"/>
  <c r="D43" i="4"/>
  <c r="E4" i="1"/>
  <c r="H27" i="1"/>
  <c r="E5" i="1"/>
  <c r="H28" i="1"/>
  <c r="N28" i="1"/>
  <c r="E6" i="1"/>
  <c r="H29" i="1"/>
  <c r="N29" i="1"/>
  <c r="E7" i="1"/>
  <c r="N30" i="1"/>
  <c r="H30" i="1"/>
  <c r="E8" i="1"/>
  <c r="N31" i="1"/>
  <c r="H31" i="1"/>
  <c r="E9" i="1"/>
  <c r="H32" i="1"/>
  <c r="E10" i="1"/>
  <c r="N33" i="1"/>
  <c r="H33" i="1"/>
  <c r="E11" i="1"/>
  <c r="N34" i="1"/>
  <c r="H34" i="1"/>
  <c r="E12" i="1"/>
  <c r="H35" i="1"/>
  <c r="E13" i="1"/>
  <c r="H36" i="1"/>
  <c r="N36" i="1"/>
  <c r="E14" i="1"/>
  <c r="N37" i="1"/>
  <c r="H37" i="1"/>
  <c r="E15" i="1"/>
  <c r="N38" i="1"/>
  <c r="H38" i="1"/>
  <c r="E16" i="1"/>
  <c r="H39" i="1"/>
  <c r="E20" i="1"/>
  <c r="N43" i="1"/>
  <c r="H43" i="1"/>
  <c r="E3" i="1"/>
  <c r="N26" i="1"/>
  <c r="H26" i="1"/>
  <c r="E17" i="1"/>
  <c r="E18" i="1"/>
  <c r="E19" i="1"/>
  <c r="H40" i="1"/>
  <c r="H41" i="1"/>
  <c r="H42" i="1"/>
  <c r="E22" i="1"/>
  <c r="N45" i="1"/>
  <c r="H45" i="1"/>
  <c r="D21" i="1"/>
  <c r="G44" i="1"/>
  <c r="G46" i="1"/>
  <c r="M46" i="1"/>
  <c r="D44" i="1"/>
  <c r="D46" i="1"/>
  <c r="C21" i="1"/>
  <c r="C23" i="1"/>
  <c r="F44" i="1"/>
  <c r="C44" i="1"/>
  <c r="L45" i="1"/>
  <c r="M45" i="1"/>
  <c r="M27" i="1"/>
  <c r="M28" i="1"/>
  <c r="M29" i="1"/>
  <c r="M30" i="1"/>
  <c r="M31" i="1"/>
  <c r="M33" i="1"/>
  <c r="M34" i="1"/>
  <c r="M35" i="1"/>
  <c r="M36" i="1"/>
  <c r="M37" i="1"/>
  <c r="M38" i="1"/>
  <c r="M43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3" i="1"/>
  <c r="L26" i="1"/>
  <c r="M26" i="1"/>
  <c r="E4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K26" i="1"/>
  <c r="K4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5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8" i="1"/>
  <c r="W19" i="1"/>
  <c r="W20" i="1"/>
  <c r="W3" i="1"/>
  <c r="W17" i="1"/>
  <c r="W22" i="1"/>
  <c r="V21" i="1"/>
  <c r="V23" i="1"/>
  <c r="U21" i="1"/>
  <c r="U23" i="1"/>
  <c r="S21" i="1"/>
  <c r="S23" i="1"/>
  <c r="R21" i="1"/>
  <c r="R23" i="1"/>
  <c r="P21" i="1"/>
  <c r="P23" i="1"/>
  <c r="O21" i="1"/>
  <c r="O23" i="1"/>
  <c r="J44" i="1"/>
  <c r="J46" i="1"/>
  <c r="I44" i="1"/>
  <c r="I46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2" i="1"/>
  <c r="T23" i="1"/>
  <c r="Q3" i="1"/>
  <c r="M21" i="1"/>
  <c r="M23" i="1"/>
  <c r="L21" i="1"/>
  <c r="L23" i="1"/>
  <c r="J21" i="1"/>
  <c r="J23" i="1"/>
  <c r="I21" i="1"/>
  <c r="I23" i="1"/>
  <c r="G21" i="1"/>
  <c r="G23" i="1"/>
  <c r="F21" i="1"/>
  <c r="F23" i="1"/>
  <c r="Q4" i="1"/>
  <c r="Q21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2" i="1"/>
  <c r="AC33" i="2"/>
  <c r="AC34" i="2"/>
  <c r="AC35" i="2"/>
  <c r="AC36" i="2"/>
  <c r="AC37" i="2"/>
  <c r="AC38" i="2"/>
  <c r="AC39" i="2"/>
  <c r="AD39" i="2"/>
  <c r="AC40" i="2"/>
  <c r="AD40" i="2"/>
  <c r="AC41" i="2"/>
  <c r="E11" i="2"/>
  <c r="N41" i="2"/>
  <c r="AC42" i="2"/>
  <c r="AC43" i="2"/>
  <c r="AC44" i="2"/>
  <c r="AD44" i="2"/>
  <c r="AC45" i="2"/>
  <c r="AC46" i="2"/>
  <c r="AC47" i="2"/>
  <c r="AD47" i="2"/>
  <c r="AC48" i="2"/>
  <c r="E18" i="2"/>
  <c r="AD48" i="2"/>
  <c r="AC49" i="2"/>
  <c r="AC50" i="2"/>
  <c r="AC53" i="2"/>
  <c r="AB51" i="2"/>
  <c r="AB54" i="2"/>
  <c r="AA51" i="2"/>
  <c r="AA54" i="2"/>
  <c r="Y33" i="2"/>
  <c r="Y34" i="2"/>
  <c r="E4" i="2"/>
  <c r="Y35" i="2"/>
  <c r="Y36" i="2"/>
  <c r="Z36" i="2"/>
  <c r="Y37" i="2"/>
  <c r="E7" i="2"/>
  <c r="Y38" i="2"/>
  <c r="Z38" i="2"/>
  <c r="Y39" i="2"/>
  <c r="Y40" i="2"/>
  <c r="Y41" i="2"/>
  <c r="Y42" i="2"/>
  <c r="Y43" i="2"/>
  <c r="Y44" i="2"/>
  <c r="Y45" i="2"/>
  <c r="Z45" i="2"/>
  <c r="Y46" i="2"/>
  <c r="E16" i="2"/>
  <c r="AD46" i="2"/>
  <c r="Z46" i="2"/>
  <c r="Y47" i="2"/>
  <c r="Y48" i="2"/>
  <c r="Y49" i="2"/>
  <c r="E19" i="2"/>
  <c r="Y50" i="2"/>
  <c r="E20" i="2"/>
  <c r="Y53" i="2"/>
  <c r="X51" i="2"/>
  <c r="X54" i="2"/>
  <c r="W51" i="2"/>
  <c r="W54" i="2"/>
  <c r="U33" i="2"/>
  <c r="U34" i="2"/>
  <c r="U35" i="2"/>
  <c r="V35" i="2"/>
  <c r="U36" i="2"/>
  <c r="U37" i="2"/>
  <c r="U38" i="2"/>
  <c r="U39" i="2"/>
  <c r="V39" i="2"/>
  <c r="U40" i="2"/>
  <c r="U41" i="2"/>
  <c r="U42" i="2"/>
  <c r="U43" i="2"/>
  <c r="V43" i="2"/>
  <c r="U44" i="2"/>
  <c r="U45" i="2"/>
  <c r="U46" i="2"/>
  <c r="U47" i="2"/>
  <c r="V47" i="2"/>
  <c r="U48" i="2"/>
  <c r="U49" i="2"/>
  <c r="U50" i="2"/>
  <c r="U53" i="2"/>
  <c r="T51" i="2"/>
  <c r="T54" i="2"/>
  <c r="S51" i="2"/>
  <c r="S54" i="2"/>
  <c r="Q33" i="2"/>
  <c r="E3" i="2"/>
  <c r="Q34" i="2"/>
  <c r="Q35" i="2"/>
  <c r="Q36" i="2"/>
  <c r="Q37" i="2"/>
  <c r="Q38" i="2"/>
  <c r="Q39" i="2"/>
  <c r="Q40" i="2"/>
  <c r="R40" i="2"/>
  <c r="E10" i="2"/>
  <c r="Q41" i="2"/>
  <c r="Q42" i="2"/>
  <c r="Q43" i="2"/>
  <c r="R43" i="2"/>
  <c r="E13" i="2"/>
  <c r="Q44" i="2"/>
  <c r="Q45" i="2"/>
  <c r="Q46" i="2"/>
  <c r="Q47" i="2"/>
  <c r="Q48" i="2"/>
  <c r="Q49" i="2"/>
  <c r="Q50" i="2"/>
  <c r="Q53" i="2"/>
  <c r="P51" i="2"/>
  <c r="P54" i="2"/>
  <c r="O51" i="2"/>
  <c r="O54" i="2"/>
  <c r="M33" i="2"/>
  <c r="M34" i="2"/>
  <c r="M35" i="2"/>
  <c r="M36" i="2"/>
  <c r="N36" i="2"/>
  <c r="M37" i="2"/>
  <c r="M38" i="2"/>
  <c r="M39" i="2"/>
  <c r="M40" i="2"/>
  <c r="N40" i="2"/>
  <c r="M41" i="2"/>
  <c r="M42" i="2"/>
  <c r="M43" i="2"/>
  <c r="M44" i="2"/>
  <c r="N44" i="2"/>
  <c r="M45" i="2"/>
  <c r="M46" i="2"/>
  <c r="M47" i="2"/>
  <c r="M48" i="2"/>
  <c r="N48" i="2"/>
  <c r="M49" i="2"/>
  <c r="M50" i="2"/>
  <c r="M53" i="2"/>
  <c r="N53" i="2"/>
  <c r="L51" i="2"/>
  <c r="L54" i="2"/>
  <c r="K51" i="2"/>
  <c r="K54" i="2"/>
  <c r="I33" i="2"/>
  <c r="I34" i="2"/>
  <c r="I35" i="2"/>
  <c r="I36" i="2"/>
  <c r="I37" i="2"/>
  <c r="J37" i="2"/>
  <c r="I38" i="2"/>
  <c r="I39" i="2"/>
  <c r="J39" i="2"/>
  <c r="E9" i="2"/>
  <c r="I40" i="2"/>
  <c r="I41" i="2"/>
  <c r="I42" i="2"/>
  <c r="I43" i="2"/>
  <c r="J43" i="2"/>
  <c r="I44" i="2"/>
  <c r="I45" i="2"/>
  <c r="I46" i="2"/>
  <c r="I47" i="2"/>
  <c r="I48" i="2"/>
  <c r="I49" i="2"/>
  <c r="I50" i="2"/>
  <c r="J50" i="2"/>
  <c r="I53" i="2"/>
  <c r="J53" i="2"/>
  <c r="H51" i="2"/>
  <c r="H54" i="2"/>
  <c r="G51" i="2"/>
  <c r="G54" i="2"/>
  <c r="E33" i="2"/>
  <c r="E34" i="2"/>
  <c r="E35" i="2"/>
  <c r="E36" i="2"/>
  <c r="E6" i="2"/>
  <c r="F36" i="2"/>
  <c r="E37" i="2"/>
  <c r="E38" i="2"/>
  <c r="E39" i="2"/>
  <c r="E40" i="2"/>
  <c r="F40" i="2"/>
  <c r="E41" i="2"/>
  <c r="E42" i="2"/>
  <c r="E44" i="2"/>
  <c r="E45" i="2"/>
  <c r="F45" i="2"/>
  <c r="E46" i="2"/>
  <c r="E47" i="2"/>
  <c r="E48" i="2"/>
  <c r="E49" i="2"/>
  <c r="E50" i="2"/>
  <c r="D51" i="2"/>
  <c r="D54" i="2"/>
  <c r="C51" i="2"/>
  <c r="C54" i="2"/>
  <c r="AC3" i="2"/>
  <c r="AC4" i="2"/>
  <c r="AC5" i="2"/>
  <c r="AD5" i="2"/>
  <c r="AC6" i="2"/>
  <c r="AD6" i="2"/>
  <c r="AC7" i="2"/>
  <c r="AC8" i="2"/>
  <c r="AD8" i="2"/>
  <c r="E8" i="2"/>
  <c r="AC9" i="2"/>
  <c r="AC10" i="2"/>
  <c r="AD10" i="2"/>
  <c r="AC11" i="2"/>
  <c r="AC12" i="2"/>
  <c r="AC13" i="2"/>
  <c r="AD13" i="2"/>
  <c r="AC14" i="2"/>
  <c r="AC15" i="2"/>
  <c r="AC16" i="2"/>
  <c r="AD16" i="2"/>
  <c r="AC17" i="2"/>
  <c r="AC18" i="2"/>
  <c r="AC19" i="2"/>
  <c r="AC20" i="2"/>
  <c r="AC23" i="2"/>
  <c r="AD23" i="2"/>
  <c r="AB21" i="2"/>
  <c r="AA21" i="2"/>
  <c r="AA24" i="2"/>
  <c r="Y3" i="2"/>
  <c r="Y4" i="2"/>
  <c r="Y5" i="2"/>
  <c r="Y6" i="2"/>
  <c r="Y7" i="2"/>
  <c r="Y8" i="2"/>
  <c r="Y9" i="2"/>
  <c r="Y10" i="2"/>
  <c r="Z10" i="2"/>
  <c r="Y11" i="2"/>
  <c r="Y12" i="2"/>
  <c r="Y13" i="2"/>
  <c r="Y14" i="2"/>
  <c r="E14" i="2"/>
  <c r="Y15" i="2"/>
  <c r="Z15" i="2"/>
  <c r="Y16" i="2"/>
  <c r="Y17" i="2"/>
  <c r="Y18" i="2"/>
  <c r="Y19" i="2"/>
  <c r="Y20" i="2"/>
  <c r="Y23" i="2"/>
  <c r="Z23" i="2"/>
  <c r="X21" i="2"/>
  <c r="X24" i="2"/>
  <c r="W21" i="2"/>
  <c r="W24" i="2"/>
  <c r="U3" i="2"/>
  <c r="V3" i="2"/>
  <c r="U4" i="2"/>
  <c r="U5" i="2"/>
  <c r="U6" i="2"/>
  <c r="U7" i="2"/>
  <c r="U8" i="2"/>
  <c r="U9" i="2"/>
  <c r="U10" i="2"/>
  <c r="U11" i="2"/>
  <c r="U12" i="2"/>
  <c r="E12" i="2"/>
  <c r="AD12" i="2"/>
  <c r="U13" i="2"/>
  <c r="V13" i="2"/>
  <c r="U14" i="2"/>
  <c r="U15" i="2"/>
  <c r="U24" i="2"/>
  <c r="U16" i="2"/>
  <c r="U17" i="2"/>
  <c r="U18" i="2"/>
  <c r="U19" i="2"/>
  <c r="U20" i="2"/>
  <c r="U23" i="2"/>
  <c r="V23" i="2"/>
  <c r="T21" i="2"/>
  <c r="T24" i="2"/>
  <c r="S21" i="2"/>
  <c r="S24" i="2"/>
  <c r="Q3" i="2"/>
  <c r="Q4" i="2"/>
  <c r="Q5" i="2"/>
  <c r="Q6" i="2"/>
  <c r="Q7" i="2"/>
  <c r="R7" i="2"/>
  <c r="Q8" i="2"/>
  <c r="Q9" i="2"/>
  <c r="R9" i="2"/>
  <c r="Q10" i="2"/>
  <c r="Q11" i="2"/>
  <c r="Q12" i="2"/>
  <c r="Q13" i="2"/>
  <c r="R13" i="2"/>
  <c r="Q14" i="2"/>
  <c r="R14" i="2"/>
  <c r="Q15" i="2"/>
  <c r="Q16" i="2"/>
  <c r="Q17" i="2"/>
  <c r="Q18" i="2"/>
  <c r="R18" i="2"/>
  <c r="Q19" i="2"/>
  <c r="Q20" i="2"/>
  <c r="Q23" i="2"/>
  <c r="R23" i="2"/>
  <c r="Q24" i="2"/>
  <c r="P21" i="2"/>
  <c r="P24" i="2"/>
  <c r="O21" i="2"/>
  <c r="O24" i="2"/>
  <c r="M3" i="2"/>
  <c r="M4" i="2"/>
  <c r="M5" i="2"/>
  <c r="M6" i="2"/>
  <c r="M7" i="2"/>
  <c r="M8" i="2"/>
  <c r="M9" i="2"/>
  <c r="N9" i="2"/>
  <c r="M10" i="2"/>
  <c r="M11" i="2"/>
  <c r="M12" i="2"/>
  <c r="M13" i="2"/>
  <c r="M14" i="2"/>
  <c r="M15" i="2"/>
  <c r="M16" i="2"/>
  <c r="M17" i="2"/>
  <c r="N17" i="2"/>
  <c r="M18" i="2"/>
  <c r="M19" i="2"/>
  <c r="M20" i="2"/>
  <c r="M23" i="2"/>
  <c r="L21" i="2"/>
  <c r="L24" i="2"/>
  <c r="K21" i="2"/>
  <c r="K24" i="2"/>
  <c r="I3" i="2"/>
  <c r="I4" i="2"/>
  <c r="J4" i="2"/>
  <c r="I5" i="2"/>
  <c r="I6" i="2"/>
  <c r="I7" i="2"/>
  <c r="I8" i="2"/>
  <c r="I9" i="2"/>
  <c r="I10" i="2"/>
  <c r="I11" i="2"/>
  <c r="I12" i="2"/>
  <c r="J12" i="2"/>
  <c r="I13" i="2"/>
  <c r="J13" i="2"/>
  <c r="I14" i="2"/>
  <c r="I15" i="2"/>
  <c r="I16" i="2"/>
  <c r="J16" i="2"/>
  <c r="I17" i="2"/>
  <c r="I18" i="2"/>
  <c r="J18" i="2"/>
  <c r="I19" i="2"/>
  <c r="I20" i="2"/>
  <c r="I23" i="2"/>
  <c r="H21" i="2"/>
  <c r="H24" i="2"/>
  <c r="G21" i="2"/>
  <c r="G24" i="2"/>
  <c r="D21" i="2"/>
  <c r="D24" i="2"/>
  <c r="C21" i="2"/>
  <c r="C24" i="2"/>
  <c r="J34" i="2"/>
  <c r="E5" i="2"/>
  <c r="N35" i="2"/>
  <c r="J42" i="2"/>
  <c r="AD14" i="2"/>
  <c r="E15" i="2"/>
  <c r="E17" i="2"/>
  <c r="J47" i="2"/>
  <c r="F53" i="2"/>
  <c r="P20" i="4"/>
  <c r="Q20" i="4"/>
  <c r="P7" i="4"/>
  <c r="AB53" i="4"/>
  <c r="AB52" i="4"/>
  <c r="X53" i="4"/>
  <c r="X52" i="4"/>
  <c r="T53" i="4"/>
  <c r="T52" i="4"/>
  <c r="P53" i="4"/>
  <c r="P52" i="4"/>
  <c r="L53" i="4"/>
  <c r="D23" i="4"/>
  <c r="L52" i="4"/>
  <c r="H53" i="4"/>
  <c r="H52" i="4"/>
  <c r="D53" i="4"/>
  <c r="D52" i="4"/>
  <c r="AB22" i="4"/>
  <c r="X22" i="4"/>
  <c r="T22" i="4"/>
  <c r="P22" i="4"/>
  <c r="L22" i="4"/>
  <c r="H22" i="4"/>
  <c r="D22" i="4"/>
  <c r="AB33" i="4"/>
  <c r="AB34" i="4"/>
  <c r="D4" i="4"/>
  <c r="AB35" i="4"/>
  <c r="AB36" i="4"/>
  <c r="AC36" i="4"/>
  <c r="AB37" i="4"/>
  <c r="AB38" i="4"/>
  <c r="AB39" i="4"/>
  <c r="AB40" i="4"/>
  <c r="AB41" i="4"/>
  <c r="AB42" i="4"/>
  <c r="AC42" i="4"/>
  <c r="AB43" i="4"/>
  <c r="D13" i="4"/>
  <c r="M43" i="4"/>
  <c r="AB44" i="4"/>
  <c r="AC44" i="4"/>
  <c r="AB45" i="4"/>
  <c r="AB46" i="4"/>
  <c r="AB47" i="4"/>
  <c r="AB48" i="4"/>
  <c r="AB49" i="4"/>
  <c r="AB50" i="4"/>
  <c r="D20" i="4"/>
  <c r="AC50" i="4"/>
  <c r="AA51" i="4"/>
  <c r="AA54" i="4"/>
  <c r="Z51" i="4"/>
  <c r="Z54" i="4"/>
  <c r="X33" i="4"/>
  <c r="X34" i="4"/>
  <c r="X35" i="4"/>
  <c r="X36" i="4"/>
  <c r="Y36" i="4"/>
  <c r="X37" i="4"/>
  <c r="D7" i="4"/>
  <c r="Y37" i="4"/>
  <c r="X38" i="4"/>
  <c r="X39" i="4"/>
  <c r="X40" i="4"/>
  <c r="X41" i="4"/>
  <c r="X42" i="4"/>
  <c r="X43" i="4"/>
  <c r="X44" i="4"/>
  <c r="X45" i="4"/>
  <c r="D15" i="4"/>
  <c r="Y45" i="4"/>
  <c r="X46" i="4"/>
  <c r="X47" i="4"/>
  <c r="Y47" i="4"/>
  <c r="X48" i="4"/>
  <c r="X49" i="4"/>
  <c r="D19" i="4"/>
  <c r="X50" i="4"/>
  <c r="W51" i="4"/>
  <c r="W54" i="4"/>
  <c r="V51" i="4"/>
  <c r="V54" i="4"/>
  <c r="T33" i="4"/>
  <c r="T34" i="4"/>
  <c r="T35" i="4"/>
  <c r="T36" i="4"/>
  <c r="T37" i="4"/>
  <c r="T38" i="4"/>
  <c r="T39" i="4"/>
  <c r="T40" i="4"/>
  <c r="T41" i="4"/>
  <c r="T42" i="4"/>
  <c r="U42" i="4"/>
  <c r="T43" i="4"/>
  <c r="T44" i="4"/>
  <c r="T45" i="4"/>
  <c r="U45" i="4"/>
  <c r="T46" i="4"/>
  <c r="T47" i="4"/>
  <c r="T48" i="4"/>
  <c r="T49" i="4"/>
  <c r="U49" i="4"/>
  <c r="T50" i="4"/>
  <c r="S51" i="4"/>
  <c r="S54" i="4"/>
  <c r="R51" i="4"/>
  <c r="R54" i="4"/>
  <c r="P33" i="4"/>
  <c r="D3" i="4"/>
  <c r="Q33" i="4"/>
  <c r="AC33" i="4"/>
  <c r="P34" i="4"/>
  <c r="P35" i="4"/>
  <c r="P36" i="4"/>
  <c r="Q36" i="4"/>
  <c r="P37" i="4"/>
  <c r="Q37" i="4"/>
  <c r="P38" i="4"/>
  <c r="P39" i="4"/>
  <c r="P40" i="4"/>
  <c r="P41" i="4"/>
  <c r="D11" i="4"/>
  <c r="U41" i="4"/>
  <c r="P42" i="4"/>
  <c r="Q42" i="4"/>
  <c r="P43" i="4"/>
  <c r="P44" i="4"/>
  <c r="D14" i="4"/>
  <c r="Y44" i="4"/>
  <c r="Q44" i="4"/>
  <c r="P45" i="4"/>
  <c r="P46" i="4"/>
  <c r="P47" i="4"/>
  <c r="P48" i="4"/>
  <c r="P49" i="4"/>
  <c r="P50" i="4"/>
  <c r="O51" i="4"/>
  <c r="O54" i="4"/>
  <c r="N51" i="4"/>
  <c r="N54" i="4"/>
  <c r="L33" i="4"/>
  <c r="L34" i="4"/>
  <c r="L35" i="4"/>
  <c r="L36" i="4"/>
  <c r="L37" i="4"/>
  <c r="L38" i="4"/>
  <c r="M38" i="4"/>
  <c r="L39" i="4"/>
  <c r="L40" i="4"/>
  <c r="L41" i="4"/>
  <c r="L42" i="4"/>
  <c r="L43" i="4"/>
  <c r="L44" i="4"/>
  <c r="L45" i="4"/>
  <c r="M45" i="4"/>
  <c r="L46" i="4"/>
  <c r="L47" i="4"/>
  <c r="L48" i="4"/>
  <c r="L49" i="4"/>
  <c r="L50" i="4"/>
  <c r="M50" i="4"/>
  <c r="K51" i="4"/>
  <c r="K54" i="4"/>
  <c r="J51" i="4"/>
  <c r="J54" i="4"/>
  <c r="H33" i="4"/>
  <c r="H34" i="4"/>
  <c r="H35" i="4"/>
  <c r="H36" i="4"/>
  <c r="D6" i="4"/>
  <c r="H37" i="4"/>
  <c r="I37" i="4"/>
  <c r="H38" i="4"/>
  <c r="H39" i="4"/>
  <c r="H40" i="4"/>
  <c r="H41" i="4"/>
  <c r="H42" i="4"/>
  <c r="H43" i="4"/>
  <c r="H44" i="4"/>
  <c r="H45" i="4"/>
  <c r="H46" i="4"/>
  <c r="H47" i="4"/>
  <c r="I47" i="4"/>
  <c r="H48" i="4"/>
  <c r="H49" i="4"/>
  <c r="H50" i="4"/>
  <c r="I50" i="4"/>
  <c r="G51" i="4"/>
  <c r="G54" i="4"/>
  <c r="F51" i="4"/>
  <c r="F54" i="4"/>
  <c r="D33" i="4"/>
  <c r="D34" i="4"/>
  <c r="D35" i="4"/>
  <c r="D36" i="4"/>
  <c r="D37" i="4"/>
  <c r="D38" i="4"/>
  <c r="D39" i="4"/>
  <c r="D9" i="4"/>
  <c r="D40" i="4"/>
  <c r="D41" i="4"/>
  <c r="E41" i="4"/>
  <c r="D42" i="4"/>
  <c r="D44" i="4"/>
  <c r="E44" i="4"/>
  <c r="D45" i="4"/>
  <c r="E45" i="4"/>
  <c r="D46" i="4"/>
  <c r="D47" i="4"/>
  <c r="D17" i="4"/>
  <c r="E47" i="4"/>
  <c r="D48" i="4"/>
  <c r="D49" i="4"/>
  <c r="D50" i="4"/>
  <c r="C51" i="4"/>
  <c r="C54" i="4"/>
  <c r="B51" i="4"/>
  <c r="B54" i="4"/>
  <c r="AB3" i="4"/>
  <c r="AC3" i="4"/>
  <c r="AB4" i="4"/>
  <c r="AB5" i="4"/>
  <c r="AB6" i="4"/>
  <c r="AC6" i="4"/>
  <c r="AB19" i="4"/>
  <c r="AB11" i="4"/>
  <c r="AC11" i="4"/>
  <c r="AB10" i="4"/>
  <c r="AC10" i="4"/>
  <c r="AB14" i="4"/>
  <c r="AB17" i="4"/>
  <c r="AB15" i="4"/>
  <c r="AB13" i="4"/>
  <c r="AC13" i="4"/>
  <c r="AB16" i="4"/>
  <c r="AB20" i="4"/>
  <c r="AB9" i="4"/>
  <c r="AB8" i="4"/>
  <c r="AC8" i="4"/>
  <c r="AB12" i="4"/>
  <c r="AB18" i="4"/>
  <c r="AB7" i="4"/>
  <c r="AB23" i="4"/>
  <c r="AB24" i="4"/>
  <c r="AA21" i="4"/>
  <c r="Z21" i="4"/>
  <c r="Z24" i="4"/>
  <c r="X3" i="4"/>
  <c r="X5" i="4"/>
  <c r="X6" i="4"/>
  <c r="X19" i="4"/>
  <c r="X11" i="4"/>
  <c r="Y11" i="4"/>
  <c r="X10" i="4"/>
  <c r="X14" i="4"/>
  <c r="X17" i="4"/>
  <c r="Y17" i="4"/>
  <c r="X15" i="4"/>
  <c r="X13" i="4"/>
  <c r="X16" i="4"/>
  <c r="X20" i="4"/>
  <c r="X9" i="4"/>
  <c r="X8" i="4"/>
  <c r="X12" i="4"/>
  <c r="X18" i="4"/>
  <c r="X7" i="4"/>
  <c r="X23" i="4"/>
  <c r="X24" i="4"/>
  <c r="W21" i="4"/>
  <c r="W24" i="4"/>
  <c r="V21" i="4"/>
  <c r="V24" i="4"/>
  <c r="T3" i="4"/>
  <c r="T5" i="4"/>
  <c r="T6" i="4"/>
  <c r="T19" i="4"/>
  <c r="T11" i="4"/>
  <c r="T10" i="4"/>
  <c r="T14" i="4"/>
  <c r="T17" i="4"/>
  <c r="T15" i="4"/>
  <c r="T13" i="4"/>
  <c r="U13" i="4"/>
  <c r="T16" i="4"/>
  <c r="T20" i="4"/>
  <c r="T9" i="4"/>
  <c r="T8" i="4"/>
  <c r="T12" i="4"/>
  <c r="D12" i="4"/>
  <c r="E42" i="4"/>
  <c r="T18" i="4"/>
  <c r="U18" i="4"/>
  <c r="T7" i="4"/>
  <c r="T23" i="4"/>
  <c r="S21" i="4"/>
  <c r="S24" i="4"/>
  <c r="R21" i="4"/>
  <c r="R24" i="4"/>
  <c r="P3" i="4"/>
  <c r="P4" i="4"/>
  <c r="P5" i="4"/>
  <c r="P6" i="4"/>
  <c r="P19" i="4"/>
  <c r="P11" i="4"/>
  <c r="P14" i="4"/>
  <c r="P17" i="4"/>
  <c r="Q17" i="4"/>
  <c r="P15" i="4"/>
  <c r="Q15" i="4"/>
  <c r="P13" i="4"/>
  <c r="P16" i="4"/>
  <c r="P9" i="4"/>
  <c r="P8" i="4"/>
  <c r="P12" i="4"/>
  <c r="P18" i="4"/>
  <c r="Q18" i="4"/>
  <c r="P23" i="4"/>
  <c r="O21" i="4"/>
  <c r="O24" i="4"/>
  <c r="N21" i="4"/>
  <c r="N24" i="4"/>
  <c r="L3" i="4"/>
  <c r="L4" i="4"/>
  <c r="L5" i="4"/>
  <c r="L21" i="4"/>
  <c r="L6" i="4"/>
  <c r="M6" i="4"/>
  <c r="L19" i="4"/>
  <c r="L11" i="4"/>
  <c r="M11" i="4"/>
  <c r="L10" i="4"/>
  <c r="L14" i="4"/>
  <c r="L17" i="4"/>
  <c r="M17" i="4"/>
  <c r="L15" i="4"/>
  <c r="L13" i="4"/>
  <c r="L16" i="4"/>
  <c r="L20" i="4"/>
  <c r="M20" i="4"/>
  <c r="L9" i="4"/>
  <c r="L8" i="4"/>
  <c r="L12" i="4"/>
  <c r="M12" i="4"/>
  <c r="L18" i="4"/>
  <c r="L7" i="4"/>
  <c r="L23" i="4"/>
  <c r="K21" i="4"/>
  <c r="K24" i="4"/>
  <c r="J21" i="4"/>
  <c r="J24" i="4"/>
  <c r="H3" i="4"/>
  <c r="H4" i="4"/>
  <c r="H5" i="4"/>
  <c r="H6" i="4"/>
  <c r="H19" i="4"/>
  <c r="H11" i="4"/>
  <c r="H10" i="4"/>
  <c r="H14" i="4"/>
  <c r="H17" i="4"/>
  <c r="H15" i="4"/>
  <c r="H13" i="4"/>
  <c r="H16" i="4"/>
  <c r="H20" i="4"/>
  <c r="H9" i="4"/>
  <c r="H8" i="4"/>
  <c r="H12" i="4"/>
  <c r="I12" i="4"/>
  <c r="H18" i="4"/>
  <c r="H7" i="4"/>
  <c r="H23" i="4"/>
  <c r="G21" i="4"/>
  <c r="G24" i="4"/>
  <c r="F21" i="4"/>
  <c r="F24" i="4"/>
  <c r="C21" i="4"/>
  <c r="C24" i="4"/>
  <c r="B21" i="4"/>
  <c r="B24" i="4"/>
  <c r="D5" i="4"/>
  <c r="Y6" i="4"/>
  <c r="D10" i="4"/>
  <c r="AC40" i="4"/>
  <c r="D16" i="4"/>
  <c r="Y16" i="4"/>
  <c r="D8" i="4"/>
  <c r="Q8" i="4"/>
  <c r="AC12" i="4"/>
  <c r="D18" i="4"/>
  <c r="X22" i="3"/>
  <c r="U39" i="5"/>
  <c r="Y40" i="8"/>
  <c r="AC7" i="8"/>
  <c r="I8" i="8"/>
  <c r="Y8" i="8"/>
  <c r="M8" i="8"/>
  <c r="Q43" i="8"/>
  <c r="AC10" i="8"/>
  <c r="I10" i="8"/>
  <c r="U10" i="8"/>
  <c r="I17" i="8"/>
  <c r="M50" i="8"/>
  <c r="Y17" i="8"/>
  <c r="M17" i="8"/>
  <c r="Y51" i="8"/>
  <c r="I19" i="8"/>
  <c r="M20" i="8"/>
  <c r="I21" i="8"/>
  <c r="I54" i="8"/>
  <c r="U56" i="8"/>
  <c r="Q23" i="8"/>
  <c r="I26" i="8"/>
  <c r="M62" i="8"/>
  <c r="AC62" i="8"/>
  <c r="E21" i="5"/>
  <c r="E8" i="8"/>
  <c r="I17" i="5"/>
  <c r="I8" i="5"/>
  <c r="Q36" i="5"/>
  <c r="E15" i="8"/>
  <c r="F3" i="5"/>
  <c r="K33" i="5"/>
  <c r="I10" i="9"/>
  <c r="I12" i="9"/>
  <c r="I30" i="9"/>
  <c r="Y57" i="9"/>
  <c r="C3" i="9"/>
  <c r="I33" i="9"/>
  <c r="Y63" i="9"/>
  <c r="E50" i="9"/>
  <c r="I50" i="9"/>
  <c r="U74" i="11"/>
  <c r="U78" i="11"/>
  <c r="P8" i="11"/>
  <c r="Q27" i="9"/>
  <c r="I60" i="9"/>
  <c r="M60" i="9"/>
  <c r="M50" i="9"/>
  <c r="U47" i="11"/>
  <c r="U49" i="11"/>
  <c r="U34" i="11"/>
  <c r="I58" i="11"/>
  <c r="E49" i="11"/>
  <c r="I55" i="11"/>
  <c r="M54" i="11"/>
  <c r="E52" i="11"/>
  <c r="M52" i="11"/>
  <c r="H8" i="13"/>
  <c r="Q71" i="11"/>
  <c r="M68" i="9"/>
  <c r="AD4" i="2"/>
  <c r="I78" i="11"/>
  <c r="Y77" i="11"/>
  <c r="U77" i="11"/>
  <c r="Y43" i="9"/>
  <c r="Y32" i="12"/>
  <c r="AC22" i="12"/>
  <c r="I66" i="12"/>
  <c r="E73" i="12"/>
  <c r="M73" i="12"/>
  <c r="U7" i="13"/>
  <c r="M16" i="13"/>
  <c r="AC16" i="13"/>
  <c r="U22" i="13"/>
  <c r="U30" i="13"/>
  <c r="AC30" i="13"/>
  <c r="M87" i="12"/>
  <c r="U91" i="12"/>
  <c r="I9" i="13"/>
  <c r="M13" i="13"/>
  <c r="U13" i="13"/>
  <c r="AC13" i="13"/>
  <c r="M15" i="13"/>
  <c r="AC15" i="13"/>
  <c r="Y16" i="13"/>
  <c r="M21" i="13"/>
  <c r="AC27" i="13"/>
  <c r="Y28" i="13"/>
  <c r="I30" i="13"/>
  <c r="Q30" i="13"/>
  <c r="U31" i="13"/>
  <c r="AC31" i="13"/>
  <c r="Y32" i="13"/>
  <c r="Y34" i="13"/>
  <c r="I34" i="12"/>
  <c r="U73" i="12"/>
  <c r="Y90" i="12"/>
  <c r="AC71" i="12"/>
  <c r="I23" i="12"/>
  <c r="I31" i="12"/>
  <c r="M62" i="12"/>
  <c r="U71" i="12"/>
  <c r="U87" i="12"/>
  <c r="E62" i="12"/>
  <c r="I33" i="12"/>
  <c r="M22" i="12"/>
  <c r="M37" i="12"/>
  <c r="U31" i="12"/>
  <c r="J3" i="12"/>
  <c r="M15" i="12"/>
  <c r="I10" i="12"/>
  <c r="Q68" i="12"/>
  <c r="AC62" i="12"/>
  <c r="I24" i="12"/>
  <c r="Q90" i="12"/>
  <c r="AC87" i="12"/>
  <c r="U62" i="12"/>
  <c r="Y17" i="12"/>
  <c r="I11" i="12"/>
  <c r="E89" i="12"/>
  <c r="M89" i="12"/>
  <c r="Q31" i="12"/>
  <c r="AC77" i="12"/>
  <c r="U36" i="12"/>
  <c r="AC14" i="14"/>
  <c r="AC57" i="14"/>
  <c r="U24" i="14"/>
  <c r="Y24" i="14"/>
  <c r="AC25" i="14"/>
  <c r="Q25" i="14"/>
  <c r="U25" i="14"/>
  <c r="E76" i="14"/>
  <c r="M66" i="14"/>
  <c r="Q79" i="14"/>
  <c r="Z55" i="14"/>
  <c r="U33" i="14"/>
  <c r="N3" i="14"/>
  <c r="I14" i="14"/>
  <c r="Y66" i="14"/>
  <c r="U85" i="14"/>
  <c r="J55" i="14"/>
  <c r="E66" i="14"/>
  <c r="AC37" i="14"/>
  <c r="M72" i="14"/>
  <c r="I13" i="14"/>
  <c r="Q20" i="14"/>
  <c r="AC13" i="14"/>
  <c r="M65" i="14"/>
  <c r="Y44" i="14"/>
  <c r="D9" i="14"/>
  <c r="N55" i="14"/>
  <c r="M14" i="14"/>
  <c r="Q33" i="14"/>
  <c r="AC26" i="14"/>
  <c r="I57" i="14"/>
  <c r="U77" i="14"/>
  <c r="U93" i="14"/>
  <c r="Y77" i="14"/>
  <c r="AC66" i="14"/>
  <c r="M43" i="14"/>
  <c r="U14" i="14"/>
  <c r="E93" i="14"/>
  <c r="E77" i="14"/>
  <c r="AC93" i="14"/>
  <c r="U7" i="5"/>
  <c r="M86" i="12"/>
  <c r="E16" i="8"/>
  <c r="Q51" i="8"/>
  <c r="Q18" i="8"/>
  <c r="I51" i="8"/>
  <c r="Q53" i="8"/>
  <c r="U20" i="8"/>
  <c r="U53" i="8"/>
  <c r="E53" i="8"/>
  <c r="U22" i="8"/>
  <c r="Y57" i="8"/>
  <c r="E59" i="8"/>
  <c r="Y59" i="8"/>
  <c r="AC59" i="8"/>
  <c r="U59" i="8"/>
  <c r="Q63" i="8"/>
  <c r="I32" i="9"/>
  <c r="I70" i="9"/>
  <c r="Q68" i="11"/>
  <c r="M25" i="11"/>
  <c r="Q28" i="5"/>
  <c r="AC42" i="5"/>
  <c r="Q42" i="5"/>
  <c r="Y12" i="5"/>
  <c r="I12" i="5"/>
  <c r="U12" i="5"/>
  <c r="M43" i="5"/>
  <c r="I10" i="11"/>
  <c r="U24" i="12"/>
  <c r="U56" i="5"/>
  <c r="Y26" i="5"/>
  <c r="M26" i="5"/>
  <c r="Y47" i="11"/>
  <c r="I16" i="14"/>
  <c r="E90" i="14"/>
  <c r="Y38" i="14"/>
  <c r="Q38" i="14"/>
  <c r="I38" i="14"/>
  <c r="AC90" i="14"/>
  <c r="I90" i="14"/>
  <c r="M82" i="14"/>
  <c r="E82" i="14"/>
  <c r="Y30" i="14"/>
  <c r="Q30" i="14"/>
  <c r="Y82" i="14"/>
  <c r="I82" i="14"/>
  <c r="AC30" i="14"/>
  <c r="AC82" i="14"/>
  <c r="I30" i="14"/>
  <c r="I60" i="14"/>
  <c r="U8" i="14"/>
  <c r="Q60" i="14"/>
  <c r="I8" i="14"/>
  <c r="U60" i="14"/>
  <c r="E60" i="14"/>
  <c r="Q8" i="14"/>
  <c r="M60" i="14"/>
  <c r="AC17" i="5"/>
  <c r="I47" i="5"/>
  <c r="I10" i="3"/>
  <c r="M14" i="3"/>
  <c r="R41" i="9"/>
  <c r="Q30" i="9"/>
  <c r="M61" i="11"/>
  <c r="M34" i="12"/>
  <c r="M39" i="14"/>
  <c r="AC83" i="14"/>
  <c r="AC23" i="14"/>
  <c r="M23" i="14"/>
  <c r="E75" i="14"/>
  <c r="I7" i="14"/>
  <c r="AC7" i="14"/>
  <c r="E59" i="14"/>
  <c r="AC59" i="14"/>
  <c r="Y20" i="11"/>
  <c r="Q28" i="11"/>
  <c r="M13" i="12"/>
  <c r="M6" i="12"/>
  <c r="M67" i="11"/>
  <c r="E69" i="14"/>
  <c r="M69" i="14"/>
  <c r="I17" i="14"/>
  <c r="M17" i="14"/>
  <c r="U17" i="14"/>
  <c r="U37" i="14"/>
  <c r="Q89" i="14"/>
  <c r="Y81" i="14"/>
  <c r="U29" i="14"/>
  <c r="Q29" i="14"/>
  <c r="AC29" i="14"/>
  <c r="Y73" i="14"/>
  <c r="U21" i="14"/>
  <c r="Q21" i="14"/>
  <c r="E73" i="14"/>
  <c r="Y10" i="14"/>
  <c r="I10" i="14"/>
  <c r="M81" i="14"/>
  <c r="M89" i="14"/>
  <c r="U25" i="11"/>
  <c r="AC53" i="11"/>
  <c r="D4" i="14"/>
  <c r="I29" i="14"/>
  <c r="U69" i="14"/>
  <c r="I95" i="14"/>
  <c r="E87" i="14"/>
  <c r="M79" i="14"/>
  <c r="Y27" i="14"/>
  <c r="I79" i="14"/>
  <c r="E79" i="14"/>
  <c r="M71" i="14"/>
  <c r="M27" i="14"/>
  <c r="I42" i="14"/>
  <c r="I27" i="14"/>
  <c r="U26" i="14"/>
  <c r="AC42" i="14"/>
  <c r="Q42" i="14"/>
  <c r="Y42" i="14"/>
  <c r="Q26" i="14"/>
  <c r="M78" i="14"/>
  <c r="Y26" i="14"/>
  <c r="Y65" i="14"/>
  <c r="I65" i="14"/>
  <c r="U13" i="14"/>
  <c r="U65" i="14"/>
  <c r="M26" i="14"/>
  <c r="I26" i="14"/>
  <c r="Y13" i="14"/>
  <c r="Y78" i="14"/>
  <c r="Q31" i="13"/>
  <c r="M33" i="14"/>
  <c r="M25" i="14"/>
  <c r="I33" i="14"/>
  <c r="I25" i="14"/>
  <c r="I24" i="14"/>
  <c r="Q6" i="14"/>
  <c r="U20" i="14"/>
  <c r="I72" i="14"/>
  <c r="I88" i="14"/>
  <c r="U58" i="14"/>
  <c r="AC88" i="14"/>
  <c r="I36" i="14"/>
  <c r="I20" i="14"/>
  <c r="E58" i="14"/>
  <c r="I76" i="14"/>
  <c r="M58" i="14"/>
  <c r="M7" i="14"/>
  <c r="M51" i="8"/>
  <c r="J3" i="5"/>
  <c r="M56" i="5"/>
  <c r="Y8" i="14"/>
  <c r="M8" i="14"/>
  <c r="U47" i="5"/>
  <c r="E17" i="5"/>
  <c r="Y47" i="5"/>
  <c r="Q63" i="9"/>
  <c r="Y25" i="9"/>
  <c r="AC25" i="9"/>
  <c r="I25" i="9"/>
  <c r="N4" i="2"/>
  <c r="M67" i="9"/>
  <c r="E67" i="9"/>
  <c r="Y26" i="13"/>
  <c r="I26" i="13"/>
  <c r="U6" i="14"/>
  <c r="U10" i="14"/>
  <c r="AC17" i="14"/>
  <c r="E72" i="14"/>
  <c r="U12" i="12"/>
  <c r="E26" i="8"/>
  <c r="E36" i="5"/>
  <c r="AC64" i="9"/>
  <c r="U17" i="11"/>
  <c r="AC26" i="11"/>
  <c r="Q48" i="11"/>
  <c r="M6" i="11"/>
  <c r="U14" i="9"/>
  <c r="I9" i="5"/>
  <c r="Q9" i="5"/>
  <c r="M53" i="11"/>
  <c r="U15" i="11"/>
  <c r="I57" i="11"/>
  <c r="M11" i="3"/>
  <c r="AC11" i="3"/>
  <c r="AC51" i="8"/>
  <c r="I18" i="8"/>
  <c r="Y53" i="8"/>
  <c r="I20" i="8"/>
  <c r="M30" i="8"/>
  <c r="M23" i="12"/>
  <c r="Q74" i="12"/>
  <c r="N37" i="2"/>
  <c r="AC29" i="9"/>
  <c r="Y58" i="11"/>
  <c r="Q11" i="13"/>
  <c r="I11" i="13"/>
  <c r="M11" i="13"/>
  <c r="AD11" i="2"/>
  <c r="M20" i="9"/>
  <c r="M5" i="9"/>
  <c r="Y65" i="11"/>
  <c r="U74" i="12"/>
  <c r="M26" i="13"/>
  <c r="Z36" i="8"/>
  <c r="M63" i="9"/>
  <c r="Q16" i="13"/>
  <c r="Y50" i="3"/>
  <c r="Q14" i="3"/>
  <c r="Y22" i="9"/>
  <c r="M25" i="9"/>
  <c r="U68" i="9"/>
  <c r="I63" i="11"/>
  <c r="I13" i="12"/>
  <c r="N12" i="2"/>
  <c r="M29" i="9"/>
  <c r="Y54" i="11"/>
  <c r="M74" i="12"/>
  <c r="U88" i="12"/>
  <c r="Y29" i="9"/>
  <c r="Y37" i="12"/>
  <c r="U60" i="9"/>
  <c r="I22" i="9"/>
  <c r="M62" i="11"/>
  <c r="I21" i="11"/>
  <c r="M31" i="12"/>
  <c r="C3" i="14"/>
  <c r="Y72" i="14"/>
  <c r="E65" i="14"/>
  <c r="I73" i="11"/>
  <c r="M39" i="12"/>
  <c r="Q88" i="14"/>
  <c r="AC89" i="14"/>
  <c r="E56" i="14"/>
  <c r="R3" i="14"/>
  <c r="D48" i="15"/>
  <c r="D57" i="15"/>
  <c r="U14" i="15"/>
  <c r="U21" i="15"/>
  <c r="I21" i="15"/>
  <c r="D8" i="15"/>
  <c r="M9" i="15"/>
  <c r="U15" i="15"/>
  <c r="H17" i="15"/>
  <c r="H12" i="15"/>
  <c r="U13" i="15"/>
  <c r="U40" i="15"/>
  <c r="AC9" i="15"/>
  <c r="Q10" i="15"/>
  <c r="Y15" i="15"/>
  <c r="Q18" i="15"/>
  <c r="Q40" i="15"/>
  <c r="Y40" i="15"/>
  <c r="Q41" i="15"/>
  <c r="Y41" i="15"/>
  <c r="Y31" i="15"/>
  <c r="Y49" i="15"/>
  <c r="Y44" i="15"/>
  <c r="Q33" i="15"/>
  <c r="Q34" i="15"/>
  <c r="Y34" i="15"/>
  <c r="Q45" i="15"/>
  <c r="Y45" i="15"/>
  <c r="Q51" i="15"/>
  <c r="Q46" i="15"/>
  <c r="Y46" i="15"/>
  <c r="H8" i="15"/>
  <c r="Q9" i="15"/>
  <c r="M10" i="15"/>
  <c r="M13" i="15"/>
  <c r="U41" i="15"/>
  <c r="AC41" i="15"/>
  <c r="AC31" i="15"/>
  <c r="M49" i="15"/>
  <c r="U49" i="15"/>
  <c r="AC49" i="15"/>
  <c r="U44" i="15"/>
  <c r="AC33" i="15"/>
  <c r="M34" i="15"/>
  <c r="U34" i="15"/>
  <c r="AC34" i="15"/>
  <c r="M45" i="15"/>
  <c r="U45" i="15"/>
  <c r="AC45" i="15"/>
  <c r="U46" i="15"/>
  <c r="H5" i="15"/>
  <c r="L5" i="15"/>
  <c r="L8" i="15"/>
  <c r="M7" i="15"/>
  <c r="I9" i="15"/>
  <c r="I10" i="15"/>
  <c r="I13" i="15"/>
  <c r="I18" i="15"/>
  <c r="I40" i="15"/>
  <c r="I41" i="15"/>
  <c r="I42" i="15"/>
  <c r="I44" i="15"/>
  <c r="I33" i="15"/>
  <c r="I34" i="15"/>
  <c r="I46" i="15"/>
  <c r="M14" i="15"/>
  <c r="U23" i="15"/>
  <c r="M43" i="15"/>
  <c r="U43" i="15"/>
  <c r="AC43" i="15"/>
  <c r="M32" i="15"/>
  <c r="U32" i="15"/>
  <c r="AC32" i="15"/>
  <c r="AC24" i="15"/>
  <c r="M35" i="15"/>
  <c r="AC35" i="15"/>
  <c r="M50" i="15"/>
  <c r="M36" i="15"/>
  <c r="U36" i="15"/>
  <c r="AC36" i="15"/>
  <c r="M38" i="15"/>
  <c r="Q6" i="15"/>
  <c r="I29" i="15"/>
  <c r="I30" i="15"/>
  <c r="I23" i="15"/>
  <c r="I43" i="15"/>
  <c r="I32" i="15"/>
  <c r="I35" i="15"/>
  <c r="I50" i="15"/>
  <c r="I36" i="15"/>
  <c r="I38" i="15"/>
  <c r="Q29" i="15"/>
  <c r="Y29" i="15"/>
  <c r="Q30" i="15"/>
  <c r="Y30" i="15"/>
  <c r="Q23" i="15"/>
  <c r="Y23" i="15"/>
  <c r="Q43" i="15"/>
  <c r="Y32" i="15"/>
  <c r="Q35" i="15"/>
  <c r="Y35" i="15"/>
  <c r="Q36" i="15"/>
  <c r="Y36" i="15"/>
  <c r="Y38" i="15"/>
  <c r="AC6" i="15"/>
  <c r="I14" i="15"/>
  <c r="Y14" i="15"/>
  <c r="U26" i="15"/>
  <c r="M22" i="15"/>
  <c r="M29" i="15"/>
  <c r="U29" i="15"/>
  <c r="AC29" i="15"/>
  <c r="M30" i="15"/>
  <c r="AC30" i="15"/>
  <c r="M67" i="15"/>
  <c r="U67" i="15"/>
  <c r="AC67" i="15"/>
  <c r="Q68" i="15"/>
  <c r="Y68" i="15"/>
  <c r="Q70" i="15"/>
  <c r="M71" i="15"/>
  <c r="U71" i="15"/>
  <c r="AC71" i="15"/>
  <c r="Q74" i="15"/>
  <c r="E75" i="15"/>
  <c r="M75" i="15"/>
  <c r="AC75" i="15"/>
  <c r="Q76" i="15"/>
  <c r="Y76" i="15"/>
  <c r="M79" i="15"/>
  <c r="AC79" i="15"/>
  <c r="Y82" i="15"/>
  <c r="E83" i="15"/>
  <c r="Y84" i="15"/>
  <c r="M85" i="15"/>
  <c r="E110" i="15"/>
  <c r="M110" i="15"/>
  <c r="I68" i="15"/>
  <c r="Q67" i="15"/>
  <c r="Y67" i="15"/>
  <c r="M68" i="15"/>
  <c r="U68" i="15"/>
  <c r="AC68" i="15"/>
  <c r="U70" i="15"/>
  <c r="Q71" i="15"/>
  <c r="M74" i="15"/>
  <c r="AC74" i="15"/>
  <c r="Y75" i="15"/>
  <c r="E76" i="15"/>
  <c r="M76" i="15"/>
  <c r="AC76" i="15"/>
  <c r="Y77" i="15"/>
  <c r="Q79" i="15"/>
  <c r="Y79" i="15"/>
  <c r="U82" i="15"/>
  <c r="E84" i="15"/>
  <c r="U84" i="15"/>
  <c r="AC84" i="15"/>
  <c r="Q110" i="15"/>
  <c r="Y110" i="15"/>
  <c r="E70" i="15"/>
  <c r="I67" i="15"/>
  <c r="AC88" i="15"/>
  <c r="E90" i="15"/>
  <c r="U90" i="15"/>
  <c r="I103" i="15"/>
  <c r="M91" i="15"/>
  <c r="AC91" i="15"/>
  <c r="Y92" i="15"/>
  <c r="E93" i="15"/>
  <c r="M93" i="15"/>
  <c r="U93" i="15"/>
  <c r="AC93" i="15"/>
  <c r="Q94" i="15"/>
  <c r="E95" i="15"/>
  <c r="M95" i="15"/>
  <c r="U95" i="15"/>
  <c r="AC95" i="15"/>
  <c r="Q96" i="15"/>
  <c r="Y96" i="15"/>
  <c r="E97" i="15"/>
  <c r="M97" i="15"/>
  <c r="AC97" i="15"/>
  <c r="Y98" i="15"/>
  <c r="Y101" i="15"/>
  <c r="E102" i="15"/>
  <c r="M102" i="15"/>
  <c r="U102" i="15"/>
  <c r="Q104" i="15"/>
  <c r="E105" i="15"/>
  <c r="M105" i="15"/>
  <c r="U105" i="15"/>
  <c r="AC105" i="15"/>
  <c r="Q106" i="15"/>
  <c r="Y106" i="15"/>
  <c r="M107" i="15"/>
  <c r="U107" i="15"/>
  <c r="AC107" i="15"/>
  <c r="Q88" i="15"/>
  <c r="Q90" i="15"/>
  <c r="Y90" i="15"/>
  <c r="E103" i="15"/>
  <c r="Q91" i="15"/>
  <c r="Y91" i="15"/>
  <c r="Q93" i="15"/>
  <c r="E94" i="15"/>
  <c r="U94" i="15"/>
  <c r="I95" i="15"/>
  <c r="Y95" i="15"/>
  <c r="M96" i="15"/>
  <c r="AC96" i="15"/>
  <c r="Y99" i="15"/>
  <c r="I102" i="15"/>
  <c r="M104" i="15"/>
  <c r="I105" i="15"/>
  <c r="Y105" i="15"/>
  <c r="M106" i="15"/>
  <c r="AC106" i="15"/>
  <c r="Q107" i="15"/>
  <c r="R19" i="15"/>
  <c r="S4" i="15"/>
  <c r="V4" i="15"/>
  <c r="W4" i="15"/>
  <c r="AA4" i="15"/>
  <c r="J65" i="15"/>
  <c r="O65" i="15"/>
  <c r="O64" i="15"/>
  <c r="S72" i="15"/>
  <c r="S80" i="15"/>
  <c r="V65" i="15"/>
  <c r="AA65" i="15"/>
  <c r="T66" i="15"/>
  <c r="C72" i="15"/>
  <c r="D78" i="15"/>
  <c r="E78" i="15"/>
  <c r="P73" i="15"/>
  <c r="P72" i="15"/>
  <c r="AB73" i="15"/>
  <c r="L78" i="15"/>
  <c r="AB78" i="15"/>
  <c r="AC78" i="15"/>
  <c r="Q82" i="15"/>
  <c r="Y70" i="15"/>
  <c r="Y74" i="15"/>
  <c r="AC110" i="15"/>
  <c r="K4" i="15"/>
  <c r="N4" i="15"/>
  <c r="Z65" i="15"/>
  <c r="P66" i="15"/>
  <c r="X66" i="15"/>
  <c r="P69" i="15"/>
  <c r="P65" i="15"/>
  <c r="Q65" i="15"/>
  <c r="O72" i="15"/>
  <c r="Z72" i="15"/>
  <c r="X81" i="15"/>
  <c r="X115" i="15"/>
  <c r="B55" i="15"/>
  <c r="F55" i="15"/>
  <c r="J55" i="15"/>
  <c r="F4" i="15"/>
  <c r="K11" i="15"/>
  <c r="S11" i="15"/>
  <c r="AA11" i="15"/>
  <c r="AA3" i="15"/>
  <c r="AA19" i="15"/>
  <c r="K65" i="15"/>
  <c r="K80" i="15"/>
  <c r="C79" i="16"/>
  <c r="D48" i="16"/>
  <c r="D56" i="16"/>
  <c r="M9" i="16"/>
  <c r="AB85" i="16"/>
  <c r="Q35" i="16"/>
  <c r="M10" i="16"/>
  <c r="AC10" i="16"/>
  <c r="U69" i="16"/>
  <c r="Y78" i="16"/>
  <c r="E81" i="16"/>
  <c r="P8" i="16"/>
  <c r="X8" i="16"/>
  <c r="D8" i="16"/>
  <c r="W11" i="16"/>
  <c r="D11" i="16"/>
  <c r="Q18" i="16"/>
  <c r="Y18" i="16"/>
  <c r="AC28" i="16"/>
  <c r="AC34" i="16"/>
  <c r="AC38" i="16"/>
  <c r="U42" i="16"/>
  <c r="Y50" i="16"/>
  <c r="Q69" i="16"/>
  <c r="U78" i="16"/>
  <c r="AC78" i="16"/>
  <c r="I81" i="16"/>
  <c r="K4" i="16"/>
  <c r="AA4" i="16"/>
  <c r="L5" i="16"/>
  <c r="T5" i="16"/>
  <c r="T4" i="16"/>
  <c r="AB5" i="16"/>
  <c r="N54" i="16"/>
  <c r="V11" i="16"/>
  <c r="V54" i="16"/>
  <c r="Y10" i="16"/>
  <c r="B4" i="16"/>
  <c r="B3" i="16"/>
  <c r="B11" i="16"/>
  <c r="B53" i="16"/>
  <c r="P5" i="16"/>
  <c r="P53" i="16"/>
  <c r="Z11" i="16"/>
  <c r="Z19" i="16"/>
  <c r="Z54" i="16"/>
  <c r="E70" i="16"/>
  <c r="U70" i="16"/>
  <c r="U81" i="16"/>
  <c r="Y82" i="16"/>
  <c r="M83" i="16"/>
  <c r="I88" i="16"/>
  <c r="I90" i="16"/>
  <c r="Q90" i="16"/>
  <c r="M93" i="16"/>
  <c r="Y98" i="16"/>
  <c r="AC101" i="16"/>
  <c r="Q102" i="16"/>
  <c r="M103" i="16"/>
  <c r="U103" i="16"/>
  <c r="Q106" i="16"/>
  <c r="P17" i="16"/>
  <c r="Q17" i="16"/>
  <c r="X17" i="16"/>
  <c r="Y17" i="16"/>
  <c r="Q81" i="16"/>
  <c r="Y81" i="16"/>
  <c r="Y83" i="16"/>
  <c r="E88" i="16"/>
  <c r="M88" i="16"/>
  <c r="M90" i="16"/>
  <c r="U90" i="16"/>
  <c r="AC98" i="16"/>
  <c r="I101" i="16"/>
  <c r="I14" i="4"/>
  <c r="Q38" i="4"/>
  <c r="AC53" i="4"/>
  <c r="R12" i="2"/>
  <c r="J20" i="2"/>
  <c r="N13" i="2"/>
  <c r="J38" i="2"/>
  <c r="N42" i="2"/>
  <c r="Z43" i="2"/>
  <c r="Y19" i="5"/>
  <c r="Y6" i="5"/>
  <c r="AC8" i="5"/>
  <c r="Q38" i="5"/>
  <c r="AC46" i="5"/>
  <c r="AC9" i="8"/>
  <c r="AC4" i="4"/>
  <c r="Y23" i="5"/>
  <c r="AC43" i="8"/>
  <c r="Q15" i="8"/>
  <c r="AC17" i="8"/>
  <c r="AC29" i="8"/>
  <c r="U53" i="9"/>
  <c r="Q66" i="12"/>
  <c r="Y67" i="12"/>
  <c r="I88" i="12"/>
  <c r="I33" i="13"/>
  <c r="I34" i="13"/>
  <c r="I19" i="14"/>
  <c r="I49" i="15"/>
  <c r="C4" i="16"/>
  <c r="J4" i="16"/>
  <c r="K11" i="16"/>
  <c r="I50" i="16"/>
  <c r="B64" i="16"/>
  <c r="B63" i="16"/>
  <c r="R64" i="16"/>
  <c r="Z64" i="16"/>
  <c r="Y66" i="9"/>
  <c r="U22" i="9"/>
  <c r="Q13" i="12"/>
  <c r="Q36" i="12"/>
  <c r="Q37" i="12"/>
  <c r="Y20" i="12"/>
  <c r="I94" i="14"/>
  <c r="I110" i="16"/>
  <c r="AC49" i="4"/>
  <c r="I15" i="3"/>
  <c r="Y5" i="9"/>
  <c r="X4" i="9"/>
  <c r="Y4" i="9"/>
  <c r="D4" i="9"/>
  <c r="W79" i="16"/>
  <c r="M47" i="4"/>
  <c r="AC11" i="14"/>
  <c r="AC73" i="12"/>
  <c r="R4" i="2"/>
  <c r="U32" i="9"/>
  <c r="Q32" i="9"/>
  <c r="M70" i="9"/>
  <c r="Q70" i="9"/>
  <c r="E70" i="9"/>
  <c r="AC32" i="9"/>
  <c r="Y32" i="9"/>
  <c r="U15" i="12"/>
  <c r="Q78" i="12"/>
  <c r="Q44" i="15"/>
  <c r="Y33" i="15"/>
  <c r="U50" i="15"/>
  <c r="AC50" i="15"/>
  <c r="Q50" i="15"/>
  <c r="Y50" i="15"/>
  <c r="E111" i="15"/>
  <c r="W56" i="15"/>
  <c r="E82" i="15"/>
  <c r="Q21" i="15"/>
  <c r="M86" i="14"/>
  <c r="I34" i="14"/>
  <c r="Y86" i="14"/>
  <c r="Q34" i="14"/>
  <c r="E86" i="14"/>
  <c r="AC34" i="14"/>
  <c r="AC23" i="13"/>
  <c r="W54" i="15"/>
  <c r="W19" i="15"/>
  <c r="M64" i="9"/>
  <c r="Y63" i="14"/>
  <c r="I86" i="14"/>
  <c r="AD42" i="2"/>
  <c r="Z12" i="2"/>
  <c r="I32" i="11"/>
  <c r="U68" i="11"/>
  <c r="AC68" i="11"/>
  <c r="I16" i="11"/>
  <c r="Q47" i="11"/>
  <c r="M17" i="12"/>
  <c r="Y69" i="14"/>
  <c r="R16" i="2"/>
  <c r="N16" i="2"/>
  <c r="I18" i="14"/>
  <c r="AC18" i="14"/>
  <c r="Q18" i="14"/>
  <c r="Y18" i="14"/>
  <c r="I38" i="4"/>
  <c r="J4" i="15"/>
  <c r="J3" i="15"/>
  <c r="M111" i="16"/>
  <c r="Q63" i="14"/>
  <c r="E62" i="14"/>
  <c r="Q70" i="14"/>
  <c r="Y23" i="9"/>
  <c r="I42" i="8"/>
  <c r="E42" i="8"/>
  <c r="U9" i="8"/>
  <c r="I9" i="8"/>
  <c r="U42" i="8"/>
  <c r="Y68" i="12"/>
  <c r="E71" i="12"/>
  <c r="E79" i="15"/>
  <c r="U63" i="14"/>
  <c r="I11" i="14"/>
  <c r="U11" i="14"/>
  <c r="Y11" i="14"/>
  <c r="Q11" i="14"/>
  <c r="Y34" i="14"/>
  <c r="I70" i="14"/>
  <c r="AC15" i="4"/>
  <c r="I15" i="4"/>
  <c r="I45" i="4"/>
  <c r="U15" i="4"/>
  <c r="Q6" i="3"/>
  <c r="U36" i="3"/>
  <c r="AC6" i="3"/>
  <c r="U17" i="4"/>
  <c r="F50" i="2"/>
  <c r="N50" i="2"/>
  <c r="M70" i="14"/>
  <c r="U18" i="14"/>
  <c r="N46" i="2"/>
  <c r="U47" i="4"/>
  <c r="M3" i="4"/>
  <c r="F46" i="1"/>
  <c r="I27" i="9"/>
  <c r="U79" i="11"/>
  <c r="M18" i="11"/>
  <c r="I60" i="11"/>
  <c r="M60" i="11"/>
  <c r="Y80" i="11"/>
  <c r="AC80" i="11"/>
  <c r="I38" i="11"/>
  <c r="I30" i="11"/>
  <c r="I8" i="4"/>
  <c r="Y38" i="4"/>
  <c r="AC38" i="4"/>
  <c r="U23" i="5"/>
  <c r="I23" i="5"/>
  <c r="M23" i="5"/>
  <c r="Q53" i="5"/>
  <c r="E38" i="5"/>
  <c r="I64" i="11"/>
  <c r="Q81" i="14"/>
  <c r="AA41" i="9"/>
  <c r="AB45" i="9"/>
  <c r="AC37" i="12"/>
  <c r="I37" i="12"/>
  <c r="Q88" i="12"/>
  <c r="M57" i="12"/>
  <c r="Y41" i="13"/>
  <c r="O57" i="15"/>
  <c r="N65" i="15"/>
  <c r="Q3" i="4"/>
  <c r="I33" i="4"/>
  <c r="I15" i="8"/>
  <c r="M15" i="8"/>
  <c r="Y48" i="8"/>
  <c r="U48" i="8"/>
  <c r="AC15" i="8"/>
  <c r="I23" i="9"/>
  <c r="M23" i="9"/>
  <c r="U58" i="9"/>
  <c r="H45" i="9"/>
  <c r="M61" i="9"/>
  <c r="M83" i="12"/>
  <c r="Q32" i="12"/>
  <c r="E83" i="12"/>
  <c r="AC40" i="13"/>
  <c r="AC33" i="14"/>
  <c r="F35" i="2"/>
  <c r="Z5" i="2"/>
  <c r="V5" i="2"/>
  <c r="I44" i="3"/>
  <c r="I12" i="8"/>
  <c r="U12" i="8"/>
  <c r="M45" i="8"/>
  <c r="Y12" i="8"/>
  <c r="AC45" i="8"/>
  <c r="AC53" i="9"/>
  <c r="Q20" i="11"/>
  <c r="F54" i="12"/>
  <c r="M34" i="14"/>
  <c r="AC38" i="14"/>
  <c r="F43" i="2"/>
  <c r="X4" i="13"/>
  <c r="J80" i="15"/>
  <c r="J115" i="15"/>
  <c r="Z113" i="16"/>
  <c r="U16" i="3"/>
  <c r="U19" i="5"/>
  <c r="B65" i="15"/>
  <c r="AB99" i="16"/>
  <c r="I20" i="3"/>
  <c r="M20" i="3"/>
  <c r="U78" i="14"/>
  <c r="L48" i="15"/>
  <c r="M48" i="15"/>
  <c r="C115" i="15"/>
  <c r="C65" i="15"/>
  <c r="T12" i="16"/>
  <c r="AC39" i="11"/>
  <c r="Q29" i="13"/>
  <c r="J19" i="15"/>
  <c r="B56" i="16"/>
  <c r="S79" i="16"/>
  <c r="Q52" i="11"/>
  <c r="Y61" i="11"/>
  <c r="N118" i="15"/>
  <c r="N80" i="15"/>
  <c r="N64" i="15"/>
  <c r="J79" i="16"/>
  <c r="Q67" i="12"/>
  <c r="U16" i="12"/>
  <c r="Q41" i="12"/>
  <c r="Q83" i="12"/>
  <c r="AA55" i="15"/>
  <c r="S56" i="15"/>
  <c r="G79" i="16"/>
  <c r="G113" i="16"/>
  <c r="X85" i="16"/>
  <c r="D85" i="16"/>
  <c r="D69" i="15"/>
  <c r="C55" i="16"/>
  <c r="U75" i="9"/>
  <c r="K55" i="15"/>
  <c r="B71" i="16"/>
  <c r="P85" i="16"/>
  <c r="S19" i="15"/>
  <c r="Z71" i="16"/>
  <c r="Z114" i="16"/>
  <c r="AB25" i="15"/>
  <c r="AA64" i="16"/>
  <c r="V113" i="16"/>
  <c r="F64" i="16"/>
  <c r="L85" i="16"/>
  <c r="K64" i="16"/>
  <c r="W115" i="16"/>
  <c r="T80" i="16"/>
  <c r="L99" i="16"/>
  <c r="P108" i="16"/>
  <c r="R115" i="16"/>
  <c r="G115" i="16"/>
  <c r="K71" i="16"/>
  <c r="S71" i="16"/>
  <c r="S63" i="16"/>
  <c r="AA114" i="16"/>
  <c r="I111" i="16"/>
  <c r="AC50" i="16"/>
  <c r="U110" i="16"/>
  <c r="E110" i="16"/>
  <c r="Y110" i="16"/>
  <c r="Q110" i="16"/>
  <c r="E106" i="16"/>
  <c r="I106" i="16"/>
  <c r="M44" i="16"/>
  <c r="I44" i="16"/>
  <c r="AC43" i="16"/>
  <c r="Q103" i="16"/>
  <c r="I42" i="16"/>
  <c r="U102" i="16"/>
  <c r="E102" i="16"/>
  <c r="AC42" i="16"/>
  <c r="E101" i="16"/>
  <c r="I41" i="16"/>
  <c r="M101" i="16"/>
  <c r="AC41" i="16"/>
  <c r="Q101" i="16"/>
  <c r="Y41" i="16"/>
  <c r="U95" i="16"/>
  <c r="I95" i="16"/>
  <c r="Y35" i="16"/>
  <c r="M35" i="16"/>
  <c r="I33" i="16"/>
  <c r="AC93" i="16"/>
  <c r="AC92" i="16"/>
  <c r="Y92" i="16"/>
  <c r="Q32" i="16"/>
  <c r="I31" i="16"/>
  <c r="I27" i="16"/>
  <c r="AC87" i="16"/>
  <c r="G116" i="15"/>
  <c r="I107" i="15"/>
  <c r="AC111" i="16"/>
  <c r="I51" i="16"/>
  <c r="Y51" i="16"/>
  <c r="U106" i="16"/>
  <c r="M104" i="16"/>
  <c r="I97" i="16"/>
  <c r="M94" i="16"/>
  <c r="AC88" i="16"/>
  <c r="AC107" i="16"/>
  <c r="I104" i="16"/>
  <c r="E97" i="16"/>
  <c r="Y88" i="16"/>
  <c r="AC44" i="16"/>
  <c r="Q44" i="16"/>
  <c r="Y27" i="16"/>
  <c r="Q43" i="16"/>
  <c r="M106" i="16"/>
  <c r="E104" i="16"/>
  <c r="Y101" i="16"/>
  <c r="E94" i="16"/>
  <c r="AC90" i="16"/>
  <c r="U88" i="16"/>
  <c r="U82" i="16"/>
  <c r="Y106" i="16"/>
  <c r="AC103" i="16"/>
  <c r="U101" i="16"/>
  <c r="Y90" i="16"/>
  <c r="Q88" i="16"/>
  <c r="E83" i="16"/>
  <c r="E69" i="16"/>
  <c r="Y32" i="16"/>
  <c r="I7" i="16"/>
  <c r="Q29" i="16"/>
  <c r="U27" i="16"/>
  <c r="I43" i="16"/>
  <c r="I32" i="16"/>
  <c r="I34" i="16"/>
  <c r="I36" i="16"/>
  <c r="Q92" i="16"/>
  <c r="Q105" i="16"/>
  <c r="I103" i="16"/>
  <c r="E90" i="16"/>
  <c r="Y87" i="16"/>
  <c r="AC105" i="16"/>
  <c r="E103" i="16"/>
  <c r="I92" i="16"/>
  <c r="AC89" i="16"/>
  <c r="U87" i="16"/>
  <c r="M34" i="16"/>
  <c r="U28" i="16"/>
  <c r="U37" i="16"/>
  <c r="I47" i="16"/>
  <c r="Y107" i="16"/>
  <c r="AC102" i="16"/>
  <c r="E92" i="16"/>
  <c r="Y89" i="16"/>
  <c r="Q87" i="16"/>
  <c r="U105" i="16"/>
  <c r="Y102" i="16"/>
  <c r="AC97" i="16"/>
  <c r="Y94" i="16"/>
  <c r="U89" i="16"/>
  <c r="M87" i="16"/>
  <c r="M42" i="16"/>
  <c r="Y28" i="16"/>
  <c r="M47" i="16"/>
  <c r="AC45" i="16"/>
  <c r="Y37" i="16"/>
  <c r="M92" i="16"/>
  <c r="Q107" i="16"/>
  <c r="AC104" i="16"/>
  <c r="Y97" i="16"/>
  <c r="AC94" i="16"/>
  <c r="Q89" i="16"/>
  <c r="I87" i="16"/>
  <c r="Y104" i="16"/>
  <c r="U97" i="16"/>
  <c r="Q94" i="16"/>
  <c r="M89" i="16"/>
  <c r="E87" i="16"/>
  <c r="Q46" i="16"/>
  <c r="I29" i="16"/>
  <c r="U45" i="16"/>
  <c r="Y45" i="16"/>
  <c r="Y105" i="16"/>
  <c r="U92" i="16"/>
  <c r="I96" i="16"/>
  <c r="Y47" i="16"/>
  <c r="AC106" i="16"/>
  <c r="U104" i="16"/>
  <c r="M102" i="16"/>
  <c r="Q97" i="16"/>
  <c r="U94" i="16"/>
  <c r="I89" i="16"/>
  <c r="E84" i="16"/>
  <c r="Q104" i="16"/>
  <c r="M97" i="16"/>
  <c r="I94" i="16"/>
  <c r="AC69" i="16"/>
  <c r="Y24" i="16"/>
  <c r="E82" i="16"/>
  <c r="I98" i="16"/>
  <c r="AC95" i="16"/>
  <c r="U93" i="16"/>
  <c r="Q86" i="16"/>
  <c r="Q10" i="16"/>
  <c r="M38" i="16"/>
  <c r="I35" i="16"/>
  <c r="H8" i="16"/>
  <c r="I10" i="16"/>
  <c r="AC7" i="16"/>
  <c r="U98" i="16"/>
  <c r="Y93" i="16"/>
  <c r="M95" i="16"/>
  <c r="E93" i="16"/>
  <c r="Q70" i="16"/>
  <c r="I69" i="16"/>
  <c r="AC67" i="16"/>
  <c r="Y9" i="16"/>
  <c r="M98" i="16"/>
  <c r="Y95" i="16"/>
  <c r="Q93" i="16"/>
  <c r="E95" i="16"/>
  <c r="I70" i="16"/>
  <c r="U67" i="16"/>
  <c r="Y22" i="16"/>
  <c r="Q9" i="16"/>
  <c r="M33" i="16"/>
  <c r="I93" i="16"/>
  <c r="AC83" i="16"/>
  <c r="M22" i="16"/>
  <c r="AC9" i="16"/>
  <c r="G4" i="16"/>
  <c r="I6" i="16"/>
  <c r="M66" i="16"/>
  <c r="AC6" i="16"/>
  <c r="Y66" i="16"/>
  <c r="Q66" i="16"/>
  <c r="Q6" i="16"/>
  <c r="M6" i="16"/>
  <c r="Q26" i="16"/>
  <c r="E86" i="16"/>
  <c r="I26" i="16"/>
  <c r="Y26" i="16"/>
  <c r="M86" i="16"/>
  <c r="U86" i="16"/>
  <c r="I86" i="16"/>
  <c r="AC86" i="16"/>
  <c r="Y6" i="16"/>
  <c r="H13" i="16"/>
  <c r="U73" i="16"/>
  <c r="F54" i="16"/>
  <c r="Y100" i="16"/>
  <c r="U26" i="16"/>
  <c r="H20" i="16"/>
  <c r="Q80" i="16"/>
  <c r="I80" i="16"/>
  <c r="M82" i="16"/>
  <c r="Q98" i="16"/>
  <c r="U83" i="16"/>
  <c r="M81" i="16"/>
  <c r="I67" i="16"/>
  <c r="U38" i="16"/>
  <c r="U22" i="16"/>
  <c r="M21" i="16"/>
  <c r="Q21" i="16"/>
  <c r="Q37" i="16"/>
  <c r="I107" i="16"/>
  <c r="E98" i="16"/>
  <c r="Q83" i="16"/>
  <c r="M105" i="16"/>
  <c r="Q82" i="16"/>
  <c r="E74" i="16"/>
  <c r="M78" i="16"/>
  <c r="Q78" i="16"/>
  <c r="U7" i="16"/>
  <c r="M14" i="16"/>
  <c r="I83" i="16"/>
  <c r="I82" i="16"/>
  <c r="Y75" i="16"/>
  <c r="I78" i="16"/>
  <c r="Y23" i="16"/>
  <c r="AC82" i="16"/>
  <c r="I113" i="15"/>
  <c r="F116" i="15"/>
  <c r="F65" i="15"/>
  <c r="F72" i="15"/>
  <c r="F64" i="15"/>
  <c r="H64" i="15"/>
  <c r="H81" i="15"/>
  <c r="G115" i="15"/>
  <c r="F115" i="15"/>
  <c r="I66" i="15"/>
  <c r="G65" i="15"/>
  <c r="H69" i="15"/>
  <c r="F4" i="16"/>
  <c r="H49" i="16"/>
  <c r="U49" i="16"/>
  <c r="F53" i="16"/>
  <c r="K54" i="16"/>
  <c r="P12" i="16"/>
  <c r="N4" i="16"/>
  <c r="Y48" i="4"/>
  <c r="AC20" i="4"/>
  <c r="E43" i="4"/>
  <c r="M4" i="4"/>
  <c r="E34" i="4"/>
  <c r="Y4" i="4"/>
  <c r="AC48" i="4"/>
  <c r="J23" i="2"/>
  <c r="AD53" i="2"/>
  <c r="W54" i="3"/>
  <c r="Y58" i="5"/>
  <c r="Q58" i="5"/>
  <c r="I28" i="5"/>
  <c r="M58" i="5"/>
  <c r="I58" i="5"/>
  <c r="I20" i="5"/>
  <c r="Y20" i="5"/>
  <c r="Q50" i="5"/>
  <c r="I50" i="5"/>
  <c r="AC18" i="5"/>
  <c r="AC16" i="5"/>
  <c r="AC12" i="5"/>
  <c r="S3" i="5"/>
  <c r="T5" i="8"/>
  <c r="AC39" i="8"/>
  <c r="M54" i="8"/>
  <c r="E21" i="8"/>
  <c r="AC21" i="8"/>
  <c r="I22" i="8"/>
  <c r="AC55" i="8"/>
  <c r="Q22" i="8"/>
  <c r="AC23" i="8"/>
  <c r="Y56" i="8"/>
  <c r="E56" i="8"/>
  <c r="E7" i="8"/>
  <c r="E22" i="8"/>
  <c r="E40" i="8"/>
  <c r="I56" i="8"/>
  <c r="O3" i="9"/>
  <c r="Q52" i="9"/>
  <c r="I43" i="9"/>
  <c r="L42" i="9"/>
  <c r="M43" i="9"/>
  <c r="P42" i="9"/>
  <c r="Q42" i="9"/>
  <c r="Q43" i="9"/>
  <c r="U31" i="11"/>
  <c r="Q31" i="11"/>
  <c r="M31" i="11"/>
  <c r="E48" i="11"/>
  <c r="L4" i="11"/>
  <c r="U6" i="11"/>
  <c r="Y18" i="11"/>
  <c r="Q79" i="12"/>
  <c r="M79" i="12"/>
  <c r="AC28" i="12"/>
  <c r="I79" i="12"/>
  <c r="Y79" i="12"/>
  <c r="AC79" i="12"/>
  <c r="U79" i="12"/>
  <c r="U28" i="12"/>
  <c r="M38" i="12"/>
  <c r="Y89" i="12"/>
  <c r="U89" i="12"/>
  <c r="Q40" i="12"/>
  <c r="M11" i="12"/>
  <c r="U63" i="12"/>
  <c r="I64" i="12"/>
  <c r="Q34" i="4"/>
  <c r="U41" i="3"/>
  <c r="E61" i="9"/>
  <c r="M20" i="5"/>
  <c r="AC50" i="5"/>
  <c r="AC28" i="5"/>
  <c r="AC58" i="5"/>
  <c r="Y22" i="8"/>
  <c r="U38" i="4"/>
  <c r="I38" i="12"/>
  <c r="E79" i="12"/>
  <c r="AC89" i="12"/>
  <c r="Y40" i="12"/>
  <c r="U34" i="4"/>
  <c r="M73" i="11"/>
  <c r="E43" i="9"/>
  <c r="M56" i="8"/>
  <c r="I23" i="8"/>
  <c r="M21" i="8"/>
  <c r="Y21" i="8"/>
  <c r="I6" i="8"/>
  <c r="I7" i="4"/>
  <c r="Y14" i="4"/>
  <c r="U44" i="4"/>
  <c r="M44" i="4"/>
  <c r="M14" i="4"/>
  <c r="E36" i="4"/>
  <c r="U8" i="4"/>
  <c r="N43" i="2"/>
  <c r="J40" i="2"/>
  <c r="Z40" i="2"/>
  <c r="V33" i="2"/>
  <c r="R53" i="2"/>
  <c r="I34" i="3"/>
  <c r="AC14" i="3"/>
  <c r="U14" i="3"/>
  <c r="Y9" i="3"/>
  <c r="Q39" i="3"/>
  <c r="I40" i="5"/>
  <c r="I10" i="5"/>
  <c r="U40" i="5"/>
  <c r="Q40" i="5"/>
  <c r="U8" i="5"/>
  <c r="Y38" i="5"/>
  <c r="U6" i="5"/>
  <c r="I6" i="5"/>
  <c r="I36" i="5"/>
  <c r="Y10" i="5"/>
  <c r="Y48" i="5"/>
  <c r="I45" i="8"/>
  <c r="Q45" i="8"/>
  <c r="U45" i="8"/>
  <c r="Y13" i="8"/>
  <c r="AC13" i="8"/>
  <c r="I13" i="8"/>
  <c r="Q46" i="8"/>
  <c r="Y74" i="9"/>
  <c r="Y64" i="9"/>
  <c r="U62" i="9"/>
  <c r="Y27" i="9"/>
  <c r="M21" i="9"/>
  <c r="E52" i="9"/>
  <c r="M14" i="9"/>
  <c r="I14" i="9"/>
  <c r="AC44" i="9"/>
  <c r="I6" i="9"/>
  <c r="Q61" i="9"/>
  <c r="I5" i="9"/>
  <c r="AC43" i="9"/>
  <c r="U43" i="9"/>
  <c r="AC31" i="11"/>
  <c r="Q32" i="11"/>
  <c r="Y32" i="11"/>
  <c r="I11" i="11"/>
  <c r="Y78" i="11"/>
  <c r="I28" i="11"/>
  <c r="AC61" i="11"/>
  <c r="AC65" i="11"/>
  <c r="Y59" i="11"/>
  <c r="I60" i="12"/>
  <c r="Q60" i="12"/>
  <c r="M9" i="12"/>
  <c r="AC60" i="12"/>
  <c r="Q9" i="12"/>
  <c r="Y16" i="12"/>
  <c r="Y23" i="12"/>
  <c r="Q10" i="12"/>
  <c r="U13" i="12"/>
  <c r="M60" i="12"/>
  <c r="AD37" i="2"/>
  <c r="V37" i="2"/>
  <c r="U19" i="3"/>
  <c r="M49" i="5"/>
  <c r="AC71" i="9"/>
  <c r="AC63" i="9"/>
  <c r="Q16" i="9"/>
  <c r="M32" i="11"/>
  <c r="U32" i="11"/>
  <c r="D46" i="11"/>
  <c r="E47" i="11"/>
  <c r="Q75" i="11"/>
  <c r="E58" i="11"/>
  <c r="M90" i="12"/>
  <c r="I90" i="12"/>
  <c r="T4" i="12"/>
  <c r="N3" i="12"/>
  <c r="Z3" i="12"/>
  <c r="M14" i="5"/>
  <c r="Y84" i="12"/>
  <c r="U67" i="12"/>
  <c r="E74" i="12"/>
  <c r="M78" i="12"/>
  <c r="Y81" i="12"/>
  <c r="Y85" i="12"/>
  <c r="E88" i="12"/>
  <c r="E92" i="12"/>
  <c r="Y6" i="14"/>
  <c r="AC66" i="16"/>
  <c r="AB65" i="16"/>
  <c r="W114" i="16"/>
  <c r="AC81" i="16"/>
  <c r="I102" i="16"/>
  <c r="V72" i="15"/>
  <c r="Q28" i="16"/>
  <c r="Q41" i="16"/>
  <c r="P68" i="16"/>
  <c r="G114" i="16"/>
  <c r="X80" i="16"/>
  <c r="Y80" i="16"/>
  <c r="M84" i="16"/>
  <c r="AB80" i="16"/>
  <c r="E89" i="16"/>
  <c r="D99" i="16"/>
  <c r="D108" i="16"/>
  <c r="D79" i="16"/>
  <c r="E105" i="16"/>
  <c r="R4" i="16"/>
  <c r="T8" i="16"/>
  <c r="U8" i="16"/>
  <c r="T48" i="16"/>
  <c r="T56" i="16"/>
  <c r="U56" i="16"/>
  <c r="S54" i="16"/>
  <c r="R53" i="16"/>
  <c r="R54" i="16"/>
  <c r="M34" i="11"/>
  <c r="Y9" i="11"/>
  <c r="I51" i="11"/>
  <c r="I9" i="11"/>
  <c r="U9" i="11"/>
  <c r="Q9" i="11"/>
  <c r="M9" i="11"/>
  <c r="I56" i="12"/>
  <c r="W55" i="16"/>
  <c r="W4" i="16"/>
  <c r="W19" i="16"/>
  <c r="Q50" i="16"/>
  <c r="AC31" i="8"/>
  <c r="U31" i="8"/>
  <c r="I64" i="8"/>
  <c r="Y64" i="8"/>
  <c r="U64" i="8"/>
  <c r="M64" i="8"/>
  <c r="Q64" i="8"/>
  <c r="Y31" i="8"/>
  <c r="Q31" i="8"/>
  <c r="I31" i="8"/>
  <c r="P4" i="16"/>
  <c r="H5" i="16"/>
  <c r="Y5" i="16"/>
  <c r="I23" i="3"/>
  <c r="Q23" i="3"/>
  <c r="Y23" i="3"/>
  <c r="I53" i="3"/>
  <c r="Y34" i="3"/>
  <c r="Q34" i="3"/>
  <c r="Y13" i="5"/>
  <c r="E56" i="9"/>
  <c r="U18" i="9"/>
  <c r="M56" i="9"/>
  <c r="I56" i="9"/>
  <c r="AC18" i="9"/>
  <c r="Q18" i="9"/>
  <c r="Y18" i="9"/>
  <c r="M18" i="9"/>
  <c r="Y33" i="11"/>
  <c r="D86" i="15"/>
  <c r="P86" i="15"/>
  <c r="U101" i="15"/>
  <c r="Y102" i="15"/>
  <c r="AA80" i="15"/>
  <c r="E67" i="15"/>
  <c r="W53" i="16"/>
  <c r="U21" i="16"/>
  <c r="U30" i="16"/>
  <c r="AC32" i="16"/>
  <c r="U96" i="16"/>
  <c r="AC96" i="16"/>
  <c r="Y96" i="16"/>
  <c r="Q96" i="16"/>
  <c r="E96" i="16"/>
  <c r="M41" i="16"/>
  <c r="Q42" i="16"/>
  <c r="Y44" i="16"/>
  <c r="G19" i="16"/>
  <c r="G3" i="16"/>
  <c r="G11" i="16"/>
  <c r="G53" i="16"/>
  <c r="M34" i="3"/>
  <c r="M4" i="3"/>
  <c r="AC24" i="16"/>
  <c r="M96" i="16"/>
  <c r="Q48" i="5"/>
  <c r="Q5" i="11"/>
  <c r="Y10" i="12"/>
  <c r="Z11" i="15"/>
  <c r="Z55" i="15"/>
  <c r="H48" i="16"/>
  <c r="I17" i="16"/>
  <c r="Q84" i="16"/>
  <c r="I24" i="16"/>
  <c r="N55" i="15"/>
  <c r="Y7" i="16"/>
  <c r="AC38" i="3"/>
  <c r="E27" i="5"/>
  <c r="E57" i="5"/>
  <c r="U7" i="8"/>
  <c r="AC55" i="11"/>
  <c r="I13" i="11"/>
  <c r="U55" i="11"/>
  <c r="I12" i="13"/>
  <c r="U12" i="13"/>
  <c r="Q12" i="13"/>
  <c r="Y12" i="13"/>
  <c r="U28" i="13"/>
  <c r="Y31" i="13"/>
  <c r="H115" i="15"/>
  <c r="O4" i="16"/>
  <c r="O53" i="16"/>
  <c r="S55" i="16"/>
  <c r="S4" i="16"/>
  <c r="M24" i="16"/>
  <c r="U84" i="16"/>
  <c r="AC84" i="16"/>
  <c r="I84" i="16"/>
  <c r="Y17" i="3"/>
  <c r="Y77" i="16"/>
  <c r="Q47" i="3"/>
  <c r="AC17" i="3"/>
  <c r="Q25" i="5"/>
  <c r="Y82" i="12"/>
  <c r="U71" i="14"/>
  <c r="Q7" i="16"/>
  <c r="Y67" i="16"/>
  <c r="Q67" i="16"/>
  <c r="J54" i="16"/>
  <c r="J19" i="16"/>
  <c r="Q31" i="16"/>
  <c r="Q91" i="16"/>
  <c r="Q17" i="3"/>
  <c r="I57" i="5"/>
  <c r="Q36" i="16"/>
  <c r="M36" i="16"/>
  <c r="AA3" i="11"/>
  <c r="AC23" i="3"/>
  <c r="T17" i="16"/>
  <c r="T11" i="16"/>
  <c r="R46" i="2"/>
  <c r="J46" i="2"/>
  <c r="F46" i="2"/>
  <c r="AD9" i="2"/>
  <c r="N39" i="2"/>
  <c r="Z39" i="2"/>
  <c r="F39" i="2"/>
  <c r="U85" i="12"/>
  <c r="Y27" i="13"/>
  <c r="M27" i="13"/>
  <c r="I27" i="13"/>
  <c r="AC47" i="4"/>
  <c r="Q47" i="4"/>
  <c r="AC17" i="4"/>
  <c r="L38" i="8"/>
  <c r="J36" i="8"/>
  <c r="Q18" i="12"/>
  <c r="Y18" i="12"/>
  <c r="AC81" i="12"/>
  <c r="E81" i="12"/>
  <c r="E58" i="9"/>
  <c r="I20" i="9"/>
  <c r="U20" i="9"/>
  <c r="AC20" i="9"/>
  <c r="Q58" i="9"/>
  <c r="I58" i="9"/>
  <c r="AC56" i="9"/>
  <c r="Y56" i="9"/>
  <c r="U56" i="9"/>
  <c r="I18" i="9"/>
  <c r="Y52" i="9"/>
  <c r="AC52" i="9"/>
  <c r="V46" i="2"/>
  <c r="I84" i="12"/>
  <c r="Y33" i="12"/>
  <c r="E84" i="12"/>
  <c r="Q33" i="12"/>
  <c r="U33" i="12"/>
  <c r="U84" i="12"/>
  <c r="M33" i="12"/>
  <c r="Q23" i="12"/>
  <c r="Y15" i="12"/>
  <c r="M32" i="14"/>
  <c r="Y71" i="14"/>
  <c r="M19" i="14"/>
  <c r="Y19" i="14"/>
  <c r="AC19" i="14"/>
  <c r="E71" i="14"/>
  <c r="Q19" i="14"/>
  <c r="H61" i="14"/>
  <c r="I66" i="14"/>
  <c r="AB17" i="15"/>
  <c r="AC18" i="15"/>
  <c r="Y42" i="4"/>
  <c r="M87" i="14"/>
  <c r="Q73" i="14"/>
  <c r="AC21" i="14"/>
  <c r="M73" i="14"/>
  <c r="I21" i="14"/>
  <c r="I73" i="14"/>
  <c r="B11" i="15"/>
  <c r="Q11" i="4"/>
  <c r="AC41" i="4"/>
  <c r="R42" i="2"/>
  <c r="V42" i="2"/>
  <c r="Z42" i="2"/>
  <c r="I65" i="8"/>
  <c r="AC65" i="8"/>
  <c r="Y65" i="8"/>
  <c r="I32" i="8"/>
  <c r="Q20" i="9"/>
  <c r="Q39" i="12"/>
  <c r="U39" i="12"/>
  <c r="I39" i="12"/>
  <c r="X55" i="12"/>
  <c r="Y56" i="12"/>
  <c r="Q56" i="9"/>
  <c r="M47" i="11"/>
  <c r="E61" i="11"/>
  <c r="Z35" i="2"/>
  <c r="J3" i="2"/>
  <c r="N33" i="2"/>
  <c r="I25" i="8"/>
  <c r="Q25" i="8"/>
  <c r="M58" i="8"/>
  <c r="AC58" i="8"/>
  <c r="Q58" i="8"/>
  <c r="Y25" i="8"/>
  <c r="U21" i="9"/>
  <c r="I59" i="9"/>
  <c r="AC21" i="9"/>
  <c r="Y21" i="9"/>
  <c r="Q9" i="9"/>
  <c r="M44" i="9"/>
  <c r="M6" i="9"/>
  <c r="AC6" i="9"/>
  <c r="Y6" i="9"/>
  <c r="E47" i="9"/>
  <c r="P50" i="11"/>
  <c r="AB50" i="11"/>
  <c r="AB45" i="11"/>
  <c r="Z45" i="11"/>
  <c r="I28" i="13"/>
  <c r="M28" i="13"/>
  <c r="F38" i="2"/>
  <c r="Q20" i="3"/>
  <c r="U43" i="5"/>
  <c r="I13" i="5"/>
  <c r="I43" i="5"/>
  <c r="M13" i="5"/>
  <c r="J3" i="8"/>
  <c r="L5" i="8"/>
  <c r="E19" i="8"/>
  <c r="U66" i="9"/>
  <c r="I28" i="9"/>
  <c r="AC19" i="8"/>
  <c r="U52" i="8"/>
  <c r="M52" i="9"/>
  <c r="O45" i="11"/>
  <c r="AC23" i="11"/>
  <c r="M23" i="11"/>
  <c r="U23" i="11"/>
  <c r="Y9" i="12"/>
  <c r="U68" i="12"/>
  <c r="U17" i="12"/>
  <c r="E75" i="12"/>
  <c r="Q24" i="12"/>
  <c r="H55" i="12"/>
  <c r="I55" i="12"/>
  <c r="I57" i="12"/>
  <c r="M9" i="13"/>
  <c r="Q90" i="14"/>
  <c r="M38" i="14"/>
  <c r="AB5" i="5"/>
  <c r="T38" i="8"/>
  <c r="S36" i="8"/>
  <c r="Y62" i="9"/>
  <c r="T8" i="11"/>
  <c r="Q27" i="11"/>
  <c r="I37" i="11"/>
  <c r="Y79" i="11"/>
  <c r="V54" i="15"/>
  <c r="Q5" i="4"/>
  <c r="U20" i="3"/>
  <c r="Y60" i="9"/>
  <c r="AC60" i="9"/>
  <c r="M47" i="9"/>
  <c r="Y23" i="11"/>
  <c r="AC58" i="14"/>
  <c r="N114" i="16"/>
  <c r="E111" i="16"/>
  <c r="W21" i="1"/>
  <c r="Y41" i="3"/>
  <c r="AC10" i="3"/>
  <c r="M36" i="9"/>
  <c r="Y36" i="9"/>
  <c r="Q92" i="12"/>
  <c r="M69" i="12"/>
  <c r="M7" i="16"/>
  <c r="AA55" i="16"/>
  <c r="AD43" i="2"/>
  <c r="I26" i="5"/>
  <c r="E26" i="5"/>
  <c r="Q7" i="5"/>
  <c r="E32" i="8"/>
  <c r="AC9" i="9"/>
  <c r="AC7" i="11"/>
  <c r="M7" i="11"/>
  <c r="Q35" i="12"/>
  <c r="AC86" i="12"/>
  <c r="M35" i="12"/>
  <c r="E23" i="5"/>
  <c r="AC53" i="8"/>
  <c r="I29" i="8"/>
  <c r="Z3" i="8"/>
  <c r="L7" i="9"/>
  <c r="AC50" i="9"/>
  <c r="U50" i="9"/>
  <c r="U7" i="11"/>
  <c r="AC54" i="11"/>
  <c r="I65" i="11"/>
  <c r="Q36" i="13"/>
  <c r="AB48" i="15"/>
  <c r="AB57" i="15"/>
  <c r="J116" i="15"/>
  <c r="O80" i="15"/>
  <c r="M39" i="5"/>
  <c r="M24" i="8"/>
  <c r="M29" i="8"/>
  <c r="E48" i="9"/>
  <c r="AC10" i="9"/>
  <c r="Y7" i="11"/>
  <c r="M27" i="11"/>
  <c r="M65" i="11"/>
  <c r="E80" i="11"/>
  <c r="U35" i="14"/>
  <c r="L73" i="15"/>
  <c r="H85" i="16"/>
  <c r="H79" i="16"/>
  <c r="Q74" i="9"/>
  <c r="I74" i="9"/>
  <c r="Q17" i="12"/>
  <c r="AC73" i="14"/>
  <c r="I82" i="15"/>
  <c r="I106" i="15"/>
  <c r="K55" i="16"/>
  <c r="V55" i="16"/>
  <c r="AC14" i="9"/>
  <c r="U27" i="11"/>
  <c r="Q25" i="12"/>
  <c r="Y28" i="14"/>
  <c r="L61" i="14"/>
  <c r="C53" i="16"/>
  <c r="Y75" i="9"/>
  <c r="U76" i="12"/>
  <c r="M76" i="12"/>
  <c r="Y23" i="14"/>
  <c r="O56" i="15"/>
  <c r="AA72" i="15"/>
  <c r="AA64" i="15"/>
  <c r="AA116" i="15"/>
  <c r="B115" i="15"/>
  <c r="B55" i="16"/>
  <c r="AC36" i="16"/>
  <c r="U27" i="9"/>
  <c r="I20" i="12"/>
  <c r="AC28" i="13"/>
  <c r="Q80" i="14"/>
  <c r="AB66" i="15"/>
  <c r="AC66" i="15"/>
  <c r="Z80" i="15"/>
  <c r="Z64" i="15"/>
  <c r="Z115" i="15"/>
  <c r="V19" i="16"/>
  <c r="S113" i="16"/>
  <c r="M85" i="14"/>
  <c r="Y34" i="16"/>
  <c r="Z79" i="16"/>
  <c r="T108" i="16"/>
  <c r="T79" i="16"/>
  <c r="U108" i="16"/>
  <c r="F79" i="16"/>
  <c r="I101" i="15"/>
  <c r="B115" i="16"/>
  <c r="R79" i="16"/>
  <c r="T85" i="16"/>
  <c r="Y65" i="16"/>
  <c r="H56" i="16"/>
  <c r="I56" i="16"/>
  <c r="D116" i="16"/>
  <c r="E116" i="16"/>
  <c r="AC17" i="15"/>
  <c r="AC5" i="16"/>
  <c r="M42" i="9"/>
  <c r="V4" i="18"/>
  <c r="P11" i="18"/>
  <c r="Q11" i="18"/>
  <c r="D61" i="18"/>
  <c r="B58" i="18"/>
  <c r="C59" i="18"/>
  <c r="S69" i="18"/>
  <c r="V69" i="18"/>
  <c r="AA69" i="18"/>
  <c r="N79" i="18"/>
  <c r="S79" i="18"/>
  <c r="AA79" i="18"/>
  <c r="E109" i="16"/>
  <c r="Q49" i="16"/>
  <c r="I17" i="15"/>
  <c r="I5" i="5"/>
  <c r="AC7" i="4"/>
  <c r="J44" i="2"/>
  <c r="V34" i="2"/>
  <c r="AC53" i="5"/>
  <c r="Y17" i="5"/>
  <c r="AC47" i="5"/>
  <c r="Y42" i="5"/>
  <c r="Q19" i="5"/>
  <c r="Q12" i="5"/>
  <c r="AC19" i="5"/>
  <c r="E12" i="5"/>
  <c r="E20" i="5"/>
  <c r="AC56" i="5"/>
  <c r="E56" i="5"/>
  <c r="Y51" i="5"/>
  <c r="U17" i="5"/>
  <c r="Y7" i="5"/>
  <c r="Q10" i="8"/>
  <c r="Q30" i="8"/>
  <c r="E30" i="8"/>
  <c r="Y24" i="8"/>
  <c r="E63" i="8"/>
  <c r="U41" i="8"/>
  <c r="M10" i="9"/>
  <c r="M12" i="9"/>
  <c r="M19" i="9"/>
  <c r="Y49" i="9"/>
  <c r="AC68" i="9"/>
  <c r="U36" i="9"/>
  <c r="AC19" i="9"/>
  <c r="Q22" i="12"/>
  <c r="Y13" i="12"/>
  <c r="M71" i="12"/>
  <c r="I76" i="12"/>
  <c r="Y17" i="13"/>
  <c r="Q24" i="13"/>
  <c r="M35" i="13"/>
  <c r="U79" i="14"/>
  <c r="Y91" i="14"/>
  <c r="Y94" i="14"/>
  <c r="I94" i="15"/>
  <c r="U13" i="16"/>
  <c r="Y36" i="16"/>
  <c r="I83" i="15"/>
  <c r="Y37" i="5"/>
  <c r="AC9" i="5"/>
  <c r="Q8" i="8"/>
  <c r="U8" i="8"/>
  <c r="AC50" i="8"/>
  <c r="Q13" i="14"/>
  <c r="I91" i="14"/>
  <c r="U95" i="14"/>
  <c r="Y93" i="14"/>
  <c r="AC72" i="14"/>
  <c r="U59" i="14"/>
  <c r="I63" i="14"/>
  <c r="N115" i="15"/>
  <c r="AA115" i="15"/>
  <c r="G72" i="15"/>
  <c r="O116" i="15"/>
  <c r="H86" i="15"/>
  <c r="H80" i="15"/>
  <c r="AC98" i="15"/>
  <c r="I104" i="15"/>
  <c r="AB109" i="15"/>
  <c r="AB118" i="15"/>
  <c r="N55" i="16"/>
  <c r="U9" i="16"/>
  <c r="AB8" i="16"/>
  <c r="AC8" i="16"/>
  <c r="B54" i="16"/>
  <c r="Q22" i="16"/>
  <c r="Q30" i="16"/>
  <c r="H25" i="16"/>
  <c r="Q33" i="16"/>
  <c r="U36" i="16"/>
  <c r="Q38" i="16"/>
  <c r="U44" i="16"/>
  <c r="M46" i="16"/>
  <c r="U46" i="16"/>
  <c r="Y46" i="16"/>
  <c r="AC46" i="16"/>
  <c r="AA71" i="16"/>
  <c r="L80" i="16"/>
  <c r="Q95" i="16"/>
  <c r="H99" i="16"/>
  <c r="P99" i="16"/>
  <c r="Q99" i="16"/>
  <c r="X99" i="16"/>
  <c r="Y99" i="16"/>
  <c r="O71" i="16"/>
  <c r="J14" i="18"/>
  <c r="H73" i="18"/>
  <c r="I73" i="18"/>
  <c r="L73" i="18"/>
  <c r="I41" i="18"/>
  <c r="I37" i="18"/>
  <c r="I27" i="18"/>
  <c r="I19" i="18"/>
  <c r="I22" i="18"/>
  <c r="J6" i="2"/>
  <c r="J36" i="2"/>
  <c r="R6" i="2"/>
  <c r="V36" i="2"/>
  <c r="Z6" i="2"/>
  <c r="N6" i="2"/>
  <c r="P39" i="16"/>
  <c r="Y69" i="16"/>
  <c r="M13" i="14"/>
  <c r="U9" i="15"/>
  <c r="T8" i="15"/>
  <c r="U8" i="15"/>
  <c r="Y10" i="15"/>
  <c r="E92" i="14"/>
  <c r="AC40" i="14"/>
  <c r="L4" i="14"/>
  <c r="M5" i="14"/>
  <c r="Q77" i="14"/>
  <c r="AC70" i="14"/>
  <c r="I58" i="14"/>
  <c r="Q58" i="14"/>
  <c r="Y58" i="14"/>
  <c r="E63" i="14"/>
  <c r="P61" i="14"/>
  <c r="Y62" i="14"/>
  <c r="W118" i="15"/>
  <c r="W80" i="15"/>
  <c r="Q60" i="9"/>
  <c r="AD7" i="2"/>
  <c r="V9" i="2"/>
  <c r="V6" i="2"/>
  <c r="T5" i="15"/>
  <c r="T4" i="15"/>
  <c r="U6" i="15"/>
  <c r="AC13" i="15"/>
  <c r="E68" i="15"/>
  <c r="D66" i="15"/>
  <c r="D115" i="15"/>
  <c r="M76" i="16"/>
  <c r="AC76" i="16"/>
  <c r="U16" i="16"/>
  <c r="U76" i="16"/>
  <c r="I16" i="16"/>
  <c r="Y16" i="16"/>
  <c r="Q16" i="16"/>
  <c r="Q76" i="16"/>
  <c r="L4" i="13"/>
  <c r="M25" i="13"/>
  <c r="U25" i="13"/>
  <c r="I25" i="13"/>
  <c r="AC25" i="13"/>
  <c r="U40" i="13"/>
  <c r="Q40" i="13"/>
  <c r="X12" i="15"/>
  <c r="Y13" i="15"/>
  <c r="M22" i="14"/>
  <c r="Y42" i="16"/>
  <c r="Y9" i="13"/>
  <c r="E10" i="8"/>
  <c r="E12" i="8"/>
  <c r="I50" i="8"/>
  <c r="I19" i="9"/>
  <c r="AC57" i="9"/>
  <c r="U29" i="12"/>
  <c r="U41" i="16"/>
  <c r="T39" i="16"/>
  <c r="T55" i="16"/>
  <c r="Q74" i="14"/>
  <c r="I22" i="14"/>
  <c r="AC22" i="14"/>
  <c r="U66" i="14"/>
  <c r="AA54" i="16"/>
  <c r="AA11" i="16"/>
  <c r="N53" i="16"/>
  <c r="N19" i="16"/>
  <c r="N3" i="16"/>
  <c r="I27" i="5"/>
  <c r="E61" i="8"/>
  <c r="P45" i="9"/>
  <c r="U54" i="9"/>
  <c r="U66" i="15"/>
  <c r="M7" i="4"/>
  <c r="U7" i="4"/>
  <c r="Q7" i="4"/>
  <c r="M37" i="4"/>
  <c r="E37" i="4"/>
  <c r="U37" i="4"/>
  <c r="Y7" i="4"/>
  <c r="AC37" i="4"/>
  <c r="Q35" i="4"/>
  <c r="I17" i="3"/>
  <c r="AC47" i="3"/>
  <c r="M17" i="3"/>
  <c r="I9" i="3"/>
  <c r="Q9" i="3"/>
  <c r="I39" i="3"/>
  <c r="AC9" i="3"/>
  <c r="Y39" i="3"/>
  <c r="H5" i="8"/>
  <c r="M11" i="9"/>
  <c r="Y12" i="12"/>
  <c r="Y29" i="12"/>
  <c r="M39" i="13"/>
  <c r="Y3" i="4"/>
  <c r="M38" i="3"/>
  <c r="Q8" i="3"/>
  <c r="I8" i="3"/>
  <c r="Y38" i="3"/>
  <c r="U11" i="9"/>
  <c r="Y11" i="9"/>
  <c r="I49" i="9"/>
  <c r="Q49" i="9"/>
  <c r="I11" i="9"/>
  <c r="AC11" i="9"/>
  <c r="Q11" i="9"/>
  <c r="U48" i="9"/>
  <c r="E65" i="11"/>
  <c r="AC63" i="11"/>
  <c r="Y63" i="11"/>
  <c r="I20" i="11"/>
  <c r="U63" i="11"/>
  <c r="E63" i="12"/>
  <c r="I63" i="12"/>
  <c r="M12" i="12"/>
  <c r="Y63" i="12"/>
  <c r="AC12" i="12"/>
  <c r="Y70" i="12"/>
  <c r="U25" i="12"/>
  <c r="E76" i="12"/>
  <c r="AC25" i="12"/>
  <c r="M25" i="12"/>
  <c r="T8" i="12"/>
  <c r="H4" i="14"/>
  <c r="I4" i="14"/>
  <c r="Y92" i="14"/>
  <c r="I56" i="18"/>
  <c r="I44" i="4"/>
  <c r="Y30" i="9"/>
  <c r="U67" i="9"/>
  <c r="Y76" i="11"/>
  <c r="AC76" i="11"/>
  <c r="U76" i="11"/>
  <c r="I34" i="11"/>
  <c r="Q7" i="12"/>
  <c r="AC58" i="12"/>
  <c r="Y58" i="12"/>
  <c r="Y7" i="12"/>
  <c r="Q58" i="12"/>
  <c r="I58" i="12"/>
  <c r="U7" i="12"/>
  <c r="M58" i="12"/>
  <c r="U28" i="14"/>
  <c r="AC28" i="14"/>
  <c r="Y80" i="14"/>
  <c r="E80" i="14"/>
  <c r="Q28" i="14"/>
  <c r="I28" i="14"/>
  <c r="I80" i="14"/>
  <c r="I20" i="16"/>
  <c r="E80" i="16"/>
  <c r="F33" i="2"/>
  <c r="AC80" i="16"/>
  <c r="L21" i="3"/>
  <c r="U42" i="5"/>
  <c r="T5" i="5"/>
  <c r="I16" i="8"/>
  <c r="Y16" i="8"/>
  <c r="U49" i="8"/>
  <c r="I49" i="8"/>
  <c r="Q49" i="8"/>
  <c r="M49" i="8"/>
  <c r="M16" i="8"/>
  <c r="AC49" i="8"/>
  <c r="Y49" i="8"/>
  <c r="B36" i="8"/>
  <c r="Q49" i="11"/>
  <c r="I49" i="11"/>
  <c r="U36" i="13"/>
  <c r="Y36" i="13"/>
  <c r="Q38" i="13"/>
  <c r="C55" i="14"/>
  <c r="Q50" i="4"/>
  <c r="U50" i="4"/>
  <c r="Y50" i="4"/>
  <c r="Y20" i="4"/>
  <c r="I20" i="4"/>
  <c r="U20" i="4"/>
  <c r="E50" i="4"/>
  <c r="U10" i="4"/>
  <c r="Z24" i="3"/>
  <c r="E10" i="5"/>
  <c r="Y43" i="8"/>
  <c r="M46" i="8"/>
  <c r="U46" i="8"/>
  <c r="I46" i="8"/>
  <c r="Q13" i="8"/>
  <c r="E46" i="8"/>
  <c r="M25" i="8"/>
  <c r="U58" i="8"/>
  <c r="AC30" i="8"/>
  <c r="AC63" i="8"/>
  <c r="Y63" i="8"/>
  <c r="AC59" i="9"/>
  <c r="Y49" i="11"/>
  <c r="I7" i="11"/>
  <c r="AC49" i="11"/>
  <c r="U53" i="11"/>
  <c r="I19" i="13"/>
  <c r="Q35" i="13"/>
  <c r="I35" i="13"/>
  <c r="U35" i="13"/>
  <c r="M40" i="13"/>
  <c r="J3" i="14"/>
  <c r="D15" i="14"/>
  <c r="R39" i="2"/>
  <c r="N32" i="1"/>
  <c r="Q14" i="9"/>
  <c r="Y46" i="9"/>
  <c r="I8" i="9"/>
  <c r="Q57" i="9"/>
  <c r="Q19" i="9"/>
  <c r="U53" i="4"/>
  <c r="N20" i="2"/>
  <c r="R50" i="2"/>
  <c r="Z20" i="2"/>
  <c r="V50" i="2"/>
  <c r="E44" i="1"/>
  <c r="M75" i="9"/>
  <c r="U47" i="9"/>
  <c r="Y25" i="13"/>
  <c r="U22" i="15"/>
  <c r="M83" i="15"/>
  <c r="I22" i="15"/>
  <c r="AC22" i="15"/>
  <c r="U83" i="15"/>
  <c r="AC83" i="15"/>
  <c r="Q83" i="15"/>
  <c r="Y22" i="15"/>
  <c r="Y83" i="15"/>
  <c r="H4" i="15"/>
  <c r="J41" i="2"/>
  <c r="N3" i="11"/>
  <c r="Y75" i="11"/>
  <c r="I9" i="12"/>
  <c r="U9" i="12"/>
  <c r="Y60" i="12"/>
  <c r="Y33" i="13"/>
  <c r="N10" i="2"/>
  <c r="V40" i="2"/>
  <c r="M10" i="5"/>
  <c r="Q10" i="5"/>
  <c r="U10" i="5"/>
  <c r="E40" i="5"/>
  <c r="AC76" i="14"/>
  <c r="Q76" i="14"/>
  <c r="U76" i="14"/>
  <c r="U62" i="14"/>
  <c r="I62" i="14"/>
  <c r="AC62" i="14"/>
  <c r="Y39" i="5"/>
  <c r="Q64" i="12"/>
  <c r="Y76" i="12"/>
  <c r="Q84" i="12"/>
  <c r="AC5" i="14"/>
  <c r="I5" i="14"/>
  <c r="E57" i="14"/>
  <c r="X69" i="15"/>
  <c r="Y69" i="15"/>
  <c r="I23" i="4"/>
  <c r="I53" i="4"/>
  <c r="Q34" i="12"/>
  <c r="Y34" i="12"/>
  <c r="AC34" i="12"/>
  <c r="U64" i="12"/>
  <c r="AC76" i="12"/>
  <c r="P8" i="13"/>
  <c r="M24" i="13"/>
  <c r="Y24" i="13"/>
  <c r="Q27" i="13"/>
  <c r="U27" i="13"/>
  <c r="Y36" i="14"/>
  <c r="Y88" i="14"/>
  <c r="M36" i="14"/>
  <c r="Q36" i="14"/>
  <c r="U36" i="14"/>
  <c r="AC36" i="14"/>
  <c r="E88" i="14"/>
  <c r="M75" i="14"/>
  <c r="AC75" i="14"/>
  <c r="Q23" i="14"/>
  <c r="I23" i="14"/>
  <c r="V4" i="16"/>
  <c r="V3" i="16"/>
  <c r="V53" i="16"/>
  <c r="AC37" i="9"/>
  <c r="M49" i="9"/>
  <c r="W3" i="11"/>
  <c r="K45" i="11"/>
  <c r="G3" i="12"/>
  <c r="L66" i="15"/>
  <c r="M66" i="15"/>
  <c r="S3" i="9"/>
  <c r="I71" i="9"/>
  <c r="E85" i="12"/>
  <c r="Q26" i="13"/>
  <c r="G71" i="16"/>
  <c r="G63" i="16"/>
  <c r="I42" i="5"/>
  <c r="U10" i="9"/>
  <c r="Q76" i="12"/>
  <c r="Y35" i="13"/>
  <c r="Y21" i="15"/>
  <c r="M84" i="15"/>
  <c r="K58" i="18"/>
  <c r="K56" i="15"/>
  <c r="M32" i="16"/>
  <c r="M32" i="12"/>
  <c r="C71" i="16"/>
  <c r="C115" i="16"/>
  <c r="V115" i="15"/>
  <c r="L8" i="16"/>
  <c r="M8" i="16"/>
  <c r="T68" i="16"/>
  <c r="H108" i="16"/>
  <c r="H116" i="16"/>
  <c r="I116" i="16"/>
  <c r="C60" i="18"/>
  <c r="L72" i="16"/>
  <c r="L114" i="16"/>
  <c r="V125" i="18"/>
  <c r="R124" i="18"/>
  <c r="Z88" i="18"/>
  <c r="T99" i="16"/>
  <c r="U5" i="15"/>
  <c r="Y50" i="11"/>
  <c r="I4" i="15"/>
  <c r="Y5" i="4"/>
  <c r="E42" i="3"/>
  <c r="W3" i="5"/>
  <c r="X5" i="5"/>
  <c r="U77" i="12"/>
  <c r="U90" i="14"/>
  <c r="M41" i="15"/>
  <c r="P39" i="15"/>
  <c r="B4" i="15"/>
  <c r="B3" i="15"/>
  <c r="U23" i="16"/>
  <c r="Q13" i="16"/>
  <c r="M13" i="16"/>
  <c r="I13" i="16"/>
  <c r="M73" i="16"/>
  <c r="AC13" i="16"/>
  <c r="E73" i="16"/>
  <c r="Q73" i="16"/>
  <c r="M21" i="2"/>
  <c r="I5" i="3"/>
  <c r="AB54" i="3"/>
  <c r="E42" i="5"/>
  <c r="Y34" i="5"/>
  <c r="I72" i="12"/>
  <c r="Y89" i="15"/>
  <c r="E89" i="15"/>
  <c r="AC28" i="15"/>
  <c r="U89" i="15"/>
  <c r="M28" i="15"/>
  <c r="I89" i="15"/>
  <c r="U28" i="15"/>
  <c r="I28" i="15"/>
  <c r="Q89" i="15"/>
  <c r="M89" i="15"/>
  <c r="R55" i="16"/>
  <c r="K53" i="16"/>
  <c r="AC26" i="16"/>
  <c r="M80" i="16"/>
  <c r="U85" i="16"/>
  <c r="N18" i="2"/>
  <c r="V48" i="2"/>
  <c r="V18" i="2"/>
  <c r="F48" i="2"/>
  <c r="J48" i="2"/>
  <c r="Z48" i="2"/>
  <c r="R48" i="2"/>
  <c r="Z18" i="2"/>
  <c r="AD18" i="2"/>
  <c r="J5" i="2"/>
  <c r="R3" i="2"/>
  <c r="V4" i="2"/>
  <c r="F42" i="2"/>
  <c r="K21" i="1"/>
  <c r="D23" i="1"/>
  <c r="M44" i="1"/>
  <c r="T21" i="3"/>
  <c r="V54" i="3"/>
  <c r="X51" i="3"/>
  <c r="D35" i="5"/>
  <c r="E37" i="5"/>
  <c r="AC32" i="12"/>
  <c r="Y28" i="15"/>
  <c r="S53" i="16"/>
  <c r="S19" i="16"/>
  <c r="M26" i="16"/>
  <c r="Q51" i="16"/>
  <c r="P48" i="16"/>
  <c r="Q48" i="16"/>
  <c r="O113" i="16"/>
  <c r="D4" i="11"/>
  <c r="E46" i="11"/>
  <c r="M4" i="11"/>
  <c r="K113" i="16"/>
  <c r="K79" i="16"/>
  <c r="K63" i="16"/>
  <c r="AC100" i="16"/>
  <c r="U40" i="16"/>
  <c r="M100" i="16"/>
  <c r="Q40" i="16"/>
  <c r="Q100" i="16"/>
  <c r="I40" i="16"/>
  <c r="U100" i="16"/>
  <c r="M40" i="16"/>
  <c r="E100" i="16"/>
  <c r="AC40" i="16"/>
  <c r="Y40" i="16"/>
  <c r="H39" i="16"/>
  <c r="I8" i="18"/>
  <c r="S88" i="18"/>
  <c r="I100" i="16"/>
  <c r="I48" i="16"/>
  <c r="I109" i="16"/>
  <c r="Y49" i="16"/>
  <c r="U109" i="16"/>
  <c r="AC109" i="16"/>
  <c r="Q109" i="16"/>
  <c r="I49" i="16"/>
  <c r="AC14" i="4"/>
  <c r="Q14" i="4"/>
  <c r="R37" i="2"/>
  <c r="F37" i="2"/>
  <c r="N7" i="2"/>
  <c r="E45" i="3"/>
  <c r="E41" i="3"/>
  <c r="Q11" i="3"/>
  <c r="M41" i="3"/>
  <c r="Y11" i="3"/>
  <c r="AC41" i="3"/>
  <c r="I41" i="3"/>
  <c r="Q41" i="3"/>
  <c r="AC36" i="3"/>
  <c r="U6" i="3"/>
  <c r="I6" i="3"/>
  <c r="Y6" i="3"/>
  <c r="M6" i="3"/>
  <c r="I15" i="9"/>
  <c r="Y58" i="9"/>
  <c r="AC58" i="9"/>
  <c r="AC54" i="9"/>
  <c r="Y54" i="9"/>
  <c r="E46" i="9"/>
  <c r="Y5" i="11"/>
  <c r="X8" i="11"/>
  <c r="V3" i="11"/>
  <c r="M5" i="11"/>
  <c r="I5" i="11"/>
  <c r="U6" i="12"/>
  <c r="Y57" i="12"/>
  <c r="I6" i="12"/>
  <c r="U57" i="12"/>
  <c r="AC17" i="12"/>
  <c r="I68" i="12"/>
  <c r="AC68" i="12"/>
  <c r="I17" i="12"/>
  <c r="M68" i="12"/>
  <c r="AC83" i="12"/>
  <c r="U83" i="12"/>
  <c r="U32" i="12"/>
  <c r="AC35" i="12"/>
  <c r="Q86" i="12"/>
  <c r="Y86" i="12"/>
  <c r="U35" i="12"/>
  <c r="I86" i="12"/>
  <c r="E38" i="4"/>
  <c r="Y8" i="4"/>
  <c r="R10" i="2"/>
  <c r="I50" i="3"/>
  <c r="AC50" i="3"/>
  <c r="E50" i="3"/>
  <c r="Y44" i="9"/>
  <c r="H4" i="9"/>
  <c r="AC42" i="9"/>
  <c r="U44" i="9"/>
  <c r="J7" i="2"/>
  <c r="M41" i="4"/>
  <c r="U11" i="4"/>
  <c r="Y41" i="4"/>
  <c r="I41" i="4"/>
  <c r="U4" i="4"/>
  <c r="M34" i="4"/>
  <c r="I4" i="4"/>
  <c r="Y34" i="4"/>
  <c r="Z13" i="2"/>
  <c r="Z9" i="2"/>
  <c r="R5" i="2"/>
  <c r="J35" i="2"/>
  <c r="R35" i="2"/>
  <c r="N5" i="2"/>
  <c r="AD35" i="2"/>
  <c r="E49" i="5"/>
  <c r="U49" i="5"/>
  <c r="I19" i="5"/>
  <c r="Y7" i="8"/>
  <c r="U40" i="8"/>
  <c r="Q40" i="8"/>
  <c r="Q7" i="8"/>
  <c r="M40" i="8"/>
  <c r="AC40" i="8"/>
  <c r="I7" i="8"/>
  <c r="I40" i="8"/>
  <c r="U36" i="4"/>
  <c r="M36" i="4"/>
  <c r="Z47" i="2"/>
  <c r="Q45" i="4"/>
  <c r="E33" i="4"/>
  <c r="AD34" i="2"/>
  <c r="J17" i="2"/>
  <c r="AD17" i="2"/>
  <c r="M49" i="3"/>
  <c r="AC35" i="3"/>
  <c r="P5" i="5"/>
  <c r="B33" i="5"/>
  <c r="E18" i="8"/>
  <c r="H38" i="8"/>
  <c r="AC73" i="9"/>
  <c r="AC5" i="11"/>
  <c r="M10" i="11"/>
  <c r="U58" i="11"/>
  <c r="AC58" i="11"/>
  <c r="M64" i="12"/>
  <c r="Y64" i="12"/>
  <c r="AC65" i="14"/>
  <c r="Q65" i="14"/>
  <c r="U33" i="4"/>
  <c r="Y4" i="3"/>
  <c r="E34" i="3"/>
  <c r="G3" i="5"/>
  <c r="Q57" i="5"/>
  <c r="Y57" i="5"/>
  <c r="Q9" i="8"/>
  <c r="U65" i="9"/>
  <c r="Q29" i="9"/>
  <c r="AB7" i="9"/>
  <c r="AA3" i="9"/>
  <c r="M16" i="11"/>
  <c r="AC16" i="11"/>
  <c r="AC71" i="11"/>
  <c r="U22" i="12"/>
  <c r="Q73" i="12"/>
  <c r="I22" i="12"/>
  <c r="I35" i="12"/>
  <c r="V3" i="12"/>
  <c r="E68" i="12"/>
  <c r="R17" i="2"/>
  <c r="Z17" i="2"/>
  <c r="U4" i="8"/>
  <c r="N3" i="8"/>
  <c r="Y71" i="9"/>
  <c r="U29" i="9"/>
  <c r="Q67" i="9"/>
  <c r="F41" i="9"/>
  <c r="Q16" i="11"/>
  <c r="F45" i="11"/>
  <c r="AC57" i="12"/>
  <c r="AC25" i="8"/>
  <c r="U57" i="8"/>
  <c r="O3" i="12"/>
  <c r="E66" i="12"/>
  <c r="Y78" i="12"/>
  <c r="Q82" i="12"/>
  <c r="X8" i="13"/>
  <c r="AC14" i="15"/>
  <c r="O114" i="16"/>
  <c r="E82" i="12"/>
  <c r="F3" i="13"/>
  <c r="S64" i="16"/>
  <c r="Q10" i="3"/>
  <c r="U26" i="5"/>
  <c r="I57" i="8"/>
  <c r="U11" i="12"/>
  <c r="AC15" i="12"/>
  <c r="W54" i="12"/>
  <c r="M34" i="13"/>
  <c r="N72" i="15"/>
  <c r="J11" i="16"/>
  <c r="J3" i="16"/>
  <c r="R19" i="16"/>
  <c r="Y38" i="16"/>
  <c r="D39" i="16"/>
  <c r="X39" i="16"/>
  <c r="P65" i="16"/>
  <c r="P113" i="16"/>
  <c r="AB8" i="18"/>
  <c r="AC8" i="18"/>
  <c r="AA88" i="18"/>
  <c r="AA68" i="18"/>
  <c r="M59" i="14"/>
  <c r="I70" i="15"/>
  <c r="I7" i="18"/>
  <c r="I33" i="18"/>
  <c r="R79" i="18"/>
  <c r="I9" i="18"/>
  <c r="F59" i="18"/>
  <c r="I25" i="18"/>
  <c r="AA123" i="18"/>
  <c r="Z69" i="18"/>
  <c r="P64" i="16"/>
  <c r="U42" i="9"/>
  <c r="AC99" i="16"/>
  <c r="U39" i="16"/>
  <c r="I69" i="15"/>
  <c r="H65" i="15"/>
  <c r="I65" i="15"/>
  <c r="P11" i="16"/>
  <c r="L4" i="16"/>
  <c r="M5" i="16"/>
  <c r="E40" i="4"/>
  <c r="I10" i="4"/>
  <c r="U40" i="4"/>
  <c r="I40" i="4"/>
  <c r="M40" i="4"/>
  <c r="Y10" i="4"/>
  <c r="Q40" i="4"/>
  <c r="Y40" i="4"/>
  <c r="I3" i="4"/>
  <c r="Q6" i="4"/>
  <c r="AD15" i="2"/>
  <c r="N15" i="2"/>
  <c r="AD45" i="2"/>
  <c r="R15" i="2"/>
  <c r="V45" i="2"/>
  <c r="R45" i="2"/>
  <c r="V15" i="2"/>
  <c r="N45" i="2"/>
  <c r="I24" i="5"/>
  <c r="Q24" i="5"/>
  <c r="E24" i="5"/>
  <c r="E54" i="5"/>
  <c r="U54" i="5"/>
  <c r="AC54" i="5"/>
  <c r="M24" i="5"/>
  <c r="Y54" i="5"/>
  <c r="Q54" i="5"/>
  <c r="U34" i="5"/>
  <c r="U4" i="5"/>
  <c r="Q4" i="5"/>
  <c r="Y4" i="5"/>
  <c r="I4" i="5"/>
  <c r="U16" i="8"/>
  <c r="Q60" i="8"/>
  <c r="U60" i="8"/>
  <c r="I60" i="8"/>
  <c r="I28" i="8"/>
  <c r="Y15" i="8"/>
  <c r="AC46" i="8"/>
  <c r="AB44" i="8"/>
  <c r="L8" i="11"/>
  <c r="Y34" i="11"/>
  <c r="Y57" i="11"/>
  <c r="I15" i="11"/>
  <c r="U57" i="11"/>
  <c r="U59" i="11"/>
  <c r="Y68" i="11"/>
  <c r="Y48" i="11"/>
  <c r="AC73" i="11"/>
  <c r="I31" i="11"/>
  <c r="Y73" i="11"/>
  <c r="U73" i="11"/>
  <c r="I27" i="11"/>
  <c r="M21" i="12"/>
  <c r="Y21" i="12"/>
  <c r="M72" i="12"/>
  <c r="AC21" i="12"/>
  <c r="Q72" i="12"/>
  <c r="U21" i="12"/>
  <c r="AC72" i="12"/>
  <c r="Q21" i="12"/>
  <c r="Q80" i="12"/>
  <c r="M29" i="12"/>
  <c r="Q29" i="12"/>
  <c r="M80" i="12"/>
  <c r="Y80" i="12"/>
  <c r="I77" i="16"/>
  <c r="H115" i="16"/>
  <c r="E24" i="2"/>
  <c r="I29" i="12"/>
  <c r="AC29" i="12"/>
  <c r="M34" i="5"/>
  <c r="AC24" i="5"/>
  <c r="J15" i="2"/>
  <c r="I8" i="15"/>
  <c r="AA3" i="8"/>
  <c r="AC48" i="11"/>
  <c r="Q16" i="4"/>
  <c r="M33" i="4"/>
  <c r="Y33" i="4"/>
  <c r="V17" i="2"/>
  <c r="F47" i="2"/>
  <c r="N47" i="2"/>
  <c r="R47" i="2"/>
  <c r="R8" i="2"/>
  <c r="R38" i="2"/>
  <c r="V38" i="2"/>
  <c r="V8" i="2"/>
  <c r="N38" i="2"/>
  <c r="AD38" i="2"/>
  <c r="N8" i="2"/>
  <c r="Z8" i="2"/>
  <c r="Q50" i="3"/>
  <c r="M59" i="5"/>
  <c r="M29" i="5"/>
  <c r="AC29" i="5"/>
  <c r="Q34" i="5"/>
  <c r="M10" i="4"/>
  <c r="I80" i="12"/>
  <c r="U17" i="16"/>
  <c r="J45" i="2"/>
  <c r="I54" i="5"/>
  <c r="Y49" i="3"/>
  <c r="I19" i="3"/>
  <c r="I49" i="3"/>
  <c r="U49" i="3"/>
  <c r="Q19" i="3"/>
  <c r="AC19" i="3"/>
  <c r="AC13" i="3"/>
  <c r="I13" i="3"/>
  <c r="U43" i="3"/>
  <c r="I38" i="3"/>
  <c r="Q38" i="3"/>
  <c r="M8" i="3"/>
  <c r="U8" i="3"/>
  <c r="AC8" i="3"/>
  <c r="E38" i="3"/>
  <c r="U38" i="3"/>
  <c r="I4" i="3"/>
  <c r="Q4" i="3"/>
  <c r="AC4" i="3"/>
  <c r="AC34" i="3"/>
  <c r="U4" i="3"/>
  <c r="U34" i="3"/>
  <c r="AC49" i="3"/>
  <c r="AC80" i="12"/>
  <c r="Q10" i="4"/>
  <c r="E80" i="12"/>
  <c r="L72" i="15"/>
  <c r="U27" i="8"/>
  <c r="U23" i="4"/>
  <c r="Z33" i="2"/>
  <c r="AC30" i="9"/>
  <c r="U60" i="11"/>
  <c r="Q5" i="12"/>
  <c r="U5" i="12"/>
  <c r="Y5" i="12"/>
  <c r="I5" i="12"/>
  <c r="AC56" i="12"/>
  <c r="M5" i="12"/>
  <c r="Q56" i="12"/>
  <c r="D4" i="12"/>
  <c r="AC55" i="12"/>
  <c r="AC5" i="12"/>
  <c r="M78" i="15"/>
  <c r="M18" i="4"/>
  <c r="I18" i="4"/>
  <c r="Q48" i="4"/>
  <c r="Y18" i="4"/>
  <c r="U48" i="4"/>
  <c r="I48" i="4"/>
  <c r="E48" i="4"/>
  <c r="M48" i="4"/>
  <c r="I17" i="4"/>
  <c r="AC18" i="4"/>
  <c r="R20" i="2"/>
  <c r="V20" i="2"/>
  <c r="AD50" i="2"/>
  <c r="C46" i="1"/>
  <c r="L44" i="1"/>
  <c r="Q37" i="8"/>
  <c r="U19" i="8"/>
  <c r="Y52" i="8"/>
  <c r="M19" i="8"/>
  <c r="E52" i="8"/>
  <c r="AC52" i="8"/>
  <c r="E57" i="8"/>
  <c r="U24" i="8"/>
  <c r="I24" i="8"/>
  <c r="M57" i="8"/>
  <c r="AC57" i="8"/>
  <c r="V36" i="8"/>
  <c r="X38" i="8"/>
  <c r="Q69" i="15"/>
  <c r="I5" i="15"/>
  <c r="Q66" i="15"/>
  <c r="Y78" i="15"/>
  <c r="Y5" i="3"/>
  <c r="M53" i="3"/>
  <c r="M19" i="5"/>
  <c r="E19" i="5"/>
  <c r="M8" i="5"/>
  <c r="M38" i="5"/>
  <c r="E8" i="5"/>
  <c r="Y8" i="5"/>
  <c r="S33" i="5"/>
  <c r="AC39" i="4"/>
  <c r="R44" i="2"/>
  <c r="V7" i="2"/>
  <c r="Z4" i="2"/>
  <c r="J10" i="2"/>
  <c r="Q47" i="5"/>
  <c r="M47" i="5"/>
  <c r="I14" i="5"/>
  <c r="Q46" i="9"/>
  <c r="M15" i="4"/>
  <c r="Y15" i="4"/>
  <c r="AC45" i="4"/>
  <c r="Y40" i="3"/>
  <c r="U10" i="3"/>
  <c r="AC43" i="5"/>
  <c r="Q6" i="5"/>
  <c r="U36" i="5"/>
  <c r="E6" i="5"/>
  <c r="F44" i="2"/>
  <c r="V14" i="2"/>
  <c r="AC37" i="5"/>
  <c r="U37" i="5"/>
  <c r="I37" i="5"/>
  <c r="Q20" i="8"/>
  <c r="Z3" i="11"/>
  <c r="N33" i="5"/>
  <c r="E14" i="5"/>
  <c r="E28" i="5"/>
  <c r="E4" i="5"/>
  <c r="V41" i="9"/>
  <c r="I72" i="11"/>
  <c r="AC30" i="11"/>
  <c r="U30" i="11"/>
  <c r="M30" i="11"/>
  <c r="E48" i="8"/>
  <c r="AC32" i="8"/>
  <c r="I53" i="8"/>
  <c r="U20" i="12"/>
  <c r="Q20" i="12"/>
  <c r="AC23" i="12"/>
  <c r="I12" i="12"/>
  <c r="Y72" i="12"/>
  <c r="Y36" i="12"/>
  <c r="I78" i="12"/>
  <c r="AC82" i="12"/>
  <c r="Y92" i="12"/>
  <c r="AC91" i="14"/>
  <c r="Y75" i="14"/>
  <c r="I71" i="15"/>
  <c r="J4" i="18"/>
  <c r="AA33" i="5"/>
  <c r="M110" i="18"/>
  <c r="L94" i="18"/>
  <c r="M94" i="18"/>
  <c r="K124" i="18"/>
  <c r="M95" i="18"/>
  <c r="J123" i="18"/>
  <c r="L85" i="18"/>
  <c r="K79" i="18"/>
  <c r="L76" i="18"/>
  <c r="M76" i="18"/>
  <c r="M77" i="18"/>
  <c r="K69" i="18"/>
  <c r="K123" i="18"/>
  <c r="L70" i="18"/>
  <c r="H118" i="18"/>
  <c r="H126" i="18"/>
  <c r="I126" i="18"/>
  <c r="I119" i="18"/>
  <c r="G125" i="18"/>
  <c r="I111" i="18"/>
  <c r="F88" i="18"/>
  <c r="I97" i="18"/>
  <c r="G124" i="18"/>
  <c r="G123" i="18"/>
  <c r="F79" i="18"/>
  <c r="F125" i="18"/>
  <c r="G79" i="18"/>
  <c r="F69" i="18"/>
  <c r="F68" i="18"/>
  <c r="H70" i="18"/>
  <c r="B125" i="18"/>
  <c r="C125" i="18"/>
  <c r="D109" i="18"/>
  <c r="B124" i="18"/>
  <c r="C124" i="18"/>
  <c r="D89" i="18"/>
  <c r="D80" i="18"/>
  <c r="E78" i="18"/>
  <c r="D73" i="18"/>
  <c r="E73" i="18"/>
  <c r="E74" i="18"/>
  <c r="C123" i="18"/>
  <c r="B123" i="18"/>
  <c r="AB53" i="18"/>
  <c r="AB61" i="18"/>
  <c r="AC61" i="18"/>
  <c r="AB44" i="18"/>
  <c r="Z59" i="18"/>
  <c r="AB20" i="18"/>
  <c r="AB15" i="18"/>
  <c r="AA14" i="18"/>
  <c r="AB11" i="18"/>
  <c r="AC11" i="18"/>
  <c r="AB5" i="18"/>
  <c r="AA58" i="18"/>
  <c r="AC6" i="18"/>
  <c r="X53" i="18"/>
  <c r="Y53" i="18"/>
  <c r="X61" i="18"/>
  <c r="Y61" i="18"/>
  <c r="W60" i="18"/>
  <c r="W23" i="18"/>
  <c r="W59" i="18"/>
  <c r="X24" i="18"/>
  <c r="Y24" i="18"/>
  <c r="Y26" i="18"/>
  <c r="Y21" i="18"/>
  <c r="X15" i="18"/>
  <c r="W14" i="18"/>
  <c r="Y16" i="18"/>
  <c r="V59" i="18"/>
  <c r="W4" i="18"/>
  <c r="Y8" i="18"/>
  <c r="Y9" i="18"/>
  <c r="X5" i="18"/>
  <c r="T53" i="18"/>
  <c r="T61" i="18"/>
  <c r="U61" i="18"/>
  <c r="T44" i="18"/>
  <c r="S23" i="18"/>
  <c r="T24" i="18"/>
  <c r="R58" i="18"/>
  <c r="T20" i="18"/>
  <c r="R59" i="18"/>
  <c r="T15" i="18"/>
  <c r="S4" i="18"/>
  <c r="T11" i="18"/>
  <c r="U11" i="18"/>
  <c r="R4" i="18"/>
  <c r="T8" i="18"/>
  <c r="U8" i="18"/>
  <c r="T5" i="18"/>
  <c r="T4" i="18"/>
  <c r="N23" i="18"/>
  <c r="N3" i="18"/>
  <c r="P53" i="18"/>
  <c r="P61" i="18"/>
  <c r="Q61" i="18"/>
  <c r="P44" i="18"/>
  <c r="N60" i="18"/>
  <c r="Q45" i="18"/>
  <c r="O60" i="18"/>
  <c r="O59" i="18"/>
  <c r="O23" i="18"/>
  <c r="P24" i="18"/>
  <c r="P58" i="18"/>
  <c r="P20" i="18"/>
  <c r="N59" i="18"/>
  <c r="P8" i="18"/>
  <c r="Q8" i="18"/>
  <c r="N4" i="18"/>
  <c r="P5" i="18"/>
  <c r="Q6" i="18"/>
  <c r="K68" i="18"/>
  <c r="AC53" i="18"/>
  <c r="W3" i="18"/>
  <c r="Y11" i="18"/>
  <c r="X4" i="18"/>
  <c r="U53" i="18"/>
  <c r="T23" i="18"/>
  <c r="T60" i="18"/>
  <c r="P4" i="18"/>
  <c r="P118" i="18"/>
  <c r="P126" i="18"/>
  <c r="Q126" i="18"/>
  <c r="P109" i="18"/>
  <c r="O88" i="18"/>
  <c r="N124" i="18"/>
  <c r="N88" i="18"/>
  <c r="O123" i="18"/>
  <c r="N123" i="18"/>
  <c r="P89" i="18"/>
  <c r="P85" i="18"/>
  <c r="O79" i="18"/>
  <c r="P80" i="18"/>
  <c r="P79" i="18"/>
  <c r="Q81" i="18"/>
  <c r="P76" i="18"/>
  <c r="P125" i="18"/>
  <c r="P73" i="18"/>
  <c r="Q73" i="18"/>
  <c r="O69" i="18"/>
  <c r="Q118" i="18"/>
  <c r="Q76" i="18"/>
  <c r="I97" i="19"/>
  <c r="I92" i="19"/>
  <c r="Y106" i="19"/>
  <c r="I106" i="19"/>
  <c r="AG96" i="19"/>
  <c r="AG31" i="19"/>
  <c r="AG117" i="19"/>
  <c r="Q97" i="19"/>
  <c r="AC40" i="19"/>
  <c r="AC98" i="19"/>
  <c r="I99" i="19"/>
  <c r="AG32" i="19"/>
  <c r="U30" i="19"/>
  <c r="AG33" i="19"/>
  <c r="M30" i="19"/>
  <c r="AC33" i="19"/>
  <c r="Q34" i="19"/>
  <c r="U38" i="19"/>
  <c r="U40" i="19"/>
  <c r="U42" i="19"/>
  <c r="AG51" i="19"/>
  <c r="U52" i="19"/>
  <c r="I52" i="19"/>
  <c r="I40" i="19"/>
  <c r="I32" i="19"/>
  <c r="AG100" i="19"/>
  <c r="Q96" i="19"/>
  <c r="AG98" i="19"/>
  <c r="U96" i="19"/>
  <c r="U106" i="19"/>
  <c r="I98" i="19"/>
  <c r="AC106" i="19"/>
  <c r="Q51" i="19"/>
  <c r="M33" i="19"/>
  <c r="AC30" i="19"/>
  <c r="Q33" i="19"/>
  <c r="M100" i="19"/>
  <c r="Q30" i="19"/>
  <c r="U31" i="19"/>
  <c r="Y37" i="19"/>
  <c r="Y38" i="19"/>
  <c r="M40" i="19"/>
  <c r="I101" i="19"/>
  <c r="I51" i="19"/>
  <c r="I31" i="19"/>
  <c r="I33" i="19"/>
  <c r="Y117" i="19"/>
  <c r="AC99" i="19"/>
  <c r="AC97" i="19"/>
  <c r="M99" i="19"/>
  <c r="I96" i="19"/>
  <c r="Q31" i="19"/>
  <c r="Y99" i="19"/>
  <c r="AC32" i="19"/>
  <c r="AG106" i="19"/>
  <c r="Y97" i="19"/>
  <c r="AC117" i="19"/>
  <c r="AG99" i="19"/>
  <c r="M97" i="19"/>
  <c r="Q100" i="19"/>
  <c r="AC96" i="19"/>
  <c r="U32" i="19"/>
  <c r="U100" i="19"/>
  <c r="Y34" i="19"/>
  <c r="M38" i="19"/>
  <c r="Q39" i="19"/>
  <c r="AC39" i="19"/>
  <c r="M41" i="19"/>
  <c r="AC41" i="19"/>
  <c r="AC42" i="19"/>
  <c r="M52" i="19"/>
  <c r="AC52" i="19"/>
  <c r="E116" i="19"/>
  <c r="AG47" i="19"/>
  <c r="AG16" i="19"/>
  <c r="AG5" i="19"/>
  <c r="AC31" i="19"/>
  <c r="AC16" i="19"/>
  <c r="AC5" i="19"/>
  <c r="AC6" i="19"/>
  <c r="Y46" i="19"/>
  <c r="Y9" i="19"/>
  <c r="U46" i="19"/>
  <c r="Q25" i="19"/>
  <c r="M54" i="19"/>
  <c r="M46" i="19"/>
  <c r="M13" i="19"/>
  <c r="E106" i="19"/>
  <c r="E105" i="19"/>
  <c r="E114" i="19"/>
  <c r="E92" i="19"/>
  <c r="E101" i="19"/>
  <c r="E94" i="19"/>
  <c r="E73" i="19"/>
  <c r="E111" i="19"/>
  <c r="E93" i="19"/>
  <c r="E102" i="19"/>
  <c r="E103" i="19"/>
  <c r="E83" i="19"/>
  <c r="E99" i="19"/>
  <c r="E113" i="19"/>
  <c r="E79" i="19"/>
  <c r="E108" i="19"/>
  <c r="E96" i="19"/>
  <c r="E84" i="19"/>
  <c r="E109" i="19"/>
  <c r="E88" i="19"/>
  <c r="E100" i="19"/>
  <c r="E76" i="19"/>
  <c r="E85" i="19"/>
  <c r="E72" i="19"/>
  <c r="E82" i="19"/>
  <c r="E97" i="19"/>
  <c r="E112" i="19"/>
  <c r="E104" i="19"/>
  <c r="E75" i="19"/>
  <c r="E115" i="19"/>
  <c r="E91" i="19"/>
  <c r="E87" i="19"/>
  <c r="U111" i="19"/>
  <c r="U97" i="19"/>
  <c r="U83" i="19"/>
  <c r="U71" i="19"/>
  <c r="N97" i="20"/>
  <c r="O130" i="20"/>
  <c r="Q99" i="20"/>
  <c r="P94" i="20"/>
  <c r="P131" i="20"/>
  <c r="O131" i="20"/>
  <c r="O88" i="20"/>
  <c r="P89" i="20"/>
  <c r="N130" i="20"/>
  <c r="N77" i="20"/>
  <c r="N76" i="20"/>
  <c r="N129" i="20"/>
  <c r="P78" i="20"/>
  <c r="K136" i="20"/>
  <c r="K135" i="20"/>
  <c r="J136" i="20"/>
  <c r="J135" i="20"/>
  <c r="L137" i="20"/>
  <c r="J97" i="20"/>
  <c r="K97" i="20"/>
  <c r="K88" i="20"/>
  <c r="L103" i="20"/>
  <c r="K130" i="20"/>
  <c r="L89" i="20"/>
  <c r="J88" i="20"/>
  <c r="L82" i="20"/>
  <c r="L78" i="20"/>
  <c r="K129" i="20"/>
  <c r="G136" i="20"/>
  <c r="G135" i="20"/>
  <c r="I138" i="20"/>
  <c r="F131" i="20"/>
  <c r="F97" i="20"/>
  <c r="F76" i="20"/>
  <c r="G131" i="20"/>
  <c r="G97" i="20"/>
  <c r="I120" i="20"/>
  <c r="I107" i="20"/>
  <c r="I99" i="20"/>
  <c r="F129" i="20"/>
  <c r="G88" i="20"/>
  <c r="G130" i="20"/>
  <c r="F130" i="20"/>
  <c r="G77" i="20"/>
  <c r="G76" i="20"/>
  <c r="F77" i="20"/>
  <c r="B136" i="20"/>
  <c r="B135" i="20"/>
  <c r="D142" i="20"/>
  <c r="C136" i="20"/>
  <c r="C135" i="20"/>
  <c r="D103" i="20"/>
  <c r="C97" i="20"/>
  <c r="D98" i="20"/>
  <c r="C129" i="20"/>
  <c r="B129" i="20"/>
  <c r="B131" i="20"/>
  <c r="C88" i="20"/>
  <c r="C131" i="20"/>
  <c r="D89" i="20"/>
  <c r="D88" i="20"/>
  <c r="C130" i="20"/>
  <c r="C77" i="20"/>
  <c r="B77" i="20"/>
  <c r="Y48" i="20"/>
  <c r="V57" i="20"/>
  <c r="V56" i="20"/>
  <c r="W58" i="20"/>
  <c r="Y17" i="20"/>
  <c r="W57" i="20"/>
  <c r="W56" i="20"/>
  <c r="S63" i="20"/>
  <c r="S62" i="20"/>
  <c r="T64" i="20"/>
  <c r="T63" i="20"/>
  <c r="S58" i="20"/>
  <c r="R58" i="20"/>
  <c r="S57" i="20"/>
  <c r="R56" i="20"/>
  <c r="S56" i="20"/>
  <c r="R15" i="20"/>
  <c r="R57" i="20"/>
  <c r="U17" i="20"/>
  <c r="S15" i="20"/>
  <c r="U14" i="20"/>
  <c r="S4" i="20"/>
  <c r="S3" i="20"/>
  <c r="R4" i="20"/>
  <c r="R3" i="20"/>
  <c r="N63" i="20"/>
  <c r="N62" i="20"/>
  <c r="O63" i="20"/>
  <c r="O62" i="20"/>
  <c r="P46" i="20"/>
  <c r="O24" i="20"/>
  <c r="N58" i="20"/>
  <c r="N24" i="20"/>
  <c r="P30" i="20"/>
  <c r="N56" i="20"/>
  <c r="P25" i="20"/>
  <c r="Q28" i="20"/>
  <c r="O58" i="20"/>
  <c r="P21" i="20"/>
  <c r="O15" i="20"/>
  <c r="N15" i="20"/>
  <c r="P16" i="20"/>
  <c r="P15" i="20"/>
  <c r="O57" i="20"/>
  <c r="N57" i="20"/>
  <c r="P12" i="20"/>
  <c r="O4" i="20"/>
  <c r="O3" i="20"/>
  <c r="O56" i="20"/>
  <c r="N4" i="20"/>
  <c r="N3" i="20"/>
  <c r="K63" i="20"/>
  <c r="K62" i="20"/>
  <c r="J69" i="20"/>
  <c r="L46" i="20"/>
  <c r="M47" i="20"/>
  <c r="K24" i="20"/>
  <c r="J24" i="20"/>
  <c r="M31" i="20"/>
  <c r="L21" i="20"/>
  <c r="M22" i="20"/>
  <c r="J58" i="20"/>
  <c r="L16" i="20"/>
  <c r="L15" i="20"/>
  <c r="J57" i="20"/>
  <c r="K57" i="20"/>
  <c r="J4" i="20"/>
  <c r="K4" i="20"/>
  <c r="K3" i="20"/>
  <c r="L5" i="20"/>
  <c r="K56" i="20"/>
  <c r="P77" i="20"/>
  <c r="L136" i="20"/>
  <c r="L88" i="20"/>
  <c r="L130" i="20"/>
  <c r="C76" i="20"/>
  <c r="L58" i="20"/>
  <c r="Z136" i="20"/>
  <c r="Z135" i="20"/>
  <c r="AA142" i="20"/>
  <c r="AB137" i="20"/>
  <c r="AB142" i="20"/>
  <c r="AB119" i="20"/>
  <c r="Z131" i="20"/>
  <c r="Z97" i="20"/>
  <c r="AB103" i="20"/>
  <c r="Z129" i="20"/>
  <c r="AB89" i="20"/>
  <c r="AC92" i="20"/>
  <c r="AC87" i="20"/>
  <c r="Z77" i="20"/>
  <c r="Z76" i="20"/>
  <c r="AA77" i="20"/>
  <c r="Z130" i="20"/>
  <c r="AB82" i="20"/>
  <c r="AB78" i="20"/>
  <c r="AB77" i="20"/>
  <c r="X137" i="20"/>
  <c r="X142" i="20"/>
  <c r="W142" i="20"/>
  <c r="V131" i="20"/>
  <c r="V97" i="20"/>
  <c r="W130" i="20"/>
  <c r="W97" i="20"/>
  <c r="X103" i="20"/>
  <c r="W129" i="20"/>
  <c r="X98" i="20"/>
  <c r="Y96" i="20"/>
  <c r="V88" i="20"/>
  <c r="W131" i="20"/>
  <c r="V130" i="20"/>
  <c r="X89" i="20"/>
  <c r="W88" i="20"/>
  <c r="X82" i="20"/>
  <c r="X77" i="20"/>
  <c r="W77" i="20"/>
  <c r="W76" i="20"/>
  <c r="S136" i="20"/>
  <c r="S135" i="20"/>
  <c r="R142" i="20"/>
  <c r="T119" i="20"/>
  <c r="U121" i="20"/>
  <c r="S97" i="20"/>
  <c r="T103" i="20"/>
  <c r="T97" i="20"/>
  <c r="R97" i="20"/>
  <c r="S130" i="20"/>
  <c r="R130" i="20"/>
  <c r="R129" i="20"/>
  <c r="S88" i="20"/>
  <c r="S131" i="20"/>
  <c r="U95" i="20"/>
  <c r="R131" i="20"/>
  <c r="R88" i="20"/>
  <c r="T89" i="20"/>
  <c r="R77" i="20"/>
  <c r="T82" i="20"/>
  <c r="S77" i="20"/>
  <c r="S76" i="20"/>
  <c r="X136" i="20"/>
  <c r="X135" i="20"/>
  <c r="X129" i="20"/>
  <c r="R76" i="20"/>
  <c r="L67" i="22"/>
  <c r="L72" i="22"/>
  <c r="M72" i="22"/>
  <c r="K66" i="22"/>
  <c r="K65" i="22"/>
  <c r="L47" i="22"/>
  <c r="M47" i="22"/>
  <c r="M50" i="22"/>
  <c r="J25" i="22"/>
  <c r="K25" i="22"/>
  <c r="L31" i="22"/>
  <c r="K60" i="22"/>
  <c r="M32" i="22"/>
  <c r="L26" i="22"/>
  <c r="L25" i="22"/>
  <c r="J16" i="22"/>
  <c r="J61" i="22"/>
  <c r="L22" i="22"/>
  <c r="L16" i="22"/>
  <c r="M16" i="22"/>
  <c r="M20" i="22"/>
  <c r="J60" i="22"/>
  <c r="J4" i="22"/>
  <c r="K4" i="22"/>
  <c r="M8" i="22"/>
  <c r="J59" i="22"/>
  <c r="K59" i="22"/>
  <c r="M6" i="22"/>
  <c r="U39" i="22"/>
  <c r="G16" i="22"/>
  <c r="G25" i="22"/>
  <c r="Q24" i="22"/>
  <c r="AG100" i="22"/>
  <c r="AC24" i="22"/>
  <c r="M100" i="22"/>
  <c r="AG96" i="22"/>
  <c r="Y20" i="22"/>
  <c r="Q70" i="22"/>
  <c r="M70" i="22"/>
  <c r="Y70" i="22"/>
  <c r="AG146" i="22"/>
  <c r="AC70" i="22"/>
  <c r="F66" i="22"/>
  <c r="F65" i="22"/>
  <c r="M133" i="22"/>
  <c r="I133" i="22"/>
  <c r="AG57" i="22"/>
  <c r="Q57" i="22"/>
  <c r="Q133" i="22"/>
  <c r="U57" i="22"/>
  <c r="M57" i="22"/>
  <c r="Y113" i="22"/>
  <c r="E113" i="22"/>
  <c r="AG113" i="22"/>
  <c r="AG37" i="22"/>
  <c r="AG24" i="22"/>
  <c r="Q100" i="22"/>
  <c r="M24" i="22"/>
  <c r="Y24" i="22"/>
  <c r="E100" i="22"/>
  <c r="Y100" i="22"/>
  <c r="Q99" i="22"/>
  <c r="AG23" i="22"/>
  <c r="AG99" i="22"/>
  <c r="U23" i="22"/>
  <c r="Y91" i="22"/>
  <c r="U15" i="22"/>
  <c r="Q15" i="22"/>
  <c r="F61" i="22"/>
  <c r="AG15" i="22"/>
  <c r="AG91" i="22"/>
  <c r="M15" i="22"/>
  <c r="Q91" i="22"/>
  <c r="AC15" i="22"/>
  <c r="G61" i="22"/>
  <c r="Y87" i="22"/>
  <c r="E87" i="22"/>
  <c r="I87" i="22"/>
  <c r="M87" i="22"/>
  <c r="AC87" i="22"/>
  <c r="Y11" i="22"/>
  <c r="U87" i="22"/>
  <c r="M11" i="22"/>
  <c r="AG11" i="22"/>
  <c r="Q11" i="22"/>
  <c r="AC11" i="22"/>
  <c r="Q87" i="22"/>
  <c r="Q10" i="22"/>
  <c r="M10" i="22"/>
  <c r="I86" i="22"/>
  <c r="M86" i="22"/>
  <c r="G66" i="22"/>
  <c r="G65" i="22"/>
  <c r="Q146" i="22"/>
  <c r="Y146" i="22"/>
  <c r="AG69" i="22"/>
  <c r="AG145" i="22"/>
  <c r="M69" i="22"/>
  <c r="Q145" i="22"/>
  <c r="AC145" i="22"/>
  <c r="H67" i="22"/>
  <c r="U143" i="22"/>
  <c r="M67" i="22"/>
  <c r="AC69" i="22"/>
  <c r="M145" i="22"/>
  <c r="I145" i="22"/>
  <c r="E145" i="22"/>
  <c r="U69" i="22"/>
  <c r="AC144" i="22"/>
  <c r="M68" i="22"/>
  <c r="AC68" i="22"/>
  <c r="Y144" i="22"/>
  <c r="Q68" i="22"/>
  <c r="AG144" i="22"/>
  <c r="M144" i="22"/>
  <c r="U144" i="22"/>
  <c r="U68" i="22"/>
  <c r="I131" i="22"/>
  <c r="M55" i="22"/>
  <c r="M131" i="22"/>
  <c r="U55" i="22"/>
  <c r="Q55" i="22"/>
  <c r="AG131" i="22"/>
  <c r="U131" i="22"/>
  <c r="AC55" i="22"/>
  <c r="Y55" i="22"/>
  <c r="Q131" i="22"/>
  <c r="Q129" i="22"/>
  <c r="AC53" i="22"/>
  <c r="AG129" i="22"/>
  <c r="Q126" i="22"/>
  <c r="AG50" i="22"/>
  <c r="Y126" i="22"/>
  <c r="U50" i="22"/>
  <c r="AC50" i="22"/>
  <c r="M126" i="22"/>
  <c r="Q50" i="22"/>
  <c r="I126" i="22"/>
  <c r="AC49" i="22"/>
  <c r="AG49" i="22"/>
  <c r="M49" i="22"/>
  <c r="Q124" i="22"/>
  <c r="H47" i="22"/>
  <c r="U48" i="22"/>
  <c r="M124" i="22"/>
  <c r="Y48" i="22"/>
  <c r="AC124" i="22"/>
  <c r="M122" i="22"/>
  <c r="E121" i="22"/>
  <c r="I121" i="22"/>
  <c r="AG45" i="22"/>
  <c r="M45" i="22"/>
  <c r="Q45" i="22"/>
  <c r="U45" i="22"/>
  <c r="AC121" i="22"/>
  <c r="AG121" i="22"/>
  <c r="Y45" i="22"/>
  <c r="E120" i="22"/>
  <c r="AG44" i="22"/>
  <c r="Q44" i="22"/>
  <c r="M44" i="22"/>
  <c r="U120" i="22"/>
  <c r="Q120" i="22"/>
  <c r="AC44" i="22"/>
  <c r="Q43" i="22"/>
  <c r="Q42" i="22"/>
  <c r="E118" i="22"/>
  <c r="M118" i="22"/>
  <c r="AG42" i="22"/>
  <c r="Q118" i="22"/>
  <c r="AC42" i="22"/>
  <c r="U108" i="22"/>
  <c r="AC32" i="22"/>
  <c r="U29" i="22"/>
  <c r="AG29" i="22"/>
  <c r="M27" i="22"/>
  <c r="Q27" i="22"/>
  <c r="AG27" i="22"/>
  <c r="Q113" i="22"/>
  <c r="AG109" i="22"/>
  <c r="I109" i="22"/>
  <c r="Q38" i="22"/>
  <c r="AG114" i="22"/>
  <c r="E112" i="22"/>
  <c r="E109" i="22"/>
  <c r="E111" i="22"/>
  <c r="AG33" i="22"/>
  <c r="M37" i="22"/>
  <c r="Q111" i="22"/>
  <c r="AG38" i="22"/>
  <c r="Q114" i="22"/>
  <c r="U35" i="22"/>
  <c r="AC111" i="22"/>
  <c r="AC38" i="22"/>
  <c r="M38" i="22"/>
  <c r="AC104" i="22"/>
  <c r="U27" i="22"/>
  <c r="AC29" i="22"/>
  <c r="AG103" i="22"/>
  <c r="Q104" i="22"/>
  <c r="AC103" i="22"/>
  <c r="E103" i="22"/>
  <c r="Y30" i="22"/>
  <c r="Q29" i="22"/>
  <c r="AC27" i="22"/>
  <c r="AC41" i="22"/>
  <c r="AG117" i="22"/>
  <c r="M117" i="22"/>
  <c r="M41" i="22"/>
  <c r="Q117" i="22"/>
  <c r="I116" i="22"/>
  <c r="M40" i="22"/>
  <c r="M116" i="22"/>
  <c r="Y40" i="22"/>
  <c r="Y116" i="22"/>
  <c r="U40" i="22"/>
  <c r="AC39" i="22"/>
  <c r="I115" i="22"/>
  <c r="E115" i="22"/>
  <c r="AG115" i="22"/>
  <c r="M39" i="22"/>
  <c r="Q115" i="22"/>
  <c r="U115" i="22"/>
  <c r="Y39" i="22"/>
  <c r="AG39" i="22"/>
  <c r="M115" i="22"/>
  <c r="U38" i="22"/>
  <c r="F25" i="22"/>
  <c r="U37" i="22"/>
  <c r="AC113" i="22"/>
  <c r="M113" i="22"/>
  <c r="Q112" i="22"/>
  <c r="Y36" i="22"/>
  <c r="AG112" i="22"/>
  <c r="I112" i="22"/>
  <c r="AG36" i="22"/>
  <c r="U112" i="22"/>
  <c r="M112" i="22"/>
  <c r="Q36" i="22"/>
  <c r="AC36" i="22"/>
  <c r="F60" i="22"/>
  <c r="Y35" i="22"/>
  <c r="Q35" i="22"/>
  <c r="AC110" i="22"/>
  <c r="Y110" i="22"/>
  <c r="Y34" i="22"/>
  <c r="Q34" i="22"/>
  <c r="U34" i="22"/>
  <c r="M34" i="22"/>
  <c r="AC34" i="22"/>
  <c r="M110" i="22"/>
  <c r="Q110" i="22"/>
  <c r="I110" i="22"/>
  <c r="AG34" i="22"/>
  <c r="AC33" i="22"/>
  <c r="M109" i="22"/>
  <c r="Q109" i="22"/>
  <c r="Y109" i="22"/>
  <c r="Q33" i="22"/>
  <c r="M33" i="22"/>
  <c r="G60" i="22"/>
  <c r="AG108" i="22"/>
  <c r="Q32" i="22"/>
  <c r="Y108" i="22"/>
  <c r="H31" i="22"/>
  <c r="U31" i="22"/>
  <c r="Q31" i="22"/>
  <c r="U32" i="22"/>
  <c r="Q108" i="22"/>
  <c r="I108" i="22"/>
  <c r="AC108" i="22"/>
  <c r="M30" i="22"/>
  <c r="AG30" i="22"/>
  <c r="AC106" i="22"/>
  <c r="AC30" i="22"/>
  <c r="AG106" i="22"/>
  <c r="Y106" i="22"/>
  <c r="Q30" i="22"/>
  <c r="AC105" i="22"/>
  <c r="AG105" i="22"/>
  <c r="M29" i="22"/>
  <c r="U104" i="22"/>
  <c r="Q28" i="22"/>
  <c r="Y104" i="22"/>
  <c r="H26" i="22"/>
  <c r="F59" i="22"/>
  <c r="I104" i="22"/>
  <c r="AG28" i="22"/>
  <c r="AC28" i="22"/>
  <c r="U28" i="22"/>
  <c r="AG104" i="22"/>
  <c r="M104" i="22"/>
  <c r="I99" i="22"/>
  <c r="AC23" i="22"/>
  <c r="AC99" i="22"/>
  <c r="U99" i="22"/>
  <c r="Y99" i="22"/>
  <c r="M23" i="22"/>
  <c r="E96" i="22"/>
  <c r="AG21" i="22"/>
  <c r="I97" i="22"/>
  <c r="M21" i="22"/>
  <c r="Q21" i="22"/>
  <c r="Q97" i="22"/>
  <c r="U97" i="22"/>
  <c r="Y97" i="22"/>
  <c r="AC97" i="22"/>
  <c r="E97" i="22"/>
  <c r="AG97" i="22"/>
  <c r="U21" i="22"/>
  <c r="Y21" i="22"/>
  <c r="AC21" i="22"/>
  <c r="Q96" i="22"/>
  <c r="AC96" i="22"/>
  <c r="F16" i="22"/>
  <c r="AG20" i="22"/>
  <c r="Y96" i="22"/>
  <c r="U20" i="22"/>
  <c r="H17" i="22"/>
  <c r="M17" i="22"/>
  <c r="AC20" i="22"/>
  <c r="Q20" i="22"/>
  <c r="I96" i="22"/>
  <c r="U19" i="22"/>
  <c r="AG19" i="22"/>
  <c r="I95" i="22"/>
  <c r="Q19" i="22"/>
  <c r="U95" i="22"/>
  <c r="L61" i="22"/>
  <c r="M26" i="22"/>
  <c r="J3" i="22"/>
  <c r="Q98" i="22"/>
  <c r="H72" i="22"/>
  <c r="AC47" i="22"/>
  <c r="Q123" i="22"/>
  <c r="F3" i="22"/>
  <c r="AG102" i="22"/>
  <c r="Q26" i="22"/>
  <c r="AC26" i="22"/>
  <c r="H16" i="22"/>
  <c r="C137" i="22"/>
  <c r="D81" i="22"/>
  <c r="C80" i="22"/>
  <c r="C101" i="22"/>
  <c r="C79" i="22"/>
  <c r="C142" i="22"/>
  <c r="C141" i="22"/>
  <c r="D143" i="22"/>
  <c r="D148" i="22"/>
  <c r="E148" i="22"/>
  <c r="D123" i="22"/>
  <c r="E123" i="22"/>
  <c r="E124" i="22"/>
  <c r="E108" i="22"/>
  <c r="D102" i="22"/>
  <c r="E102" i="22"/>
  <c r="D98" i="22"/>
  <c r="E98" i="22"/>
  <c r="B136" i="22"/>
  <c r="C136" i="22"/>
  <c r="D93" i="22"/>
  <c r="V72" i="22"/>
  <c r="W66" i="22"/>
  <c r="W65" i="22"/>
  <c r="X67" i="22"/>
  <c r="Y67" i="22"/>
  <c r="Y68" i="22"/>
  <c r="W61" i="22"/>
  <c r="X47" i="22"/>
  <c r="Y47" i="22"/>
  <c r="V25" i="22"/>
  <c r="W25" i="22"/>
  <c r="X31" i="22"/>
  <c r="Y31" i="22"/>
  <c r="X26" i="22"/>
  <c r="Y27" i="22"/>
  <c r="V61" i="22"/>
  <c r="V16" i="22"/>
  <c r="X22" i="22"/>
  <c r="Y22" i="22"/>
  <c r="X17" i="22"/>
  <c r="X60" i="22"/>
  <c r="V4" i="22"/>
  <c r="V3" i="22"/>
  <c r="Y10" i="22"/>
  <c r="W4" i="22"/>
  <c r="W59" i="22"/>
  <c r="V59" i="22"/>
  <c r="D142" i="22"/>
  <c r="D92" i="22"/>
  <c r="E92" i="22"/>
  <c r="E93" i="22"/>
  <c r="X66" i="22"/>
  <c r="X65" i="22"/>
  <c r="Y26" i="22"/>
  <c r="H81" i="22"/>
  <c r="H135" i="22"/>
  <c r="I135" i="22"/>
  <c r="H85" i="22"/>
  <c r="H89" i="22"/>
  <c r="J142" i="22"/>
  <c r="J141" i="22"/>
  <c r="K142" i="22"/>
  <c r="K141" i="22"/>
  <c r="L123" i="22"/>
  <c r="M123" i="22"/>
  <c r="M125" i="22"/>
  <c r="L107" i="22"/>
  <c r="M107" i="22"/>
  <c r="K101" i="22"/>
  <c r="M108" i="22"/>
  <c r="L102" i="22"/>
  <c r="M102" i="22"/>
  <c r="K135" i="22"/>
  <c r="J135" i="22"/>
  <c r="J137" i="22"/>
  <c r="K137" i="22"/>
  <c r="M99" i="22"/>
  <c r="K92" i="22"/>
  <c r="L93" i="22"/>
  <c r="M93" i="22"/>
  <c r="J80" i="22"/>
  <c r="M91" i="22"/>
  <c r="K80" i="22"/>
  <c r="K79" i="22"/>
  <c r="L81" i="22"/>
  <c r="F148" i="22"/>
  <c r="H143" i="22"/>
  <c r="I143" i="22"/>
  <c r="G142" i="22"/>
  <c r="G141" i="22"/>
  <c r="H123" i="22"/>
  <c r="I123" i="22"/>
  <c r="I125" i="22"/>
  <c r="E116" i="22"/>
  <c r="F101" i="22"/>
  <c r="F135" i="22"/>
  <c r="H102" i="22"/>
  <c r="I102" i="22"/>
  <c r="F92" i="22"/>
  <c r="G92" i="22"/>
  <c r="F137" i="22"/>
  <c r="F136" i="22"/>
  <c r="H92" i="22"/>
  <c r="I92" i="22"/>
  <c r="I94" i="22"/>
  <c r="G136" i="22"/>
  <c r="F79" i="22"/>
  <c r="I83" i="22"/>
  <c r="B80" i="22"/>
  <c r="L92" i="22"/>
  <c r="M92" i="22"/>
  <c r="L135" i="22"/>
  <c r="J101" i="22"/>
  <c r="J79" i="22"/>
  <c r="AB143" i="22"/>
  <c r="AB148" i="22"/>
  <c r="AC148" i="22"/>
  <c r="Z142" i="22"/>
  <c r="Z141" i="22"/>
  <c r="AA137" i="22"/>
  <c r="AB123" i="22"/>
  <c r="AC123" i="22"/>
  <c r="Z101" i="22"/>
  <c r="AA136" i="22"/>
  <c r="AB102" i="22"/>
  <c r="Z135" i="22"/>
  <c r="AB98" i="22"/>
  <c r="AC98" i="22"/>
  <c r="Z137" i="22"/>
  <c r="Z136" i="22"/>
  <c r="AB93" i="22"/>
  <c r="AB92" i="22"/>
  <c r="AB89" i="22"/>
  <c r="AB137" i="22"/>
  <c r="AB85" i="22"/>
  <c r="AA80" i="22"/>
  <c r="AA79" i="22"/>
  <c r="AC86" i="22"/>
  <c r="Z80" i="22"/>
  <c r="AA135" i="22"/>
  <c r="AB81" i="22"/>
  <c r="AB135" i="22"/>
  <c r="AC135" i="22"/>
  <c r="AC82" i="22"/>
  <c r="X143" i="22"/>
  <c r="X148" i="22"/>
  <c r="Y148" i="22"/>
  <c r="Y143" i="22"/>
  <c r="V142" i="22"/>
  <c r="V141" i="22"/>
  <c r="V101" i="22"/>
  <c r="X123" i="22"/>
  <c r="Y123" i="22"/>
  <c r="W101" i="22"/>
  <c r="X107" i="22"/>
  <c r="Y107" i="22"/>
  <c r="V136" i="22"/>
  <c r="X102" i="22"/>
  <c r="W135" i="22"/>
  <c r="X98" i="22"/>
  <c r="Y98" i="22"/>
  <c r="V137" i="22"/>
  <c r="X93" i="22"/>
  <c r="Y93" i="22"/>
  <c r="Y88" i="22"/>
  <c r="V80" i="22"/>
  <c r="V79" i="22"/>
  <c r="V135" i="22"/>
  <c r="X81" i="22"/>
  <c r="W80" i="22"/>
  <c r="R142" i="22"/>
  <c r="R141" i="22"/>
  <c r="T143" i="22"/>
  <c r="T142" i="22"/>
  <c r="T141" i="22"/>
  <c r="S101" i="22"/>
  <c r="T123" i="22"/>
  <c r="U123" i="22"/>
  <c r="U124" i="22"/>
  <c r="T107" i="22"/>
  <c r="U107" i="22"/>
  <c r="R101" i="22"/>
  <c r="T102" i="22"/>
  <c r="T135" i="22"/>
  <c r="U135" i="22"/>
  <c r="S135" i="22"/>
  <c r="U103" i="22"/>
  <c r="R92" i="22"/>
  <c r="U100" i="22"/>
  <c r="S137" i="22"/>
  <c r="R137" i="22"/>
  <c r="S92" i="22"/>
  <c r="T93" i="22"/>
  <c r="U93" i="22"/>
  <c r="R136" i="22"/>
  <c r="U90" i="22"/>
  <c r="T81" i="22"/>
  <c r="S80" i="22"/>
  <c r="S79" i="22"/>
  <c r="U82" i="22"/>
  <c r="Z79" i="22"/>
  <c r="AB80" i="22"/>
  <c r="X142" i="22"/>
  <c r="X141" i="22"/>
  <c r="Y102" i="22"/>
  <c r="X135" i="22"/>
  <c r="T148" i="22"/>
  <c r="U148" i="22"/>
  <c r="T137" i="22"/>
  <c r="BN65" i="25"/>
  <c r="BM65" i="25"/>
  <c r="BM60" i="25"/>
  <c r="BL58" i="25"/>
  <c r="BN60" i="25"/>
  <c r="BN38" i="25"/>
  <c r="BM38" i="25"/>
  <c r="BN36" i="25"/>
  <c r="BM36" i="25"/>
  <c r="BM30" i="25"/>
  <c r="BL28" i="25"/>
  <c r="BN30" i="25"/>
  <c r="BI79" i="25"/>
  <c r="BH63" i="25"/>
  <c r="BG58" i="25"/>
  <c r="BI38" i="25"/>
  <c r="BH38" i="25"/>
  <c r="BI37" i="25"/>
  <c r="BI36" i="25"/>
  <c r="BH36" i="25"/>
  <c r="BI35" i="25"/>
  <c r="BH35" i="25"/>
  <c r="BG28" i="25"/>
  <c r="BH30" i="25"/>
  <c r="BD38" i="25"/>
  <c r="BC38" i="25"/>
  <c r="BD36" i="25"/>
  <c r="BC36" i="25"/>
  <c r="BC29" i="25"/>
  <c r="BB28" i="25"/>
  <c r="BB21" i="25"/>
  <c r="AV21" i="25"/>
  <c r="AW28" i="25"/>
  <c r="AW21" i="25"/>
  <c r="AQ49" i="25"/>
  <c r="AT35" i="25"/>
  <c r="AY59" i="25"/>
  <c r="BD35" i="25"/>
  <c r="O71" i="25"/>
  <c r="AE66" i="25"/>
  <c r="AE32" i="25"/>
  <c r="T51" i="25"/>
  <c r="AO70" i="25"/>
  <c r="AY23" i="25"/>
  <c r="AT37" i="25"/>
  <c r="AY67" i="25"/>
  <c r="AY26" i="25"/>
  <c r="Y37" i="25"/>
  <c r="AJ35" i="25"/>
  <c r="AO34" i="25"/>
  <c r="H49" i="25"/>
  <c r="AB49" i="25"/>
  <c r="AO51" i="25"/>
  <c r="AR22" i="25"/>
  <c r="AY35" i="25"/>
  <c r="BN35" i="25"/>
  <c r="O67" i="25"/>
  <c r="T37" i="25"/>
  <c r="AJ14" i="25"/>
  <c r="AT20" i="25"/>
  <c r="AT24" i="25"/>
  <c r="O37" i="25"/>
  <c r="AJ48" i="25"/>
  <c r="AE37" i="25"/>
  <c r="T24" i="25"/>
  <c r="Y47" i="25"/>
  <c r="AE51" i="25"/>
  <c r="O56" i="25"/>
  <c r="AO62" i="25"/>
  <c r="BN70" i="25"/>
  <c r="AE16" i="25"/>
  <c r="AE24" i="25"/>
  <c r="AO30" i="25"/>
  <c r="AY37" i="25"/>
  <c r="BD37" i="25"/>
  <c r="BN37" i="25"/>
  <c r="AC46" i="25"/>
  <c r="O72" i="25"/>
  <c r="O64" i="25"/>
  <c r="T70" i="25"/>
  <c r="T66" i="25"/>
  <c r="T62" i="25"/>
  <c r="AO66" i="25"/>
  <c r="AT70" i="25"/>
  <c r="AY70" i="25"/>
  <c r="AY66" i="25"/>
  <c r="BD70" i="25"/>
  <c r="BD62" i="25"/>
  <c r="BI70" i="25"/>
  <c r="R77" i="25"/>
  <c r="R82" i="25"/>
  <c r="AM77" i="25"/>
  <c r="AM82" i="25"/>
  <c r="AO82" i="25"/>
  <c r="R18" i="25"/>
  <c r="T35" i="25"/>
  <c r="Y14" i="25"/>
  <c r="Y26" i="25"/>
  <c r="Y15" i="25"/>
  <c r="Y23" i="25"/>
  <c r="AB10" i="25"/>
  <c r="AB11" i="25"/>
  <c r="E28" i="25"/>
  <c r="AJ17" i="25"/>
  <c r="AO17" i="25"/>
  <c r="Q49" i="25"/>
  <c r="Q43" i="25"/>
  <c r="BK49" i="25"/>
  <c r="BK43" i="25"/>
  <c r="AO72" i="25"/>
  <c r="AO68" i="25"/>
  <c r="AO64" i="25"/>
  <c r="AO60" i="25"/>
  <c r="AT68" i="25"/>
  <c r="AT60" i="25"/>
  <c r="BN68" i="25"/>
  <c r="BD79" i="25"/>
  <c r="AJ53" i="25"/>
  <c r="T30" i="25"/>
  <c r="AE23" i="25"/>
  <c r="AJ56" i="25"/>
  <c r="AE79" i="25"/>
  <c r="BD14" i="25"/>
  <c r="AJ23" i="25"/>
  <c r="Y30" i="25"/>
  <c r="AJ30" i="25"/>
  <c r="AO32" i="25"/>
  <c r="AT34" i="25"/>
  <c r="AT30" i="25"/>
  <c r="AY34" i="25"/>
  <c r="AY30" i="25"/>
  <c r="BD34" i="25"/>
  <c r="BD30" i="25"/>
  <c r="C49" i="25"/>
  <c r="C43" i="25"/>
  <c r="K49" i="25"/>
  <c r="M50" i="25"/>
  <c r="M49" i="25"/>
  <c r="U49" i="25"/>
  <c r="AF49" i="25"/>
  <c r="BJ49" i="25"/>
  <c r="BJ43" i="25"/>
  <c r="BJ44" i="25"/>
  <c r="BN52" i="25"/>
  <c r="BN53" i="25"/>
  <c r="Y56" i="25"/>
  <c r="AL49" i="25"/>
  <c r="AO65" i="25"/>
  <c r="BD80" i="25"/>
  <c r="AT14" i="25"/>
  <c r="AR13" i="25"/>
  <c r="E58" i="25"/>
  <c r="AE72" i="25"/>
  <c r="AE68" i="25"/>
  <c r="AE64" i="25"/>
  <c r="AE60" i="25"/>
  <c r="AY62" i="25"/>
  <c r="BI66" i="25"/>
  <c r="BN62" i="25"/>
  <c r="BD31" i="25"/>
  <c r="BD33" i="25"/>
  <c r="AJ51" i="25"/>
  <c r="T26" i="25"/>
  <c r="AE15" i="25"/>
  <c r="AE19" i="25"/>
  <c r="AO78" i="25"/>
  <c r="AY24" i="25"/>
  <c r="BI30" i="25"/>
  <c r="BD16" i="25"/>
  <c r="AE25" i="25"/>
  <c r="BB22" i="25"/>
  <c r="Y34" i="25"/>
  <c r="AT32" i="25"/>
  <c r="AY32" i="25"/>
  <c r="BD32" i="25"/>
  <c r="BI32" i="25"/>
  <c r="BN32" i="25"/>
  <c r="BN51" i="25"/>
  <c r="BF10" i="25"/>
  <c r="E57" i="25"/>
  <c r="AT66" i="25"/>
  <c r="BD66" i="25"/>
  <c r="BN66" i="25"/>
  <c r="AJ62" i="25"/>
  <c r="AJ66" i="25"/>
  <c r="AJ70" i="25"/>
  <c r="Y29" i="25"/>
  <c r="T32" i="25"/>
  <c r="AO26" i="25"/>
  <c r="AE20" i="25"/>
  <c r="AE47" i="25"/>
  <c r="AE17" i="25"/>
  <c r="AO79" i="25"/>
  <c r="AA10" i="25"/>
  <c r="AT29" i="25"/>
  <c r="BI24" i="25"/>
  <c r="BI29" i="25"/>
  <c r="BN26" i="25"/>
  <c r="BI56" i="25"/>
  <c r="AZ12" i="25"/>
  <c r="AZ10" i="25"/>
  <c r="BN33" i="25"/>
  <c r="BN29" i="25"/>
  <c r="E46" i="25"/>
  <c r="E45" i="25"/>
  <c r="AV49" i="25"/>
  <c r="AV43" i="25"/>
  <c r="AV44" i="25"/>
  <c r="AY51" i="25"/>
  <c r="AK49" i="25"/>
  <c r="AK43" i="25"/>
  <c r="Y67" i="25"/>
  <c r="AL10" i="25"/>
  <c r="AL11" i="25"/>
  <c r="AC13" i="25"/>
  <c r="AC12" i="25"/>
  <c r="AU10" i="25"/>
  <c r="AP49" i="25"/>
  <c r="AP43" i="25"/>
  <c r="AP44" i="25"/>
  <c r="AT52" i="25"/>
  <c r="D49" i="25"/>
  <c r="P49" i="25"/>
  <c r="P43" i="25"/>
  <c r="AT64" i="25"/>
  <c r="BN64" i="25"/>
  <c r="AJ79" i="25"/>
  <c r="BN34" i="25"/>
  <c r="Y33" i="25"/>
  <c r="AJ24" i="25"/>
  <c r="AE26" i="25"/>
  <c r="AT26" i="25"/>
  <c r="BD15" i="25"/>
  <c r="E18" i="25"/>
  <c r="AJ20" i="25"/>
  <c r="AP12" i="25"/>
  <c r="AP10" i="25"/>
  <c r="BD20" i="25"/>
  <c r="AK21" i="25"/>
  <c r="BD26" i="25"/>
  <c r="I46" i="25"/>
  <c r="I45" i="25"/>
  <c r="E50" i="25"/>
  <c r="E49" i="25"/>
  <c r="BA49" i="25"/>
  <c r="BA43" i="25"/>
  <c r="AZ49" i="25"/>
  <c r="AZ43" i="25"/>
  <c r="AZ44" i="25"/>
  <c r="O26" i="25"/>
  <c r="O30" i="25"/>
  <c r="BD69" i="25"/>
  <c r="AT69" i="25"/>
  <c r="BN69" i="25"/>
  <c r="BN61" i="25"/>
  <c r="BD61" i="25"/>
  <c r="AT61" i="25"/>
  <c r="I77" i="25"/>
  <c r="BD77" i="25"/>
  <c r="BD78" i="25"/>
  <c r="AJ31" i="25"/>
  <c r="AJ32" i="25"/>
  <c r="AE33" i="25"/>
  <c r="AE34" i="25"/>
  <c r="AE48" i="25"/>
  <c r="Y52" i="25"/>
  <c r="AO54" i="25"/>
  <c r="AE56" i="25"/>
  <c r="T78" i="25"/>
  <c r="AE80" i="25"/>
  <c r="O61" i="25"/>
  <c r="T69" i="25"/>
  <c r="T65" i="25"/>
  <c r="T61" i="25"/>
  <c r="Y71" i="25"/>
  <c r="Y63" i="25"/>
  <c r="AJ67" i="25"/>
  <c r="AO71" i="25"/>
  <c r="AO67" i="25"/>
  <c r="AO63" i="25"/>
  <c r="AO59" i="25"/>
  <c r="AT31" i="25"/>
  <c r="AY33" i="25"/>
  <c r="BI33" i="25"/>
  <c r="BD65" i="25"/>
  <c r="BI61" i="25"/>
  <c r="BI69" i="25"/>
  <c r="AY78" i="25"/>
  <c r="E13" i="25"/>
  <c r="BJ12" i="25"/>
  <c r="BJ10" i="25"/>
  <c r="BJ3" i="25"/>
  <c r="W50" i="25"/>
  <c r="W49" i="25"/>
  <c r="BD56" i="25"/>
  <c r="O27" i="25"/>
  <c r="AY69" i="25"/>
  <c r="AY61" i="25"/>
  <c r="BI67" i="25"/>
  <c r="BI59" i="25"/>
  <c r="E77" i="25"/>
  <c r="E82" i="25"/>
  <c r="AC77" i="25"/>
  <c r="AW77" i="25"/>
  <c r="AW82" i="25"/>
  <c r="BI80" i="25"/>
  <c r="BN80" i="25"/>
  <c r="R22" i="25"/>
  <c r="I13" i="25"/>
  <c r="O31" i="25"/>
  <c r="AE14" i="25"/>
  <c r="O48" i="25"/>
  <c r="O54" i="25"/>
  <c r="Y78" i="25"/>
  <c r="O69" i="25"/>
  <c r="O65" i="25"/>
  <c r="Y69" i="25"/>
  <c r="Y61" i="25"/>
  <c r="AJ65" i="25"/>
  <c r="AY31" i="25"/>
  <c r="AT65" i="25"/>
  <c r="AY65" i="25"/>
  <c r="AM28" i="25"/>
  <c r="BN31" i="25"/>
  <c r="I55" i="25"/>
  <c r="AJ55" i="25"/>
  <c r="AY56" i="25"/>
  <c r="AT56" i="25"/>
  <c r="BN56" i="25"/>
  <c r="Y31" i="25"/>
  <c r="Y32" i="25"/>
  <c r="T33" i="25"/>
  <c r="T34" i="25"/>
  <c r="T48" i="25"/>
  <c r="O52" i="25"/>
  <c r="AO52" i="25"/>
  <c r="T56" i="25"/>
  <c r="AO56" i="25"/>
  <c r="AE78" i="25"/>
  <c r="T80" i="25"/>
  <c r="AO80" i="25"/>
  <c r="T71" i="25"/>
  <c r="T67" i="25"/>
  <c r="T63" i="25"/>
  <c r="T59" i="25"/>
  <c r="Y59" i="25"/>
  <c r="AJ27" i="25"/>
  <c r="AJ61" i="25"/>
  <c r="AO69" i="25"/>
  <c r="AO61" i="25"/>
  <c r="V10" i="25"/>
  <c r="V3" i="25"/>
  <c r="BI31" i="25"/>
  <c r="AV10" i="25"/>
  <c r="BI63" i="25"/>
  <c r="BI71" i="25"/>
  <c r="AT78" i="25"/>
  <c r="AY80" i="25"/>
  <c r="D10" i="25"/>
  <c r="BD24" i="25"/>
  <c r="AJ33" i="25"/>
  <c r="K43" i="25"/>
  <c r="V43" i="25"/>
  <c r="G49" i="25"/>
  <c r="G43" i="25"/>
  <c r="AG49" i="25"/>
  <c r="M58" i="25"/>
  <c r="M57" i="25"/>
  <c r="AY71" i="25"/>
  <c r="AY63" i="25"/>
  <c r="BI65" i="25"/>
  <c r="BG77" i="25"/>
  <c r="BI78" i="25"/>
  <c r="BL77" i="25"/>
  <c r="BN78" i="25"/>
  <c r="W13" i="25"/>
  <c r="W12" i="25"/>
  <c r="I22" i="25"/>
  <c r="BN23" i="25"/>
  <c r="BN25" i="25"/>
  <c r="BD25" i="25"/>
  <c r="AK12" i="25"/>
  <c r="AQ12" i="25"/>
  <c r="AC22" i="25"/>
  <c r="AE22" i="25"/>
  <c r="AH22" i="25"/>
  <c r="AR28" i="25"/>
  <c r="M46" i="25"/>
  <c r="R46" i="25"/>
  <c r="R45" i="25"/>
  <c r="AA49" i="25"/>
  <c r="AA43" i="25"/>
  <c r="AC50" i="25"/>
  <c r="AC49" i="25"/>
  <c r="AE49" i="25"/>
  <c r="BE49" i="25"/>
  <c r="BE43" i="25"/>
  <c r="Y72" i="25"/>
  <c r="Y68" i="25"/>
  <c r="Y64" i="25"/>
  <c r="W58" i="25"/>
  <c r="W57" i="25"/>
  <c r="AE27" i="25"/>
  <c r="AE69" i="25"/>
  <c r="AE65" i="25"/>
  <c r="AE61" i="25"/>
  <c r="M77" i="25"/>
  <c r="BB82" i="25"/>
  <c r="BD82" i="25"/>
  <c r="M13" i="25"/>
  <c r="O13" i="25"/>
  <c r="O16" i="25"/>
  <c r="O33" i="25"/>
  <c r="AJ47" i="25"/>
  <c r="AJ63" i="25"/>
  <c r="AJ71" i="25"/>
  <c r="G10" i="25"/>
  <c r="U11" i="25"/>
  <c r="E22" i="25"/>
  <c r="AO31" i="25"/>
  <c r="AQ21" i="25"/>
  <c r="H43" i="25"/>
  <c r="BK44" i="25"/>
  <c r="L49" i="25"/>
  <c r="R50" i="25"/>
  <c r="R49" i="25"/>
  <c r="AM49" i="25"/>
  <c r="AM43" i="25"/>
  <c r="Y70" i="25"/>
  <c r="Y66" i="25"/>
  <c r="Y62" i="25"/>
  <c r="AE71" i="25"/>
  <c r="AE67" i="25"/>
  <c r="AE63" i="25"/>
  <c r="AE59" i="25"/>
  <c r="AT71" i="25"/>
  <c r="AT67" i="25"/>
  <c r="AT63" i="25"/>
  <c r="BN71" i="25"/>
  <c r="BN67" i="25"/>
  <c r="BN63" i="25"/>
  <c r="W77" i="25"/>
  <c r="AJ78" i="25"/>
  <c r="R13" i="25"/>
  <c r="R12" i="25"/>
  <c r="T20" i="25"/>
  <c r="R28" i="25"/>
  <c r="R21" i="25"/>
  <c r="W22" i="25"/>
  <c r="M22" i="25"/>
  <c r="O22" i="25"/>
  <c r="O25" i="25"/>
  <c r="O34" i="25"/>
  <c r="O36" i="25"/>
  <c r="AJ54" i="25"/>
  <c r="H10" i="25"/>
  <c r="T27" i="25"/>
  <c r="Y60" i="25"/>
  <c r="AB43" i="25"/>
  <c r="U43" i="25"/>
  <c r="U3" i="25"/>
  <c r="D43" i="25"/>
  <c r="E21" i="25"/>
  <c r="AH18" i="25"/>
  <c r="AH77" i="25"/>
  <c r="AH82" i="25"/>
  <c r="AH58" i="25"/>
  <c r="AH57" i="25"/>
  <c r="AJ57" i="25"/>
  <c r="AJ59" i="25"/>
  <c r="AG21" i="25"/>
  <c r="AF10" i="25"/>
  <c r="AH50" i="25"/>
  <c r="AH49" i="25"/>
  <c r="AF43" i="25"/>
  <c r="AF3" i="25"/>
  <c r="AJ52" i="25"/>
  <c r="AG43" i="25"/>
  <c r="AG44" i="25"/>
  <c r="AH46" i="25"/>
  <c r="AH45" i="25"/>
  <c r="AJ45" i="25"/>
  <c r="AC8" i="15"/>
  <c r="P71" i="16"/>
  <c r="P114" i="16"/>
  <c r="AA3" i="16"/>
  <c r="L55" i="16"/>
  <c r="AC102" i="22"/>
  <c r="X92" i="22"/>
  <c r="Y92" i="22"/>
  <c r="H137" i="22"/>
  <c r="T80" i="22"/>
  <c r="T92" i="22"/>
  <c r="U92" i="22"/>
  <c r="D135" i="22"/>
  <c r="L135" i="20"/>
  <c r="L142" i="20"/>
  <c r="Q53" i="18"/>
  <c r="O58" i="18"/>
  <c r="I73" i="9"/>
  <c r="E14" i="8"/>
  <c r="M49" i="4"/>
  <c r="I8" i="16"/>
  <c r="M43" i="3"/>
  <c r="AC43" i="3"/>
  <c r="E41" i="8"/>
  <c r="E29" i="5"/>
  <c r="Y59" i="5"/>
  <c r="I29" i="5"/>
  <c r="U38" i="8"/>
  <c r="M5" i="15"/>
  <c r="P55" i="16"/>
  <c r="Q46" i="11"/>
  <c r="I99" i="16"/>
  <c r="M99" i="16"/>
  <c r="Q65" i="16"/>
  <c r="L14" i="13"/>
  <c r="AC84" i="14"/>
  <c r="Y13" i="4"/>
  <c r="H54" i="3"/>
  <c r="U13" i="3"/>
  <c r="D65" i="12"/>
  <c r="Q23" i="1"/>
  <c r="AC73" i="16"/>
  <c r="I68" i="16"/>
  <c r="E69" i="15"/>
  <c r="U61" i="11"/>
  <c r="P79" i="16"/>
  <c r="P63" i="16"/>
  <c r="AC21" i="16"/>
  <c r="X118" i="15"/>
  <c r="AD36" i="2"/>
  <c r="I76" i="16"/>
  <c r="R36" i="2"/>
  <c r="AB4" i="16"/>
  <c r="I63" i="8"/>
  <c r="U51" i="5"/>
  <c r="T116" i="16"/>
  <c r="U116" i="16"/>
  <c r="U33" i="9"/>
  <c r="Q24" i="11"/>
  <c r="Y12" i="4"/>
  <c r="E84" i="14"/>
  <c r="U32" i="14"/>
  <c r="X54" i="3"/>
  <c r="AC25" i="5"/>
  <c r="I25" i="5"/>
  <c r="M42" i="5"/>
  <c r="H4" i="16"/>
  <c r="M13" i="4"/>
  <c r="F117" i="15"/>
  <c r="AC27" i="11"/>
  <c r="M18" i="16"/>
  <c r="E104" i="15"/>
  <c r="M113" i="15"/>
  <c r="Q52" i="15"/>
  <c r="U38" i="15"/>
  <c r="AC47" i="15"/>
  <c r="M35" i="11"/>
  <c r="I62" i="11"/>
  <c r="Q16" i="14"/>
  <c r="I17" i="9"/>
  <c r="Y19" i="4"/>
  <c r="Q41" i="4"/>
  <c r="Z3" i="2"/>
  <c r="AD3" i="2"/>
  <c r="R33" i="2"/>
  <c r="N3" i="2"/>
  <c r="M9" i="3"/>
  <c r="AC39" i="3"/>
  <c r="U9" i="3"/>
  <c r="M35" i="3"/>
  <c r="Q35" i="3"/>
  <c r="Y35" i="3"/>
  <c r="U35" i="3"/>
  <c r="E35" i="3"/>
  <c r="AC5" i="3"/>
  <c r="M5" i="3"/>
  <c r="K3" i="5"/>
  <c r="L5" i="5"/>
  <c r="L3" i="5"/>
  <c r="J33" i="5"/>
  <c r="L35" i="5"/>
  <c r="I44" i="5"/>
  <c r="R3" i="5"/>
  <c r="E7" i="5"/>
  <c r="Q32" i="8"/>
  <c r="M65" i="8"/>
  <c r="U32" i="8"/>
  <c r="M32" i="8"/>
  <c r="Y32" i="8"/>
  <c r="E45" i="8"/>
  <c r="Q48" i="8"/>
  <c r="Y54" i="8"/>
  <c r="U69" i="9"/>
  <c r="Y69" i="9"/>
  <c r="U34" i="9"/>
  <c r="U19" i="9"/>
  <c r="E57" i="9"/>
  <c r="M17" i="11"/>
  <c r="M26" i="11"/>
  <c r="U39" i="11"/>
  <c r="Q66" i="11"/>
  <c r="M77" i="11"/>
  <c r="M36" i="11"/>
  <c r="Q78" i="11"/>
  <c r="I36" i="11"/>
  <c r="I81" i="11"/>
  <c r="M10" i="13"/>
  <c r="I10" i="13"/>
  <c r="Y10" i="13"/>
  <c r="AB8" i="13"/>
  <c r="AC10" i="13"/>
  <c r="Y29" i="13"/>
  <c r="M29" i="13"/>
  <c r="O55" i="14"/>
  <c r="AC39" i="14"/>
  <c r="M91" i="14"/>
  <c r="U39" i="14"/>
  <c r="I39" i="14"/>
  <c r="E91" i="14"/>
  <c r="Q91" i="14"/>
  <c r="Y39" i="14"/>
  <c r="U5" i="14"/>
  <c r="T4" i="14"/>
  <c r="U4" i="14"/>
  <c r="Y5" i="14"/>
  <c r="Q39" i="14"/>
  <c r="Y17" i="14"/>
  <c r="AC16" i="14"/>
  <c r="G54" i="15"/>
  <c r="G4" i="15"/>
  <c r="V11" i="15"/>
  <c r="V56" i="15"/>
  <c r="N19" i="15"/>
  <c r="N3" i="15"/>
  <c r="AB69" i="15"/>
  <c r="AB65" i="15"/>
  <c r="S116" i="15"/>
  <c r="Z117" i="15"/>
  <c r="Y103" i="16"/>
  <c r="M43" i="16"/>
  <c r="Y43" i="16"/>
  <c r="I105" i="16"/>
  <c r="Q45" i="16"/>
  <c r="M45" i="16"/>
  <c r="I45" i="16"/>
  <c r="T79" i="18"/>
  <c r="AC76" i="18"/>
  <c r="AB69" i="18"/>
  <c r="B4" i="18"/>
  <c r="B60" i="18"/>
  <c r="AC121" i="19"/>
  <c r="AB119" i="19"/>
  <c r="Q56" i="19"/>
  <c r="I120" i="19"/>
  <c r="H119" i="19"/>
  <c r="M22" i="19"/>
  <c r="P29" i="19"/>
  <c r="Z4" i="19"/>
  <c r="Z60" i="19"/>
  <c r="C80" i="19"/>
  <c r="C125" i="19"/>
  <c r="T80" i="19"/>
  <c r="AG33" i="20"/>
  <c r="AF30" i="20"/>
  <c r="X16" i="22"/>
  <c r="Y16" i="22"/>
  <c r="AC35" i="5"/>
  <c r="Q73" i="9"/>
  <c r="Q49" i="4"/>
  <c r="L11" i="5"/>
  <c r="Y13" i="3"/>
  <c r="U5" i="5"/>
  <c r="U99" i="16"/>
  <c r="Y39" i="16"/>
  <c r="X24" i="3"/>
  <c r="P21" i="3"/>
  <c r="AC68" i="16"/>
  <c r="U21" i="2"/>
  <c r="K19" i="16"/>
  <c r="K3" i="16"/>
  <c r="P51" i="4"/>
  <c r="H46" i="1"/>
  <c r="D65" i="15"/>
  <c r="E65" i="15"/>
  <c r="I108" i="16"/>
  <c r="U14" i="8"/>
  <c r="AB14" i="13"/>
  <c r="I35" i="11"/>
  <c r="Y31" i="9"/>
  <c r="Q39" i="11"/>
  <c r="E68" i="16"/>
  <c r="AC10" i="15"/>
  <c r="X68" i="16"/>
  <c r="M20" i="16"/>
  <c r="Q21" i="5"/>
  <c r="AC51" i="5"/>
  <c r="U21" i="5"/>
  <c r="I51" i="5"/>
  <c r="Y66" i="15"/>
  <c r="Q5" i="16"/>
  <c r="F71" i="16"/>
  <c r="F63" i="16"/>
  <c r="H63" i="16"/>
  <c r="Q81" i="11"/>
  <c r="AC15" i="5"/>
  <c r="N71" i="16"/>
  <c r="AC32" i="14"/>
  <c r="I7" i="13"/>
  <c r="E55" i="5"/>
  <c r="X14" i="13"/>
  <c r="AB4" i="12"/>
  <c r="T25" i="16"/>
  <c r="U25" i="16"/>
  <c r="AC59" i="5"/>
  <c r="E43" i="3"/>
  <c r="N64" i="16"/>
  <c r="N63" i="16"/>
  <c r="L59" i="12"/>
  <c r="T59" i="12"/>
  <c r="Q77" i="11"/>
  <c r="E78" i="16"/>
  <c r="Q15" i="5"/>
  <c r="E36" i="3"/>
  <c r="AC19" i="4"/>
  <c r="R65" i="15"/>
  <c r="L100" i="15"/>
  <c r="P116" i="15"/>
  <c r="U104" i="15"/>
  <c r="AC52" i="15"/>
  <c r="U49" i="9"/>
  <c r="AC9" i="4"/>
  <c r="M39" i="4"/>
  <c r="Q39" i="4"/>
  <c r="Q9" i="4"/>
  <c r="I9" i="4"/>
  <c r="E39" i="4"/>
  <c r="U9" i="4"/>
  <c r="E53" i="4"/>
  <c r="Q23" i="4"/>
  <c r="M53" i="4"/>
  <c r="M23" i="4"/>
  <c r="Z44" i="2"/>
  <c r="J14" i="2"/>
  <c r="V44" i="2"/>
  <c r="Z14" i="2"/>
  <c r="N14" i="2"/>
  <c r="N39" i="1"/>
  <c r="D51" i="3"/>
  <c r="I7" i="5"/>
  <c r="AC7" i="5"/>
  <c r="Q37" i="5"/>
  <c r="U58" i="5"/>
  <c r="P11" i="8"/>
  <c r="P3" i="8"/>
  <c r="D36" i="8"/>
  <c r="U8" i="9"/>
  <c r="D7" i="9"/>
  <c r="M8" i="9"/>
  <c r="M46" i="9"/>
  <c r="AC35" i="9"/>
  <c r="AC17" i="9"/>
  <c r="I72" i="9"/>
  <c r="M55" i="9"/>
  <c r="F3" i="11"/>
  <c r="Q51" i="11"/>
  <c r="M51" i="11"/>
  <c r="Q69" i="11"/>
  <c r="M81" i="11"/>
  <c r="U81" i="11"/>
  <c r="I39" i="11"/>
  <c r="Y81" i="11"/>
  <c r="Y66" i="11"/>
  <c r="U66" i="11"/>
  <c r="I24" i="11"/>
  <c r="E64" i="12"/>
  <c r="AC13" i="12"/>
  <c r="AC9" i="12"/>
  <c r="U60" i="12"/>
  <c r="D8" i="12"/>
  <c r="I59" i="12"/>
  <c r="I6" i="13"/>
  <c r="U17" i="13"/>
  <c r="T14" i="13"/>
  <c r="M18" i="13"/>
  <c r="Y18" i="13"/>
  <c r="Q41" i="14"/>
  <c r="AC41" i="14"/>
  <c r="U41" i="14"/>
  <c r="I41" i="14"/>
  <c r="M93" i="14"/>
  <c r="U96" i="14"/>
  <c r="Y94" i="15"/>
  <c r="M33" i="15"/>
  <c r="Q38" i="15"/>
  <c r="S115" i="15"/>
  <c r="S65" i="15"/>
  <c r="S64" i="15"/>
  <c r="M94" i="15"/>
  <c r="AC94" i="15"/>
  <c r="AC99" i="15"/>
  <c r="AC50" i="18"/>
  <c r="M115" i="18"/>
  <c r="T89" i="18"/>
  <c r="T123" i="18"/>
  <c r="J4" i="19"/>
  <c r="J60" i="19"/>
  <c r="S59" i="19"/>
  <c r="S14" i="19"/>
  <c r="AB20" i="19"/>
  <c r="AC22" i="19"/>
  <c r="AF4" i="19"/>
  <c r="J125" i="19"/>
  <c r="J80" i="19"/>
  <c r="X77" i="19"/>
  <c r="Y78" i="19"/>
  <c r="AG6" i="20"/>
  <c r="AF5" i="20"/>
  <c r="I49" i="4"/>
  <c r="I19" i="4"/>
  <c r="Y49" i="4"/>
  <c r="U43" i="4"/>
  <c r="Y43" i="4"/>
  <c r="I13" i="4"/>
  <c r="AC43" i="4"/>
  <c r="O33" i="5"/>
  <c r="M25" i="5"/>
  <c r="I55" i="5"/>
  <c r="AC55" i="5"/>
  <c r="U55" i="5"/>
  <c r="Y25" i="5"/>
  <c r="M21" i="5"/>
  <c r="I21" i="5"/>
  <c r="I14" i="8"/>
  <c r="M47" i="8"/>
  <c r="I47" i="8"/>
  <c r="Q47" i="8"/>
  <c r="Y14" i="8"/>
  <c r="Q14" i="8"/>
  <c r="U72" i="9"/>
  <c r="AC72" i="9"/>
  <c r="Q71" i="9"/>
  <c r="E71" i="9"/>
  <c r="U35" i="9"/>
  <c r="E73" i="9"/>
  <c r="M35" i="9"/>
  <c r="I35" i="9"/>
  <c r="M73" i="9"/>
  <c r="Y35" i="9"/>
  <c r="I55" i="9"/>
  <c r="Q17" i="9"/>
  <c r="Y17" i="9"/>
  <c r="U26" i="11"/>
  <c r="I68" i="11"/>
  <c r="Q26" i="11"/>
  <c r="Y26" i="11"/>
  <c r="AC24" i="11"/>
  <c r="E66" i="11"/>
  <c r="M24" i="11"/>
  <c r="Y24" i="11"/>
  <c r="Y62" i="11"/>
  <c r="I19" i="11"/>
  <c r="AC62" i="11"/>
  <c r="H59" i="12"/>
  <c r="I62" i="12"/>
  <c r="Y62" i="12"/>
  <c r="X59" i="12"/>
  <c r="M6" i="13"/>
  <c r="AC6" i="13"/>
  <c r="Y6" i="13"/>
  <c r="Q6" i="13"/>
  <c r="U6" i="13"/>
  <c r="T4" i="13"/>
  <c r="AC18" i="13"/>
  <c r="U18" i="13"/>
  <c r="I18" i="13"/>
  <c r="Q68" i="14"/>
  <c r="E68" i="14"/>
  <c r="AC68" i="14"/>
  <c r="U68" i="14"/>
  <c r="Y68" i="14"/>
  <c r="U16" i="14"/>
  <c r="Y16" i="14"/>
  <c r="Q32" i="14"/>
  <c r="Y32" i="14"/>
  <c r="U64" i="14"/>
  <c r="E64" i="14"/>
  <c r="M16" i="14"/>
  <c r="Q44" i="14"/>
  <c r="U44" i="14"/>
  <c r="I96" i="14"/>
  <c r="AC96" i="14"/>
  <c r="E96" i="14"/>
  <c r="M44" i="14"/>
  <c r="I44" i="14"/>
  <c r="AC44" i="14"/>
  <c r="H39" i="15"/>
  <c r="U100" i="15"/>
  <c r="M47" i="15"/>
  <c r="Y108" i="15"/>
  <c r="I47" i="15"/>
  <c r="Y47" i="15"/>
  <c r="O55" i="15"/>
  <c r="O11" i="15"/>
  <c r="O3" i="15"/>
  <c r="I99" i="15"/>
  <c r="E99" i="15"/>
  <c r="AC38" i="15"/>
  <c r="Y107" i="15"/>
  <c r="X100" i="15"/>
  <c r="AC108" i="15"/>
  <c r="M52" i="15"/>
  <c r="I52" i="15"/>
  <c r="Q113" i="15"/>
  <c r="AC113" i="15"/>
  <c r="AC18" i="16"/>
  <c r="AB17" i="16"/>
  <c r="AB55" i="16"/>
  <c r="AC17" i="16"/>
  <c r="AA19" i="16"/>
  <c r="AA53" i="16"/>
  <c r="F4" i="18"/>
  <c r="F58" i="18"/>
  <c r="X109" i="18"/>
  <c r="Y109" i="18"/>
  <c r="Y112" i="18"/>
  <c r="X80" i="18"/>
  <c r="Y83" i="18"/>
  <c r="H29" i="18"/>
  <c r="L44" i="18"/>
  <c r="M46" i="18"/>
  <c r="I50" i="18"/>
  <c r="Y115" i="18"/>
  <c r="H53" i="19"/>
  <c r="U122" i="19"/>
  <c r="AC56" i="19"/>
  <c r="I122" i="19"/>
  <c r="Y56" i="19"/>
  <c r="M122" i="19"/>
  <c r="Q122" i="19"/>
  <c r="I56" i="19"/>
  <c r="AC122" i="19"/>
  <c r="K59" i="19"/>
  <c r="K14" i="19"/>
  <c r="T20" i="19"/>
  <c r="U22" i="19"/>
  <c r="X29" i="19"/>
  <c r="B70" i="19"/>
  <c r="B126" i="19"/>
  <c r="L77" i="19"/>
  <c r="M78" i="19"/>
  <c r="P81" i="19"/>
  <c r="Q84" i="19"/>
  <c r="AC14" i="20"/>
  <c r="AB12" i="20"/>
  <c r="C58" i="20"/>
  <c r="D21" i="20"/>
  <c r="C15" i="20"/>
  <c r="D15" i="20"/>
  <c r="AC102" i="20"/>
  <c r="AB98" i="20"/>
  <c r="AB129" i="20"/>
  <c r="D16" i="21"/>
  <c r="B59" i="21"/>
  <c r="B15" i="21"/>
  <c r="AE59" i="21"/>
  <c r="AE15" i="21"/>
  <c r="F60" i="21"/>
  <c r="F24" i="21"/>
  <c r="T46" i="21"/>
  <c r="U47" i="21"/>
  <c r="AA79" i="21"/>
  <c r="AA78" i="21"/>
  <c r="AA133" i="21"/>
  <c r="AB80" i="21"/>
  <c r="AB133" i="21"/>
  <c r="AC133" i="21"/>
  <c r="AC81" i="21"/>
  <c r="K134" i="21"/>
  <c r="K79" i="21"/>
  <c r="S135" i="21"/>
  <c r="S79" i="21"/>
  <c r="Z135" i="21"/>
  <c r="Z79" i="21"/>
  <c r="Z78" i="21"/>
  <c r="L101" i="22"/>
  <c r="M101" i="22"/>
  <c r="X25" i="22"/>
  <c r="Y25" i="22"/>
  <c r="M31" i="22"/>
  <c r="T88" i="20"/>
  <c r="L30" i="20"/>
  <c r="Y31" i="19"/>
  <c r="X58" i="18"/>
  <c r="AB14" i="18"/>
  <c r="Y55" i="12"/>
  <c r="I108" i="15"/>
  <c r="M14" i="8"/>
  <c r="M13" i="3"/>
  <c r="Q59" i="5"/>
  <c r="I59" i="5"/>
  <c r="X65" i="15"/>
  <c r="U68" i="16"/>
  <c r="Q5" i="5"/>
  <c r="E99" i="16"/>
  <c r="AC39" i="16"/>
  <c r="I4" i="9"/>
  <c r="Y42" i="9"/>
  <c r="P56" i="16"/>
  <c r="Q56" i="16"/>
  <c r="C56" i="15"/>
  <c r="L136" i="22"/>
  <c r="X72" i="22"/>
  <c r="Y72" i="22"/>
  <c r="AC17" i="22"/>
  <c r="H25" i="22"/>
  <c r="M25" i="22"/>
  <c r="AG143" i="22"/>
  <c r="M22" i="22"/>
  <c r="T130" i="20"/>
  <c r="AB130" i="20"/>
  <c r="T58" i="18"/>
  <c r="AC47" i="8"/>
  <c r="U19" i="4"/>
  <c r="X21" i="3"/>
  <c r="H11" i="8"/>
  <c r="Q8" i="16"/>
  <c r="Y43" i="3"/>
  <c r="Q43" i="3"/>
  <c r="Q29" i="5"/>
  <c r="Y29" i="5"/>
  <c r="U59" i="5"/>
  <c r="P24" i="3"/>
  <c r="I34" i="5"/>
  <c r="Q39" i="16"/>
  <c r="I39" i="16"/>
  <c r="Y5" i="5"/>
  <c r="H19" i="16"/>
  <c r="I19" i="16"/>
  <c r="Y84" i="14"/>
  <c r="Q19" i="4"/>
  <c r="Q13" i="3"/>
  <c r="AC5" i="5"/>
  <c r="Q47" i="15"/>
  <c r="I56" i="14"/>
  <c r="E66" i="15"/>
  <c r="E47" i="8"/>
  <c r="I77" i="11"/>
  <c r="I45" i="5"/>
  <c r="I26" i="11"/>
  <c r="X67" i="14"/>
  <c r="L15" i="14"/>
  <c r="M15" i="14"/>
  <c r="Q35" i="5"/>
  <c r="Q51" i="5"/>
  <c r="E108" i="16"/>
  <c r="M33" i="9"/>
  <c r="M71" i="9"/>
  <c r="I66" i="11"/>
  <c r="I32" i="14"/>
  <c r="U84" i="14"/>
  <c r="AB72" i="15"/>
  <c r="U25" i="5"/>
  <c r="Y55" i="5"/>
  <c r="U29" i="5"/>
  <c r="H51" i="9"/>
  <c r="Q84" i="14"/>
  <c r="Y35" i="11"/>
  <c r="I39" i="4"/>
  <c r="Q13" i="4"/>
  <c r="M55" i="5"/>
  <c r="I43" i="4"/>
  <c r="Q43" i="4"/>
  <c r="M39" i="11"/>
  <c r="E81" i="11"/>
  <c r="Q5" i="3"/>
  <c r="M19" i="4"/>
  <c r="E49" i="4"/>
  <c r="U108" i="15"/>
  <c r="U99" i="15"/>
  <c r="U113" i="15"/>
  <c r="Y52" i="15"/>
  <c r="U52" i="15"/>
  <c r="M37" i="5"/>
  <c r="AB21" i="4"/>
  <c r="AA24" i="4"/>
  <c r="I36" i="4"/>
  <c r="AC34" i="4"/>
  <c r="AB24" i="3"/>
  <c r="AC40" i="3"/>
  <c r="M10" i="3"/>
  <c r="Y10" i="3"/>
  <c r="M40" i="3"/>
  <c r="I40" i="3"/>
  <c r="E40" i="3"/>
  <c r="Y46" i="5"/>
  <c r="G3" i="8"/>
  <c r="U63" i="8"/>
  <c r="I30" i="8"/>
  <c r="Y30" i="8"/>
  <c r="M39" i="8"/>
  <c r="W36" i="8"/>
  <c r="M17" i="9"/>
  <c r="B3" i="9"/>
  <c r="L13" i="9"/>
  <c r="Y19" i="9"/>
  <c r="K3" i="9"/>
  <c r="U17" i="9"/>
  <c r="U24" i="11"/>
  <c r="AC52" i="11"/>
  <c r="M68" i="11"/>
  <c r="M78" i="11"/>
  <c r="U80" i="11"/>
  <c r="Y66" i="12"/>
  <c r="I15" i="12"/>
  <c r="Q15" i="12"/>
  <c r="K54" i="12"/>
  <c r="R54" i="12"/>
  <c r="M75" i="12"/>
  <c r="Y75" i="12"/>
  <c r="I41" i="12"/>
  <c r="M41" i="12"/>
  <c r="U92" i="12"/>
  <c r="N3" i="13"/>
  <c r="D8" i="13"/>
  <c r="Y8" i="13"/>
  <c r="Q9" i="13"/>
  <c r="AC9" i="13"/>
  <c r="I17" i="13"/>
  <c r="O3" i="14"/>
  <c r="I69" i="14"/>
  <c r="H67" i="14"/>
  <c r="I93" i="14"/>
  <c r="M68" i="14"/>
  <c r="M84" i="14"/>
  <c r="M96" i="14"/>
  <c r="Q93" i="14"/>
  <c r="I83" i="14"/>
  <c r="E83" i="14"/>
  <c r="I31" i="14"/>
  <c r="U31" i="14"/>
  <c r="Y31" i="14"/>
  <c r="U83" i="14"/>
  <c r="M31" i="14"/>
  <c r="D54" i="15"/>
  <c r="U16" i="15"/>
  <c r="T12" i="15"/>
  <c r="X17" i="15"/>
  <c r="Y17" i="15"/>
  <c r="Y18" i="15"/>
  <c r="B19" i="15"/>
  <c r="C116" i="15"/>
  <c r="Z4" i="16"/>
  <c r="Z3" i="16"/>
  <c r="Z53" i="16"/>
  <c r="X25" i="16"/>
  <c r="Q47" i="16"/>
  <c r="U107" i="16"/>
  <c r="M107" i="16"/>
  <c r="E107" i="16"/>
  <c r="I66" i="16"/>
  <c r="H65" i="16"/>
  <c r="X113" i="16"/>
  <c r="T73" i="18"/>
  <c r="U73" i="18"/>
  <c r="U74" i="18"/>
  <c r="Y108" i="18"/>
  <c r="U43" i="18"/>
  <c r="U108" i="18"/>
  <c r="E108" i="18"/>
  <c r="Y104" i="18"/>
  <c r="AC39" i="18"/>
  <c r="U104" i="18"/>
  <c r="U39" i="18"/>
  <c r="E104" i="18"/>
  <c r="M39" i="18"/>
  <c r="Y100" i="18"/>
  <c r="AC35" i="18"/>
  <c r="U100" i="18"/>
  <c r="U35" i="18"/>
  <c r="M35" i="18"/>
  <c r="E100" i="18"/>
  <c r="D29" i="18"/>
  <c r="D59" i="18"/>
  <c r="Y96" i="18"/>
  <c r="Q96" i="18"/>
  <c r="I96" i="18"/>
  <c r="AC31" i="18"/>
  <c r="Q31" i="18"/>
  <c r="U96" i="18"/>
  <c r="M31" i="18"/>
  <c r="M96" i="18"/>
  <c r="U31" i="18"/>
  <c r="T53" i="19"/>
  <c r="U53" i="19"/>
  <c r="U54" i="19"/>
  <c r="F14" i="19"/>
  <c r="F60" i="19"/>
  <c r="G60" i="19"/>
  <c r="G14" i="19"/>
  <c r="M43" i="19"/>
  <c r="I109" i="19"/>
  <c r="Y109" i="19"/>
  <c r="M109" i="19"/>
  <c r="I43" i="19"/>
  <c r="U109" i="19"/>
  <c r="AC109" i="19"/>
  <c r="U43" i="19"/>
  <c r="Y105" i="19"/>
  <c r="I105" i="19"/>
  <c r="I39" i="19"/>
  <c r="M105" i="19"/>
  <c r="AC105" i="19"/>
  <c r="U35" i="19"/>
  <c r="I35" i="19"/>
  <c r="AC101" i="19"/>
  <c r="U101" i="19"/>
  <c r="M101" i="19"/>
  <c r="H29" i="19"/>
  <c r="Y29" i="19"/>
  <c r="M31" i="19"/>
  <c r="I5" i="19"/>
  <c r="R4" i="19"/>
  <c r="R60" i="19"/>
  <c r="AA59" i="19"/>
  <c r="AA62" i="19"/>
  <c r="AA14" i="19"/>
  <c r="H81" i="19"/>
  <c r="I85" i="19"/>
  <c r="V80" i="19"/>
  <c r="V125" i="19"/>
  <c r="J9" i="2"/>
  <c r="Q18" i="3"/>
  <c r="M44" i="3"/>
  <c r="E46" i="3"/>
  <c r="U28" i="5"/>
  <c r="E58" i="5"/>
  <c r="Y9" i="5"/>
  <c r="E58" i="8"/>
  <c r="U52" i="11"/>
  <c r="AA117" i="15"/>
  <c r="I74" i="15"/>
  <c r="S11" i="16"/>
  <c r="S3" i="16"/>
  <c r="Q43" i="18"/>
  <c r="Y50" i="18"/>
  <c r="S125" i="18"/>
  <c r="M104" i="18"/>
  <c r="I115" i="18"/>
  <c r="U115" i="18"/>
  <c r="Y119" i="18"/>
  <c r="X118" i="18"/>
  <c r="X94" i="18"/>
  <c r="Y94" i="18"/>
  <c r="Y90" i="18"/>
  <c r="X89" i="18"/>
  <c r="D5" i="18"/>
  <c r="D58" i="18"/>
  <c r="Y123" i="18"/>
  <c r="Y72" i="18"/>
  <c r="E72" i="18"/>
  <c r="AC72" i="18"/>
  <c r="U72" i="18"/>
  <c r="I46" i="18"/>
  <c r="H44" i="18"/>
  <c r="I44" i="18"/>
  <c r="L8" i="18"/>
  <c r="M8" i="18"/>
  <c r="M10" i="18"/>
  <c r="D20" i="18"/>
  <c r="Y85" i="18"/>
  <c r="U87" i="18"/>
  <c r="M22" i="18"/>
  <c r="M54" i="18"/>
  <c r="L53" i="18"/>
  <c r="M53" i="18"/>
  <c r="C3" i="18"/>
  <c r="D94" i="18"/>
  <c r="E96" i="18"/>
  <c r="AB94" i="18"/>
  <c r="AB124" i="18"/>
  <c r="AC124" i="18"/>
  <c r="AB74" i="19"/>
  <c r="AC76" i="19"/>
  <c r="AG84" i="19"/>
  <c r="M56" i="19"/>
  <c r="J89" i="19"/>
  <c r="J127" i="19"/>
  <c r="F59" i="19"/>
  <c r="F62" i="19"/>
  <c r="M49" i="19"/>
  <c r="M115" i="19"/>
  <c r="AC49" i="19"/>
  <c r="AC115" i="19"/>
  <c r="I49" i="19"/>
  <c r="I45" i="19"/>
  <c r="AC111" i="19"/>
  <c r="AC45" i="19"/>
  <c r="I84" i="19"/>
  <c r="M84" i="19"/>
  <c r="U18" i="19"/>
  <c r="Y84" i="19"/>
  <c r="H15" i="19"/>
  <c r="M12" i="19"/>
  <c r="L11" i="19"/>
  <c r="L29" i="19"/>
  <c r="M29" i="19"/>
  <c r="Q45" i="19"/>
  <c r="P15" i="19"/>
  <c r="Q18" i="19"/>
  <c r="R14" i="19"/>
  <c r="R59" i="19"/>
  <c r="R62" i="19"/>
  <c r="U49" i="19"/>
  <c r="U45" i="19"/>
  <c r="T11" i="19"/>
  <c r="T60" i="19"/>
  <c r="T29" i="19"/>
  <c r="Y49" i="19"/>
  <c r="Y45" i="19"/>
  <c r="X15" i="19"/>
  <c r="Y18" i="19"/>
  <c r="Z14" i="19"/>
  <c r="Z59" i="19"/>
  <c r="Z62" i="19"/>
  <c r="AB29" i="19"/>
  <c r="AG49" i="19"/>
  <c r="AG45" i="19"/>
  <c r="B80" i="19"/>
  <c r="B125" i="19"/>
  <c r="D95" i="19"/>
  <c r="I115" i="19"/>
  <c r="I111" i="19"/>
  <c r="M93" i="19"/>
  <c r="L90" i="19"/>
  <c r="N125" i="19"/>
  <c r="N70" i="19"/>
  <c r="O125" i="19"/>
  <c r="O70" i="19"/>
  <c r="F4" i="20"/>
  <c r="F3" i="20"/>
  <c r="F56" i="20"/>
  <c r="G15" i="20"/>
  <c r="G3" i="20"/>
  <c r="G58" i="20"/>
  <c r="AE58" i="20"/>
  <c r="AE15" i="20"/>
  <c r="X48" i="15"/>
  <c r="U43" i="16"/>
  <c r="L65" i="16"/>
  <c r="Q39" i="18"/>
  <c r="Q50" i="18"/>
  <c r="M100" i="18"/>
  <c r="M108" i="18"/>
  <c r="Q115" i="18"/>
  <c r="K125" i="18"/>
  <c r="X85" i="18"/>
  <c r="Y87" i="18"/>
  <c r="Y73" i="18"/>
  <c r="AC115" i="18"/>
  <c r="L29" i="18"/>
  <c r="L23" i="18"/>
  <c r="M30" i="18"/>
  <c r="B23" i="18"/>
  <c r="B61" i="18"/>
  <c r="AC43" i="18"/>
  <c r="Y39" i="18"/>
  <c r="Y35" i="18"/>
  <c r="X29" i="18"/>
  <c r="Y31" i="18"/>
  <c r="AD125" i="19"/>
  <c r="AD128" i="19"/>
  <c r="AD80" i="19"/>
  <c r="AB77" i="19"/>
  <c r="AC79" i="19"/>
  <c r="AB81" i="19"/>
  <c r="AC83" i="19"/>
  <c r="AA124" i="19"/>
  <c r="AA89" i="19"/>
  <c r="Z124" i="19"/>
  <c r="Z70" i="19"/>
  <c r="AF53" i="19"/>
  <c r="AG56" i="19"/>
  <c r="E122" i="19"/>
  <c r="U121" i="19"/>
  <c r="T119" i="19"/>
  <c r="L44" i="19"/>
  <c r="M9" i="19"/>
  <c r="L5" i="19"/>
  <c r="M7" i="19"/>
  <c r="N58" i="19"/>
  <c r="N62" i="19"/>
  <c r="N23" i="19"/>
  <c r="T44" i="19"/>
  <c r="U9" i="19"/>
  <c r="T8" i="19"/>
  <c r="T5" i="19"/>
  <c r="U7" i="19"/>
  <c r="V58" i="19"/>
  <c r="V23" i="19"/>
  <c r="V3" i="19"/>
  <c r="W58" i="19"/>
  <c r="W23" i="19"/>
  <c r="AA4" i="19"/>
  <c r="AA3" i="19"/>
  <c r="AA60" i="19"/>
  <c r="AA23" i="19"/>
  <c r="AC47" i="19"/>
  <c r="AB44" i="19"/>
  <c r="AD58" i="19"/>
  <c r="AD23" i="19"/>
  <c r="D110" i="19"/>
  <c r="D124" i="19"/>
  <c r="D70" i="19"/>
  <c r="G124" i="19"/>
  <c r="G128" i="19"/>
  <c r="G89" i="19"/>
  <c r="J70" i="19"/>
  <c r="J69" i="19"/>
  <c r="J126" i="19"/>
  <c r="L86" i="19"/>
  <c r="M88" i="19"/>
  <c r="Q109" i="19"/>
  <c r="Q105" i="19"/>
  <c r="Q101" i="19"/>
  <c r="P95" i="19"/>
  <c r="Q71" i="19"/>
  <c r="U105" i="19"/>
  <c r="T95" i="19"/>
  <c r="T125" i="19"/>
  <c r="V70" i="19"/>
  <c r="V126" i="19"/>
  <c r="X86" i="19"/>
  <c r="Y88" i="19"/>
  <c r="Q6" i="20"/>
  <c r="P5" i="20"/>
  <c r="P56" i="20"/>
  <c r="AG17" i="20"/>
  <c r="AF16" i="20"/>
  <c r="AB30" i="20"/>
  <c r="AC31" i="20"/>
  <c r="AF46" i="20"/>
  <c r="AG52" i="20"/>
  <c r="AF78" i="20"/>
  <c r="AG79" i="20"/>
  <c r="N142" i="20"/>
  <c r="N136" i="20"/>
  <c r="N135" i="20"/>
  <c r="X5" i="20"/>
  <c r="Y6" i="20"/>
  <c r="AA59" i="21"/>
  <c r="AA4" i="21"/>
  <c r="X12" i="21"/>
  <c r="Y12" i="21"/>
  <c r="Y13" i="21"/>
  <c r="U3" i="4"/>
  <c r="I11" i="4"/>
  <c r="M42" i="4"/>
  <c r="Q12" i="4"/>
  <c r="Z16" i="2"/>
  <c r="V10" i="2"/>
  <c r="Y18" i="3"/>
  <c r="Q14" i="5"/>
  <c r="Q21" i="8"/>
  <c r="Q26" i="8"/>
  <c r="Q62" i="8"/>
  <c r="U29" i="8"/>
  <c r="Y6" i="8"/>
  <c r="Y26" i="8"/>
  <c r="E54" i="8"/>
  <c r="I62" i="8"/>
  <c r="Q54" i="8"/>
  <c r="Y9" i="15"/>
  <c r="F54" i="15"/>
  <c r="K19" i="15"/>
  <c r="K3" i="15"/>
  <c r="R115" i="15"/>
  <c r="T69" i="15"/>
  <c r="T65" i="15"/>
  <c r="D5" i="16"/>
  <c r="U18" i="16"/>
  <c r="AC37" i="16"/>
  <c r="X48" i="16"/>
  <c r="Y48" i="16"/>
  <c r="F113" i="16"/>
  <c r="B79" i="16"/>
  <c r="S58" i="18"/>
  <c r="Q35" i="18"/>
  <c r="U50" i="18"/>
  <c r="Q100" i="18"/>
  <c r="I104" i="18"/>
  <c r="Q108" i="18"/>
  <c r="E115" i="18"/>
  <c r="Y22" i="18"/>
  <c r="Z79" i="18"/>
  <c r="Z68" i="18"/>
  <c r="Z125" i="18"/>
  <c r="T118" i="18"/>
  <c r="U121" i="18"/>
  <c r="AB118" i="18"/>
  <c r="AB79" i="18"/>
  <c r="AC79" i="18"/>
  <c r="AC73" i="18"/>
  <c r="I26" i="18"/>
  <c r="Q91" i="18"/>
  <c r="I91" i="18"/>
  <c r="D24" i="18"/>
  <c r="AC117" i="18"/>
  <c r="U117" i="18"/>
  <c r="M52" i="18"/>
  <c r="D44" i="18"/>
  <c r="M11" i="18"/>
  <c r="U83" i="18"/>
  <c r="M18" i="18"/>
  <c r="D15" i="18"/>
  <c r="Q83" i="18"/>
  <c r="I83" i="18"/>
  <c r="L24" i="18"/>
  <c r="M26" i="18"/>
  <c r="AB29" i="18"/>
  <c r="AC29" i="18"/>
  <c r="AC30" i="18"/>
  <c r="AC108" i="18"/>
  <c r="AC104" i="18"/>
  <c r="AC100" i="18"/>
  <c r="AC96" i="18"/>
  <c r="Y111" i="19"/>
  <c r="AC12" i="19"/>
  <c r="U47" i="19"/>
  <c r="AD89" i="19"/>
  <c r="AB110" i="19"/>
  <c r="AC114" i="19"/>
  <c r="AB95" i="19"/>
  <c r="AG112" i="19"/>
  <c r="J14" i="19"/>
  <c r="P53" i="19"/>
  <c r="P23" i="19"/>
  <c r="U56" i="19"/>
  <c r="X53" i="19"/>
  <c r="Y55" i="19"/>
  <c r="AC54" i="19"/>
  <c r="AB53" i="19"/>
  <c r="G69" i="19"/>
  <c r="K80" i="19"/>
  <c r="F4" i="19"/>
  <c r="F58" i="19"/>
  <c r="Y91" i="19"/>
  <c r="M25" i="19"/>
  <c r="AC25" i="19"/>
  <c r="AC91" i="19"/>
  <c r="I25" i="19"/>
  <c r="U25" i="19"/>
  <c r="M91" i="19"/>
  <c r="M35" i="19"/>
  <c r="N59" i="19"/>
  <c r="N4" i="19"/>
  <c r="N3" i="19"/>
  <c r="O59" i="19"/>
  <c r="O4" i="19"/>
  <c r="U39" i="19"/>
  <c r="T24" i="19"/>
  <c r="U27" i="19"/>
  <c r="W59" i="19"/>
  <c r="W4" i="19"/>
  <c r="W3" i="19"/>
  <c r="Y25" i="19"/>
  <c r="AC43" i="19"/>
  <c r="AC18" i="19"/>
  <c r="AB24" i="19"/>
  <c r="AC27" i="19"/>
  <c r="AD59" i="19"/>
  <c r="AD4" i="19"/>
  <c r="AD3" i="19"/>
  <c r="AE59" i="19"/>
  <c r="AE62" i="19"/>
  <c r="AE4" i="19"/>
  <c r="AE3" i="19"/>
  <c r="L110" i="19"/>
  <c r="M113" i="19"/>
  <c r="L74" i="19"/>
  <c r="M75" i="19"/>
  <c r="L71" i="19"/>
  <c r="M73" i="19"/>
  <c r="N124" i="19"/>
  <c r="N89" i="19"/>
  <c r="O124" i="19"/>
  <c r="O128" i="19"/>
  <c r="O89" i="19"/>
  <c r="W70" i="19"/>
  <c r="W69" i="19"/>
  <c r="Y113" i="19"/>
  <c r="X74" i="19"/>
  <c r="Y75" i="19"/>
  <c r="G56" i="20"/>
  <c r="D30" i="20"/>
  <c r="B57" i="20"/>
  <c r="B24" i="20"/>
  <c r="B3" i="20"/>
  <c r="D69" i="20"/>
  <c r="D63" i="20"/>
  <c r="D62" i="20"/>
  <c r="AE77" i="20"/>
  <c r="AE129" i="20"/>
  <c r="AF103" i="20"/>
  <c r="AG122" i="20"/>
  <c r="AF119" i="20"/>
  <c r="Y123" i="20"/>
  <c r="X119" i="20"/>
  <c r="T142" i="20"/>
  <c r="T136" i="20"/>
  <c r="T135" i="20"/>
  <c r="U7" i="21"/>
  <c r="T5" i="21"/>
  <c r="U5" i="21"/>
  <c r="B146" i="21"/>
  <c r="B140" i="21"/>
  <c r="B139" i="21"/>
  <c r="R146" i="21"/>
  <c r="R140" i="21"/>
  <c r="R139" i="21"/>
  <c r="U78" i="18"/>
  <c r="AC119" i="18"/>
  <c r="U113" i="19"/>
  <c r="Q98" i="19"/>
  <c r="M116" i="19"/>
  <c r="Q113" i="19"/>
  <c r="U82" i="19"/>
  <c r="M72" i="19"/>
  <c r="M32" i="19"/>
  <c r="M92" i="19"/>
  <c r="U107" i="19"/>
  <c r="Y21" i="19"/>
  <c r="U102" i="19"/>
  <c r="U21" i="19"/>
  <c r="M26" i="19"/>
  <c r="M6" i="19"/>
  <c r="AC21" i="19"/>
  <c r="U26" i="19"/>
  <c r="I21" i="19"/>
  <c r="Y6" i="19"/>
  <c r="K70" i="19"/>
  <c r="U124" i="20"/>
  <c r="Q120" i="20"/>
  <c r="Y47" i="20"/>
  <c r="U99" i="20"/>
  <c r="D16" i="20"/>
  <c r="D57" i="20"/>
  <c r="AD4" i="20"/>
  <c r="AE57" i="20"/>
  <c r="Y18" i="20"/>
  <c r="M29" i="20"/>
  <c r="Q33" i="20"/>
  <c r="Q37" i="20"/>
  <c r="AG45" i="20"/>
  <c r="Q47" i="20"/>
  <c r="Z69" i="20"/>
  <c r="Z63" i="20"/>
  <c r="Z62" i="20"/>
  <c r="U79" i="20"/>
  <c r="AE131" i="20"/>
  <c r="AB85" i="20"/>
  <c r="AE130" i="20"/>
  <c r="AE88" i="20"/>
  <c r="X94" i="20"/>
  <c r="AG102" i="20"/>
  <c r="AC106" i="20"/>
  <c r="Y110" i="20"/>
  <c r="AG114" i="20"/>
  <c r="E118" i="20"/>
  <c r="U45" i="20"/>
  <c r="T25" i="20"/>
  <c r="H16" i="20"/>
  <c r="X30" i="20"/>
  <c r="X64" i="20"/>
  <c r="X63" i="20"/>
  <c r="H78" i="20"/>
  <c r="K131" i="20"/>
  <c r="I107" i="21"/>
  <c r="U82" i="21"/>
  <c r="Q32" i="21"/>
  <c r="G58" i="21"/>
  <c r="R58" i="21"/>
  <c r="R4" i="21"/>
  <c r="Q6" i="21"/>
  <c r="P5" i="21"/>
  <c r="Q5" i="21"/>
  <c r="B4" i="21"/>
  <c r="D9" i="21"/>
  <c r="L9" i="21"/>
  <c r="O4" i="21"/>
  <c r="O60" i="21"/>
  <c r="AC14" i="21"/>
  <c r="AB12" i="21"/>
  <c r="W79" i="21"/>
  <c r="W78" i="21"/>
  <c r="F79" i="21"/>
  <c r="V99" i="21"/>
  <c r="V134" i="21"/>
  <c r="AD99" i="21"/>
  <c r="AD134" i="21"/>
  <c r="S60" i="22"/>
  <c r="S4" i="22"/>
  <c r="Y14" i="22"/>
  <c r="X13" i="22"/>
  <c r="F142" i="20"/>
  <c r="F136" i="20"/>
  <c r="F135" i="20"/>
  <c r="H119" i="20"/>
  <c r="I121" i="20"/>
  <c r="U51" i="20"/>
  <c r="AA60" i="21"/>
  <c r="P12" i="21"/>
  <c r="Q13" i="21"/>
  <c r="U88" i="21"/>
  <c r="H12" i="21"/>
  <c r="AG12" i="21"/>
  <c r="AC13" i="21"/>
  <c r="U13" i="21"/>
  <c r="M13" i="21"/>
  <c r="E88" i="21"/>
  <c r="AG88" i="21"/>
  <c r="M88" i="21"/>
  <c r="Y88" i="21"/>
  <c r="N15" i="21"/>
  <c r="N59" i="21"/>
  <c r="AD24" i="21"/>
  <c r="AD3" i="21"/>
  <c r="AD58" i="21"/>
  <c r="O59" i="21"/>
  <c r="O24" i="21"/>
  <c r="M67" i="21"/>
  <c r="L66" i="21"/>
  <c r="AF66" i="21"/>
  <c r="AG67" i="21"/>
  <c r="AC68" i="21"/>
  <c r="AB66" i="21"/>
  <c r="AC66" i="21"/>
  <c r="AD4" i="22"/>
  <c r="AD59" i="22"/>
  <c r="AG86" i="22"/>
  <c r="AF85" i="22"/>
  <c r="P93" i="22"/>
  <c r="Q95" i="22"/>
  <c r="P102" i="22"/>
  <c r="P135" i="22"/>
  <c r="Q135" i="22"/>
  <c r="Q103" i="22"/>
  <c r="N92" i="22"/>
  <c r="N137" i="22"/>
  <c r="U122" i="22"/>
  <c r="AC46" i="22"/>
  <c r="Y122" i="22"/>
  <c r="Q46" i="22"/>
  <c r="Q122" i="22"/>
  <c r="Y46" i="22"/>
  <c r="AC122" i="22"/>
  <c r="I122" i="22"/>
  <c r="AG46" i="22"/>
  <c r="AG122" i="22"/>
  <c r="AG128" i="22"/>
  <c r="AF123" i="22"/>
  <c r="AG123" i="22"/>
  <c r="L9" i="20"/>
  <c r="AA97" i="20"/>
  <c r="T46" i="20"/>
  <c r="X46" i="20"/>
  <c r="D136" i="20"/>
  <c r="H142" i="20"/>
  <c r="H136" i="20"/>
  <c r="AF137" i="20"/>
  <c r="AG138" i="20"/>
  <c r="AB4" i="21"/>
  <c r="AG82" i="21"/>
  <c r="AC7" i="21"/>
  <c r="H5" i="21"/>
  <c r="E82" i="21"/>
  <c r="M82" i="21"/>
  <c r="Q82" i="21"/>
  <c r="Y82" i="21"/>
  <c r="X9" i="21"/>
  <c r="Y10" i="21"/>
  <c r="J4" i="21"/>
  <c r="J3" i="21"/>
  <c r="J59" i="21"/>
  <c r="P16" i="21"/>
  <c r="Q17" i="21"/>
  <c r="AC17" i="21"/>
  <c r="AB16" i="21"/>
  <c r="S60" i="21"/>
  <c r="Q23" i="21"/>
  <c r="P21" i="21"/>
  <c r="Q21" i="21"/>
  <c r="AC31" i="21"/>
  <c r="X30" i="21"/>
  <c r="T90" i="21"/>
  <c r="AB105" i="21"/>
  <c r="AC106" i="21"/>
  <c r="N61" i="22"/>
  <c r="N16" i="22"/>
  <c r="AB16" i="22"/>
  <c r="AC16" i="22"/>
  <c r="AE16" i="22"/>
  <c r="AE60" i="22"/>
  <c r="I105" i="20"/>
  <c r="M83" i="21"/>
  <c r="E83" i="21"/>
  <c r="AG94" i="21"/>
  <c r="Y8" i="21"/>
  <c r="AG47" i="21"/>
  <c r="M6" i="21"/>
  <c r="M8" i="21"/>
  <c r="AG13" i="21"/>
  <c r="N4" i="21"/>
  <c r="L16" i="21"/>
  <c r="AD59" i="21"/>
  <c r="Q19" i="21"/>
  <c r="M20" i="21"/>
  <c r="U20" i="21"/>
  <c r="D21" i="21"/>
  <c r="H21" i="21"/>
  <c r="Y23" i="21"/>
  <c r="H25" i="21"/>
  <c r="Q25" i="21"/>
  <c r="F59" i="21"/>
  <c r="AG23" i="21"/>
  <c r="AG19" i="21"/>
  <c r="AG7" i="21"/>
  <c r="U44" i="21"/>
  <c r="Y44" i="21"/>
  <c r="Y40" i="21"/>
  <c r="Y36" i="21"/>
  <c r="Y32" i="21"/>
  <c r="X25" i="21"/>
  <c r="M49" i="21"/>
  <c r="U49" i="21"/>
  <c r="Q52" i="21"/>
  <c r="Q54" i="21"/>
  <c r="AE79" i="21"/>
  <c r="S133" i="21"/>
  <c r="N135" i="21"/>
  <c r="V90" i="21"/>
  <c r="AD90" i="21"/>
  <c r="Y96" i="21"/>
  <c r="H121" i="21"/>
  <c r="T121" i="21"/>
  <c r="D140" i="21"/>
  <c r="D139" i="21"/>
  <c r="D146" i="21"/>
  <c r="J140" i="21"/>
  <c r="J139" i="21"/>
  <c r="J146" i="21"/>
  <c r="T140" i="21"/>
  <c r="T146" i="21"/>
  <c r="Z140" i="21"/>
  <c r="Z139" i="21"/>
  <c r="Z146" i="21"/>
  <c r="G4" i="22"/>
  <c r="G3" i="22"/>
  <c r="T13" i="22"/>
  <c r="U14" i="22"/>
  <c r="AE4" i="22"/>
  <c r="AE3" i="22"/>
  <c r="AE59" i="22"/>
  <c r="U46" i="22"/>
  <c r="Z58" i="21"/>
  <c r="AG6" i="21"/>
  <c r="U81" i="21"/>
  <c r="Y7" i="21"/>
  <c r="P9" i="21"/>
  <c r="U14" i="21"/>
  <c r="T12" i="21"/>
  <c r="T60" i="21"/>
  <c r="Z59" i="21"/>
  <c r="U17" i="21"/>
  <c r="T16" i="21"/>
  <c r="M47" i="21"/>
  <c r="Y122" i="21"/>
  <c r="Y51" i="21"/>
  <c r="T79" i="21"/>
  <c r="T133" i="21"/>
  <c r="H80" i="21"/>
  <c r="X87" i="21"/>
  <c r="X79" i="21"/>
  <c r="X100" i="21"/>
  <c r="AF87" i="21"/>
  <c r="AF105" i="21"/>
  <c r="P87" i="21"/>
  <c r="P105" i="21"/>
  <c r="Y124" i="21"/>
  <c r="Y129" i="21"/>
  <c r="O140" i="21"/>
  <c r="O139" i="21"/>
  <c r="O146" i="21"/>
  <c r="AE140" i="21"/>
  <c r="AE139" i="21"/>
  <c r="AE146" i="21"/>
  <c r="E129" i="21"/>
  <c r="AF5" i="22"/>
  <c r="AG5" i="22"/>
  <c r="X5" i="22"/>
  <c r="R60" i="22"/>
  <c r="W60" i="22"/>
  <c r="W16" i="22"/>
  <c r="W3" i="22"/>
  <c r="AF31" i="22"/>
  <c r="AG31" i="22"/>
  <c r="U52" i="22"/>
  <c r="T47" i="22"/>
  <c r="B72" i="22"/>
  <c r="B66" i="22"/>
  <c r="B65" i="22"/>
  <c r="T85" i="22"/>
  <c r="U86" i="22"/>
  <c r="O137" i="22"/>
  <c r="U91" i="22"/>
  <c r="H13" i="22"/>
  <c r="Q89" i="22"/>
  <c r="AC91" i="22"/>
  <c r="AC86" i="20"/>
  <c r="E138" i="20"/>
  <c r="E81" i="21"/>
  <c r="Q94" i="21"/>
  <c r="Q83" i="21"/>
  <c r="Z15" i="21"/>
  <c r="Q7" i="21"/>
  <c r="AG8" i="21"/>
  <c r="M14" i="21"/>
  <c r="L12" i="21"/>
  <c r="W15" i="21"/>
  <c r="W3" i="21"/>
  <c r="H16" i="21"/>
  <c r="Y92" i="21"/>
  <c r="Y19" i="21"/>
  <c r="S24" i="21"/>
  <c r="Q26" i="21"/>
  <c r="AG27" i="21"/>
  <c r="Q28" i="21"/>
  <c r="AA24" i="21"/>
  <c r="M51" i="21"/>
  <c r="M53" i="21"/>
  <c r="Z133" i="21"/>
  <c r="G134" i="21"/>
  <c r="U85" i="21"/>
  <c r="T84" i="21"/>
  <c r="N90" i="21"/>
  <c r="C99" i="21"/>
  <c r="H91" i="21"/>
  <c r="Y81" i="21"/>
  <c r="X80" i="21"/>
  <c r="AB100" i="21"/>
  <c r="P121" i="21"/>
  <c r="AF121" i="21"/>
  <c r="G146" i="21"/>
  <c r="G140" i="21"/>
  <c r="G139" i="21"/>
  <c r="L146" i="21"/>
  <c r="L140" i="21"/>
  <c r="W146" i="21"/>
  <c r="W140" i="21"/>
  <c r="W139" i="21"/>
  <c r="AB146" i="21"/>
  <c r="AB140" i="21"/>
  <c r="U6" i="22"/>
  <c r="T5" i="22"/>
  <c r="AA60" i="22"/>
  <c r="AA16" i="22"/>
  <c r="AA3" i="22"/>
  <c r="B59" i="22"/>
  <c r="B25" i="22"/>
  <c r="D26" i="22"/>
  <c r="D59" i="22"/>
  <c r="M46" i="22"/>
  <c r="AB66" i="22"/>
  <c r="AB72" i="22"/>
  <c r="AC72" i="22"/>
  <c r="O79" i="22"/>
  <c r="Y86" i="22"/>
  <c r="X85" i="22"/>
  <c r="G80" i="22"/>
  <c r="G79" i="22"/>
  <c r="G137" i="22"/>
  <c r="S148" i="22"/>
  <c r="S142" i="22"/>
  <c r="S141" i="22"/>
  <c r="P139" i="23"/>
  <c r="H9" i="23"/>
  <c r="U10" i="23"/>
  <c r="AG10" i="23"/>
  <c r="I85" i="23"/>
  <c r="U85" i="23"/>
  <c r="Y85" i="23"/>
  <c r="M85" i="23"/>
  <c r="AC85" i="23"/>
  <c r="Q10" i="23"/>
  <c r="Q85" i="23"/>
  <c r="AG85" i="23"/>
  <c r="Y10" i="23"/>
  <c r="X9" i="23"/>
  <c r="U12" i="23"/>
  <c r="AG12" i="23"/>
  <c r="I87" i="23"/>
  <c r="E87" i="23"/>
  <c r="Y87" i="23"/>
  <c r="M12" i="23"/>
  <c r="AC12" i="23"/>
  <c r="U87" i="23"/>
  <c r="Q12" i="23"/>
  <c r="Q87" i="23"/>
  <c r="M87" i="23"/>
  <c r="AC87" i="23"/>
  <c r="Y12" i="23"/>
  <c r="C4" i="23"/>
  <c r="D13" i="23"/>
  <c r="C60" i="23"/>
  <c r="S4" i="23"/>
  <c r="S60" i="23"/>
  <c r="AE4" i="23"/>
  <c r="AE3" i="23"/>
  <c r="AE60" i="23"/>
  <c r="AC14" i="23"/>
  <c r="AB13" i="23"/>
  <c r="M125" i="23"/>
  <c r="L121" i="23"/>
  <c r="E127" i="23"/>
  <c r="D121" i="23"/>
  <c r="Q127" i="23"/>
  <c r="P121" i="23"/>
  <c r="P135" i="23"/>
  <c r="Y6" i="22"/>
  <c r="AD72" i="22"/>
  <c r="AD66" i="22"/>
  <c r="AD65" i="22"/>
  <c r="I91" i="22"/>
  <c r="U118" i="22"/>
  <c r="I118" i="22"/>
  <c r="Y118" i="22"/>
  <c r="E84" i="23"/>
  <c r="AG14" i="23"/>
  <c r="AF13" i="23"/>
  <c r="AF60" i="23"/>
  <c r="F16" i="23"/>
  <c r="F59" i="23"/>
  <c r="Z16" i="23"/>
  <c r="Z59" i="23"/>
  <c r="Q18" i="23"/>
  <c r="P17" i="23"/>
  <c r="J16" i="23"/>
  <c r="J3" i="23"/>
  <c r="J60" i="23"/>
  <c r="AE24" i="23"/>
  <c r="AE58" i="23"/>
  <c r="Q26" i="23"/>
  <c r="P25" i="23"/>
  <c r="G24" i="23"/>
  <c r="G59" i="23"/>
  <c r="W24" i="23"/>
  <c r="W59" i="23"/>
  <c r="AF30" i="23"/>
  <c r="AG31" i="23"/>
  <c r="P46" i="23"/>
  <c r="P60" i="23"/>
  <c r="Q47" i="23"/>
  <c r="AG47" i="23"/>
  <c r="AF46" i="23"/>
  <c r="AF47" i="22"/>
  <c r="AG47" i="22"/>
  <c r="N72" i="22"/>
  <c r="N66" i="22"/>
  <c r="N65" i="22"/>
  <c r="P67" i="22"/>
  <c r="G101" i="22"/>
  <c r="P107" i="22"/>
  <c r="Q107" i="22"/>
  <c r="M132" i="22"/>
  <c r="AC56" i="22"/>
  <c r="Y56" i="22"/>
  <c r="Q132" i="22"/>
  <c r="AG132" i="22"/>
  <c r="AG56" i="22"/>
  <c r="M56" i="22"/>
  <c r="Y132" i="22"/>
  <c r="Y84" i="23"/>
  <c r="Z91" i="23"/>
  <c r="Z134" i="23"/>
  <c r="H100" i="23"/>
  <c r="I101" i="23"/>
  <c r="X133" i="23"/>
  <c r="U102" i="23"/>
  <c r="T100" i="23"/>
  <c r="AC23" i="24"/>
  <c r="AB22" i="24"/>
  <c r="N24" i="24"/>
  <c r="N3" i="24"/>
  <c r="N58" i="24"/>
  <c r="V58" i="24"/>
  <c r="V24" i="24"/>
  <c r="Y43" i="24"/>
  <c r="X30" i="24"/>
  <c r="AC48" i="24"/>
  <c r="U123" i="24"/>
  <c r="H46" i="24"/>
  <c r="M48" i="24"/>
  <c r="M123" i="24"/>
  <c r="AG123" i="24"/>
  <c r="E123" i="24"/>
  <c r="AC123" i="24"/>
  <c r="U48" i="24"/>
  <c r="Q123" i="24"/>
  <c r="Q48" i="24"/>
  <c r="Y123" i="24"/>
  <c r="I123" i="24"/>
  <c r="Y48" i="24"/>
  <c r="X46" i="24"/>
  <c r="I101" i="24"/>
  <c r="H100" i="24"/>
  <c r="X100" i="24"/>
  <c r="X133" i="24"/>
  <c r="Y133" i="24"/>
  <c r="Y101" i="24"/>
  <c r="D100" i="24"/>
  <c r="E102" i="24"/>
  <c r="T100" i="24"/>
  <c r="U100" i="24"/>
  <c r="U102" i="24"/>
  <c r="B134" i="24"/>
  <c r="B99" i="24"/>
  <c r="B78" i="24"/>
  <c r="O65" i="21"/>
  <c r="O64" i="21"/>
  <c r="B79" i="21"/>
  <c r="B78" i="21"/>
  <c r="G79" i="21"/>
  <c r="N79" i="21"/>
  <c r="N78" i="21"/>
  <c r="AF135" i="22"/>
  <c r="AG48" i="22"/>
  <c r="AG6" i="22"/>
  <c r="AG82" i="22"/>
  <c r="H5" i="22"/>
  <c r="O4" i="22"/>
  <c r="O3" i="22"/>
  <c r="AB9" i="22"/>
  <c r="U53" i="22"/>
  <c r="AD61" i="22"/>
  <c r="AF92" i="22"/>
  <c r="AG92" i="22"/>
  <c r="I98" i="22"/>
  <c r="AF107" i="22"/>
  <c r="D107" i="22"/>
  <c r="E107" i="22"/>
  <c r="I129" i="22"/>
  <c r="AD142" i="22"/>
  <c r="AD141" i="22"/>
  <c r="AD148" i="22"/>
  <c r="M146" i="22"/>
  <c r="AC146" i="22"/>
  <c r="U11" i="22"/>
  <c r="U56" i="22"/>
  <c r="AC84" i="23"/>
  <c r="Y6" i="23"/>
  <c r="M15" i="23"/>
  <c r="L13" i="23"/>
  <c r="M18" i="23"/>
  <c r="L17" i="23"/>
  <c r="W60" i="23"/>
  <c r="AG23" i="23"/>
  <c r="AF22" i="23"/>
  <c r="AF16" i="23"/>
  <c r="L30" i="23"/>
  <c r="M32" i="23"/>
  <c r="J99" i="23"/>
  <c r="J78" i="23"/>
  <c r="L141" i="23"/>
  <c r="M143" i="23"/>
  <c r="AG128" i="23"/>
  <c r="AF121" i="23"/>
  <c r="N142" i="22"/>
  <c r="N141" i="22"/>
  <c r="P4" i="23"/>
  <c r="Z4" i="23"/>
  <c r="M10" i="23"/>
  <c r="G16" i="23"/>
  <c r="H22" i="23"/>
  <c r="Q97" i="23"/>
  <c r="U23" i="23"/>
  <c r="Y23" i="23"/>
  <c r="X22" i="23"/>
  <c r="E85" i="23"/>
  <c r="V99" i="23"/>
  <c r="V78" i="23"/>
  <c r="U115" i="23"/>
  <c r="B146" i="23"/>
  <c r="B140" i="23"/>
  <c r="B139" i="23"/>
  <c r="F4" i="23"/>
  <c r="F3" i="23"/>
  <c r="K4" i="23"/>
  <c r="H13" i="23"/>
  <c r="U13" i="23"/>
  <c r="AC89" i="23"/>
  <c r="Y14" i="23"/>
  <c r="T13" i="23"/>
  <c r="O16" i="23"/>
  <c r="O3" i="23"/>
  <c r="U18" i="23"/>
  <c r="Y93" i="23"/>
  <c r="E93" i="23"/>
  <c r="Y18" i="23"/>
  <c r="Y95" i="23"/>
  <c r="I95" i="23"/>
  <c r="AC26" i="23"/>
  <c r="AG101" i="23"/>
  <c r="M101" i="23"/>
  <c r="AC28" i="23"/>
  <c r="AG103" i="23"/>
  <c r="M103" i="23"/>
  <c r="Y28" i="23"/>
  <c r="Y34" i="23"/>
  <c r="U35" i="23"/>
  <c r="U110" i="23"/>
  <c r="Q110" i="23"/>
  <c r="U112" i="23"/>
  <c r="Q112" i="23"/>
  <c r="Y38" i="23"/>
  <c r="U39" i="23"/>
  <c r="U114" i="23"/>
  <c r="Q114" i="23"/>
  <c r="M40" i="23"/>
  <c r="E115" i="23"/>
  <c r="AG116" i="23"/>
  <c r="I116" i="23"/>
  <c r="Y41" i="23"/>
  <c r="M42" i="23"/>
  <c r="U117" i="23"/>
  <c r="U43" i="23"/>
  <c r="Y118" i="23"/>
  <c r="U118" i="23"/>
  <c r="M44" i="23"/>
  <c r="Q119" i="23"/>
  <c r="AG119" i="23"/>
  <c r="I120" i="23"/>
  <c r="Q120" i="23"/>
  <c r="Y45" i="23"/>
  <c r="Y47" i="23"/>
  <c r="L46" i="23"/>
  <c r="F71" i="23"/>
  <c r="F65" i="23"/>
  <c r="F64" i="23"/>
  <c r="T133" i="23"/>
  <c r="AG87" i="23"/>
  <c r="M95" i="23"/>
  <c r="I110" i="23"/>
  <c r="I111" i="23"/>
  <c r="U124" i="23"/>
  <c r="AF99" i="24"/>
  <c r="AF134" i="24"/>
  <c r="T71" i="17"/>
  <c r="I106" i="23"/>
  <c r="W134" i="23"/>
  <c r="M89" i="23"/>
  <c r="B134" i="23"/>
  <c r="AC67" i="23"/>
  <c r="AD140" i="23"/>
  <c r="AD139" i="23"/>
  <c r="AA91" i="23"/>
  <c r="L100" i="23"/>
  <c r="I128" i="23"/>
  <c r="Q131" i="23"/>
  <c r="J140" i="23"/>
  <c r="J139" i="23"/>
  <c r="AG127" i="23"/>
  <c r="I86" i="23"/>
  <c r="Y86" i="23"/>
  <c r="AB91" i="24"/>
  <c r="AC92" i="24"/>
  <c r="M5" i="24"/>
  <c r="L4" i="24"/>
  <c r="D4" i="24"/>
  <c r="U6" i="24"/>
  <c r="T5" i="24"/>
  <c r="Q14" i="24"/>
  <c r="P13" i="24"/>
  <c r="AD59" i="24"/>
  <c r="P9" i="17"/>
  <c r="Q10" i="17"/>
  <c r="T9" i="17"/>
  <c r="U10" i="17"/>
  <c r="X9" i="17"/>
  <c r="Y11" i="17"/>
  <c r="I127" i="23"/>
  <c r="AC86" i="23"/>
  <c r="P134" i="24"/>
  <c r="Q84" i="24"/>
  <c r="AC80" i="24"/>
  <c r="E80" i="24"/>
  <c r="AC5" i="24"/>
  <c r="AG80" i="24"/>
  <c r="H58" i="24"/>
  <c r="AC133" i="24"/>
  <c r="Q5" i="24"/>
  <c r="Y5" i="24"/>
  <c r="Q80" i="24"/>
  <c r="Q25" i="24"/>
  <c r="P58" i="24"/>
  <c r="P16" i="24"/>
  <c r="Q17" i="24"/>
  <c r="O71" i="24"/>
  <c r="O65" i="24"/>
  <c r="O64" i="24"/>
  <c r="D84" i="24"/>
  <c r="E85" i="24"/>
  <c r="R79" i="24"/>
  <c r="R78" i="24"/>
  <c r="R135" i="24"/>
  <c r="O146" i="24"/>
  <c r="O140" i="24"/>
  <c r="O139" i="24"/>
  <c r="T140" i="24"/>
  <c r="M144" i="24"/>
  <c r="L141" i="24"/>
  <c r="L140" i="24"/>
  <c r="C4" i="17"/>
  <c r="C3" i="17"/>
  <c r="C58" i="17"/>
  <c r="D58" i="17"/>
  <c r="X5" i="17"/>
  <c r="Y6" i="17"/>
  <c r="AG34" i="17"/>
  <c r="Q34" i="17"/>
  <c r="AC109" i="17"/>
  <c r="Y109" i="17"/>
  <c r="Y34" i="17"/>
  <c r="H30" i="17"/>
  <c r="AG105" i="17"/>
  <c r="U109" i="17"/>
  <c r="AC34" i="17"/>
  <c r="E109" i="17"/>
  <c r="AG109" i="17"/>
  <c r="Q109" i="17"/>
  <c r="X30" i="17"/>
  <c r="Y30" i="17"/>
  <c r="Y41" i="17"/>
  <c r="AC42" i="17"/>
  <c r="Q42" i="17"/>
  <c r="U42" i="17"/>
  <c r="AG42" i="17"/>
  <c r="AC117" i="17"/>
  <c r="U117" i="17"/>
  <c r="E117" i="17"/>
  <c r="M42" i="17"/>
  <c r="AG117" i="17"/>
  <c r="Q117" i="17"/>
  <c r="Y42" i="17"/>
  <c r="AC47" i="17"/>
  <c r="AB46" i="17"/>
  <c r="D121" i="17"/>
  <c r="E122" i="17"/>
  <c r="AA134" i="17"/>
  <c r="AA79" i="17"/>
  <c r="AE71" i="23"/>
  <c r="AE65" i="23"/>
  <c r="AE64" i="23"/>
  <c r="D100" i="23"/>
  <c r="H141" i="23"/>
  <c r="Q86" i="23"/>
  <c r="Y127" i="23"/>
  <c r="AC84" i="24"/>
  <c r="AB79" i="24"/>
  <c r="M25" i="24"/>
  <c r="X105" i="24"/>
  <c r="Y106" i="24"/>
  <c r="T105" i="24"/>
  <c r="U112" i="24"/>
  <c r="M51" i="24"/>
  <c r="E126" i="24"/>
  <c r="U126" i="24"/>
  <c r="Q51" i="24"/>
  <c r="AC126" i="24"/>
  <c r="AG126" i="24"/>
  <c r="Q126" i="24"/>
  <c r="I126" i="24"/>
  <c r="AG51" i="24"/>
  <c r="X121" i="24"/>
  <c r="Y126" i="24"/>
  <c r="M128" i="24"/>
  <c r="L121" i="24"/>
  <c r="AG121" i="24"/>
  <c r="AF135" i="24"/>
  <c r="B146" i="24"/>
  <c r="B140" i="24"/>
  <c r="B139" i="24"/>
  <c r="T22" i="17"/>
  <c r="U23" i="17"/>
  <c r="F58" i="24"/>
  <c r="Q18" i="24"/>
  <c r="Y18" i="24"/>
  <c r="X16" i="24"/>
  <c r="X59" i="24"/>
  <c r="AC37" i="24"/>
  <c r="M112" i="24"/>
  <c r="M37" i="24"/>
  <c r="AG48" i="24"/>
  <c r="H80" i="24"/>
  <c r="H133" i="24"/>
  <c r="I133" i="24"/>
  <c r="V99" i="24"/>
  <c r="V133" i="24"/>
  <c r="D141" i="24"/>
  <c r="O4" i="17"/>
  <c r="O58" i="17"/>
  <c r="L5" i="17"/>
  <c r="M7" i="17"/>
  <c r="Q7" i="17"/>
  <c r="I82" i="17"/>
  <c r="AG82" i="17"/>
  <c r="U7" i="17"/>
  <c r="M82" i="17"/>
  <c r="Y7" i="17"/>
  <c r="AC82" i="17"/>
  <c r="E82" i="17"/>
  <c r="X13" i="17"/>
  <c r="Y14" i="17"/>
  <c r="V65" i="17"/>
  <c r="V64" i="17"/>
  <c r="V71" i="17"/>
  <c r="AG85" i="24"/>
  <c r="U85" i="24"/>
  <c r="Z59" i="24"/>
  <c r="AD24" i="24"/>
  <c r="AD3" i="24"/>
  <c r="Y26" i="24"/>
  <c r="E101" i="24"/>
  <c r="AF30" i="24"/>
  <c r="AC33" i="24"/>
  <c r="M33" i="24"/>
  <c r="U33" i="24"/>
  <c r="L30" i="24"/>
  <c r="M53" i="24"/>
  <c r="U53" i="24"/>
  <c r="AC53" i="24"/>
  <c r="C65" i="24"/>
  <c r="C64" i="24"/>
  <c r="C71" i="24"/>
  <c r="Z79" i="24"/>
  <c r="G79" i="24"/>
  <c r="G78" i="24"/>
  <c r="G135" i="24"/>
  <c r="F134" i="24"/>
  <c r="F91" i="24"/>
  <c r="M35" i="24"/>
  <c r="AC35" i="24"/>
  <c r="AC110" i="24"/>
  <c r="M126" i="24"/>
  <c r="AB141" i="24"/>
  <c r="AE3" i="17"/>
  <c r="AA58" i="17"/>
  <c r="AA4" i="17"/>
  <c r="AA3" i="17"/>
  <c r="T5" i="17"/>
  <c r="T58" i="17"/>
  <c r="U6" i="17"/>
  <c r="U34" i="17"/>
  <c r="O133" i="17"/>
  <c r="O79" i="17"/>
  <c r="AB84" i="17"/>
  <c r="AC85" i="17"/>
  <c r="AF84" i="17"/>
  <c r="AG87" i="17"/>
  <c r="D88" i="17"/>
  <c r="E89" i="17"/>
  <c r="U17" i="24"/>
  <c r="I92" i="24"/>
  <c r="Y92" i="24"/>
  <c r="J60" i="24"/>
  <c r="W60" i="24"/>
  <c r="U31" i="24"/>
  <c r="T30" i="24"/>
  <c r="P30" i="24"/>
  <c r="Q38" i="24"/>
  <c r="AC38" i="24"/>
  <c r="AB46" i="24"/>
  <c r="AC46" i="24"/>
  <c r="AC51" i="24"/>
  <c r="AD71" i="24"/>
  <c r="AD65" i="24"/>
  <c r="AD64" i="24"/>
  <c r="F79" i="24"/>
  <c r="F78" i="24"/>
  <c r="F133" i="24"/>
  <c r="N133" i="24"/>
  <c r="L84" i="24"/>
  <c r="B135" i="24"/>
  <c r="J99" i="24"/>
  <c r="Q110" i="24"/>
  <c r="J146" i="24"/>
  <c r="J140" i="24"/>
  <c r="J139" i="24"/>
  <c r="W140" i="24"/>
  <c r="W139" i="24"/>
  <c r="W146" i="24"/>
  <c r="V4" i="17"/>
  <c r="V58" i="17"/>
  <c r="F4" i="17"/>
  <c r="F60" i="17"/>
  <c r="AC28" i="17"/>
  <c r="AB25" i="17"/>
  <c r="S24" i="17"/>
  <c r="S59" i="17"/>
  <c r="AC68" i="17"/>
  <c r="AB66" i="17"/>
  <c r="AB65" i="17"/>
  <c r="AB30" i="24"/>
  <c r="AB59" i="24"/>
  <c r="T17" i="17"/>
  <c r="AB17" i="17"/>
  <c r="AG32" i="17"/>
  <c r="AF30" i="17"/>
  <c r="P30" i="17"/>
  <c r="L30" i="17"/>
  <c r="M35" i="17"/>
  <c r="J65" i="17"/>
  <c r="J64" i="17"/>
  <c r="J71" i="17"/>
  <c r="P60" i="17"/>
  <c r="AE24" i="17"/>
  <c r="Q101" i="17"/>
  <c r="AC26" i="17"/>
  <c r="M26" i="17"/>
  <c r="M34" i="17"/>
  <c r="AE71" i="17"/>
  <c r="AE65" i="17"/>
  <c r="AE64" i="17"/>
  <c r="AC81" i="17"/>
  <c r="B59" i="17"/>
  <c r="B16" i="17"/>
  <c r="L9" i="17"/>
  <c r="D71" i="17"/>
  <c r="D65" i="17"/>
  <c r="D64" i="17"/>
  <c r="S65" i="17"/>
  <c r="S64" i="17"/>
  <c r="S71" i="17"/>
  <c r="V133" i="17"/>
  <c r="V79" i="17"/>
  <c r="V78" i="17"/>
  <c r="S99" i="17"/>
  <c r="S133" i="17"/>
  <c r="AB30" i="17"/>
  <c r="AC30" i="17"/>
  <c r="AF46" i="17"/>
  <c r="P46" i="17"/>
  <c r="W99" i="17"/>
  <c r="W78" i="17"/>
  <c r="W135" i="17"/>
  <c r="K78" i="17"/>
  <c r="G134" i="17"/>
  <c r="K140" i="17"/>
  <c r="K139" i="17"/>
  <c r="K146" i="17"/>
  <c r="S146" i="17"/>
  <c r="S140" i="17"/>
  <c r="S139" i="17"/>
  <c r="AT15" i="25"/>
  <c r="D30" i="17"/>
  <c r="D59" i="17"/>
  <c r="AC31" i="17"/>
  <c r="AD79" i="17"/>
  <c r="AD78" i="17"/>
  <c r="AD133" i="17"/>
  <c r="L84" i="17"/>
  <c r="E131" i="17"/>
  <c r="F140" i="17"/>
  <c r="F139" i="17"/>
  <c r="F146" i="17"/>
  <c r="J91" i="17"/>
  <c r="E120" i="17"/>
  <c r="AG120" i="17"/>
  <c r="F79" i="17"/>
  <c r="P121" i="17"/>
  <c r="P135" i="17"/>
  <c r="K10" i="25"/>
  <c r="O14" i="25"/>
  <c r="AB80" i="17"/>
  <c r="AG128" i="17"/>
  <c r="R99" i="17"/>
  <c r="Z146" i="17"/>
  <c r="BB18" i="25"/>
  <c r="BD19" i="25"/>
  <c r="AH28" i="25"/>
  <c r="AH21" i="25"/>
  <c r="AJ21" i="25"/>
  <c r="AT59" i="25"/>
  <c r="BN59" i="25"/>
  <c r="AR77" i="25"/>
  <c r="AT80" i="25"/>
  <c r="T14" i="25"/>
  <c r="O23" i="25"/>
  <c r="BD23" i="25"/>
  <c r="AT23" i="25"/>
  <c r="AO23" i="25"/>
  <c r="T23" i="25"/>
  <c r="Z99" i="17"/>
  <c r="M117" i="17"/>
  <c r="M122" i="17"/>
  <c r="Y128" i="17"/>
  <c r="N146" i="17"/>
  <c r="N140" i="17"/>
  <c r="N139" i="17"/>
  <c r="W28" i="25"/>
  <c r="AC28" i="25"/>
  <c r="AE29" i="25"/>
  <c r="AC45" i="25"/>
  <c r="AT53" i="25"/>
  <c r="I50" i="25"/>
  <c r="BN50" i="25"/>
  <c r="BN54" i="25"/>
  <c r="AT54" i="25"/>
  <c r="BI54" i="25"/>
  <c r="AY54" i="25"/>
  <c r="BD54" i="25"/>
  <c r="AE54" i="25"/>
  <c r="BI72" i="25"/>
  <c r="AY72" i="25"/>
  <c r="BN72" i="25"/>
  <c r="BD72" i="25"/>
  <c r="AT72" i="25"/>
  <c r="AJ72" i="25"/>
  <c r="BI68" i="25"/>
  <c r="AY68" i="25"/>
  <c r="BD68" i="25"/>
  <c r="AJ68" i="25"/>
  <c r="BI64" i="25"/>
  <c r="AY64" i="25"/>
  <c r="BD64" i="25"/>
  <c r="AJ64" i="25"/>
  <c r="I58" i="25"/>
  <c r="O58" i="25"/>
  <c r="BI60" i="25"/>
  <c r="AY60" i="25"/>
  <c r="BD60" i="25"/>
  <c r="AJ60" i="25"/>
  <c r="O60" i="25"/>
  <c r="AR18" i="25"/>
  <c r="AT18" i="25"/>
  <c r="AT19" i="25"/>
  <c r="BK12" i="25"/>
  <c r="BK10" i="25"/>
  <c r="BI22" i="25"/>
  <c r="L43" i="25"/>
  <c r="AU49" i="25"/>
  <c r="AU43" i="25"/>
  <c r="R58" i="25"/>
  <c r="T58" i="25"/>
  <c r="O15" i="25"/>
  <c r="O19" i="25"/>
  <c r="I18" i="25"/>
  <c r="BC18" i="25"/>
  <c r="O24" i="25"/>
  <c r="O29" i="25"/>
  <c r="M28" i="25"/>
  <c r="O28" i="25"/>
  <c r="W43" i="25"/>
  <c r="BF43" i="25"/>
  <c r="AM58" i="25"/>
  <c r="I28" i="25"/>
  <c r="I21" i="25"/>
  <c r="AQ43" i="25"/>
  <c r="AQ44" i="25"/>
  <c r="AL43" i="25"/>
  <c r="AC58" i="25"/>
  <c r="O20" i="25"/>
  <c r="M18" i="25"/>
  <c r="O18" i="25"/>
  <c r="BL57" i="25"/>
  <c r="BM58" i="25"/>
  <c r="BL21" i="25"/>
  <c r="BG82" i="25"/>
  <c r="BI82" i="25"/>
  <c r="BG57" i="25"/>
  <c r="BH57" i="25"/>
  <c r="BH58" i="25"/>
  <c r="BG21" i="25"/>
  <c r="AF11" i="25"/>
  <c r="AR21" i="25"/>
  <c r="BF44" i="25"/>
  <c r="BA44" i="25"/>
  <c r="BL82" i="25"/>
  <c r="BN82" i="25"/>
  <c r="H3" i="25"/>
  <c r="AY77" i="25"/>
  <c r="L44" i="25"/>
  <c r="AE46" i="25"/>
  <c r="Y46" i="25"/>
  <c r="G3" i="25"/>
  <c r="BF11" i="25"/>
  <c r="AK10" i="25"/>
  <c r="V44" i="25"/>
  <c r="I82" i="25"/>
  <c r="T82" i="25"/>
  <c r="E12" i="25"/>
  <c r="E10" i="25"/>
  <c r="BI55" i="25"/>
  <c r="M45" i="25"/>
  <c r="O45" i="25"/>
  <c r="O46" i="25"/>
  <c r="BF3" i="25"/>
  <c r="Q11" i="25"/>
  <c r="D3" i="25"/>
  <c r="AQ10" i="25"/>
  <c r="AQ3" i="25"/>
  <c r="BJ11" i="25"/>
  <c r="L11" i="25"/>
  <c r="M82" i="25"/>
  <c r="O82" i="25"/>
  <c r="O77" i="25"/>
  <c r="AY55" i="25"/>
  <c r="AT55" i="25"/>
  <c r="Y55" i="25"/>
  <c r="O55" i="25"/>
  <c r="BN55" i="25"/>
  <c r="AO55" i="25"/>
  <c r="AE55" i="25"/>
  <c r="AC82" i="25"/>
  <c r="BD55" i="25"/>
  <c r="W82" i="25"/>
  <c r="AY48" i="25"/>
  <c r="V11" i="25"/>
  <c r="K3" i="25"/>
  <c r="AV11" i="25"/>
  <c r="BI48" i="25"/>
  <c r="T55" i="25"/>
  <c r="K11" i="25"/>
  <c r="AA44" i="25"/>
  <c r="BE44" i="25"/>
  <c r="AF44" i="25"/>
  <c r="K44" i="25"/>
  <c r="AA3" i="25"/>
  <c r="AB44" i="25"/>
  <c r="AB3" i="25"/>
  <c r="AJ46" i="25"/>
  <c r="D16" i="17"/>
  <c r="Y121" i="24"/>
  <c r="X135" i="24"/>
  <c r="T139" i="24"/>
  <c r="P60" i="24"/>
  <c r="P4" i="24"/>
  <c r="AG107" i="22"/>
  <c r="Y5" i="22"/>
  <c r="X4" i="22"/>
  <c r="X59" i="22"/>
  <c r="T139" i="21"/>
  <c r="E80" i="21"/>
  <c r="U80" i="21"/>
  <c r="H58" i="21"/>
  <c r="U133" i="21"/>
  <c r="M80" i="21"/>
  <c r="X58" i="21"/>
  <c r="Y58" i="21"/>
  <c r="H135" i="20"/>
  <c r="Q102" i="22"/>
  <c r="O3" i="21"/>
  <c r="AB126" i="19"/>
  <c r="Q20" i="18"/>
  <c r="T61" i="19"/>
  <c r="M12" i="25"/>
  <c r="AM57" i="25"/>
  <c r="AO57" i="25"/>
  <c r="AO58" i="25"/>
  <c r="R57" i="25"/>
  <c r="AY28" i="25"/>
  <c r="I57" i="25"/>
  <c r="BM57" i="25"/>
  <c r="Y58" i="25"/>
  <c r="AJ58" i="25"/>
  <c r="I49" i="25"/>
  <c r="BI50" i="25"/>
  <c r="AY50" i="25"/>
  <c r="BD50" i="25"/>
  <c r="AE50" i="25"/>
  <c r="O50" i="25"/>
  <c r="T50" i="25"/>
  <c r="AO50" i="25"/>
  <c r="Y50" i="25"/>
  <c r="AJ50" i="25"/>
  <c r="AE45" i="25"/>
  <c r="AJ22" i="25"/>
  <c r="AB133" i="17"/>
  <c r="AB79" i="17"/>
  <c r="BD28" i="25"/>
  <c r="L3" i="25"/>
  <c r="AG30" i="17"/>
  <c r="AB24" i="24"/>
  <c r="M84" i="24"/>
  <c r="D135" i="17"/>
  <c r="AB134" i="17"/>
  <c r="D146" i="24"/>
  <c r="D140" i="24"/>
  <c r="M88" i="23"/>
  <c r="AG81" i="22"/>
  <c r="M5" i="22"/>
  <c r="H59" i="22"/>
  <c r="AC81" i="22"/>
  <c r="E81" i="22"/>
  <c r="AG135" i="22"/>
  <c r="Y100" i="24"/>
  <c r="AC22" i="24"/>
  <c r="AB16" i="24"/>
  <c r="P58" i="23"/>
  <c r="D25" i="22"/>
  <c r="T4" i="22"/>
  <c r="U5" i="22"/>
  <c r="M12" i="21"/>
  <c r="Q87" i="21"/>
  <c r="P135" i="21"/>
  <c r="L15" i="21"/>
  <c r="M16" i="21"/>
  <c r="Q16" i="21"/>
  <c r="AF142" i="20"/>
  <c r="P92" i="22"/>
  <c r="Q92" i="22"/>
  <c r="Q93" i="22"/>
  <c r="P99" i="21"/>
  <c r="AF71" i="21"/>
  <c r="AF65" i="21"/>
  <c r="AG66" i="21"/>
  <c r="Q12" i="21"/>
  <c r="M5" i="21"/>
  <c r="Y13" i="22"/>
  <c r="X61" i="22"/>
  <c r="AC87" i="21"/>
  <c r="I89" i="20"/>
  <c r="AF97" i="20"/>
  <c r="D14" i="18"/>
  <c r="U79" i="18"/>
  <c r="AC15" i="18"/>
  <c r="U15" i="18"/>
  <c r="Y15" i="18"/>
  <c r="T127" i="19"/>
  <c r="U119" i="19"/>
  <c r="AF60" i="22"/>
  <c r="N69" i="19"/>
  <c r="X59" i="19"/>
  <c r="Y15" i="19"/>
  <c r="I15" i="19"/>
  <c r="U81" i="19"/>
  <c r="AC94" i="18"/>
  <c r="L61" i="18"/>
  <c r="M61" i="18"/>
  <c r="X126" i="18"/>
  <c r="Y126" i="18"/>
  <c r="Y118" i="18"/>
  <c r="Y67" i="14"/>
  <c r="D59" i="21"/>
  <c r="L126" i="19"/>
  <c r="X79" i="18"/>
  <c r="Y79" i="18"/>
  <c r="Y80" i="18"/>
  <c r="J128" i="19"/>
  <c r="U7" i="9"/>
  <c r="M45" i="9"/>
  <c r="I7" i="9"/>
  <c r="M7" i="9"/>
  <c r="Q45" i="9"/>
  <c r="AC7" i="9"/>
  <c r="L117" i="15"/>
  <c r="X64" i="16"/>
  <c r="X115" i="16"/>
  <c r="Y68" i="16"/>
  <c r="B3" i="18"/>
  <c r="D3" i="18"/>
  <c r="AC4" i="16"/>
  <c r="E135" i="22"/>
  <c r="I89" i="22"/>
  <c r="X136" i="22"/>
  <c r="E79" i="16"/>
  <c r="Q8" i="13"/>
  <c r="AC44" i="18"/>
  <c r="BN58" i="25"/>
  <c r="AT13" i="25"/>
  <c r="AB71" i="17"/>
  <c r="AB24" i="17"/>
  <c r="AB58" i="17"/>
  <c r="H140" i="23"/>
  <c r="D135" i="23"/>
  <c r="AB65" i="22"/>
  <c r="X133" i="21"/>
  <c r="Y133" i="21"/>
  <c r="Y80" i="21"/>
  <c r="AC16" i="21"/>
  <c r="AC5" i="21"/>
  <c r="E87" i="21"/>
  <c r="U87" i="21"/>
  <c r="M87" i="21"/>
  <c r="X131" i="20"/>
  <c r="L124" i="19"/>
  <c r="M71" i="19"/>
  <c r="X61" i="19"/>
  <c r="Y53" i="19"/>
  <c r="AB89" i="19"/>
  <c r="AC95" i="19"/>
  <c r="M24" i="18"/>
  <c r="Q89" i="18"/>
  <c r="I24" i="18"/>
  <c r="U24" i="18"/>
  <c r="M29" i="18"/>
  <c r="X57" i="15"/>
  <c r="X123" i="18"/>
  <c r="Y89" i="18"/>
  <c r="Y65" i="15"/>
  <c r="AB97" i="20"/>
  <c r="AF56" i="20"/>
  <c r="BD58" i="25"/>
  <c r="AY22" i="25"/>
  <c r="AC21" i="25"/>
  <c r="AC10" i="25"/>
  <c r="AY82" i="25"/>
  <c r="AJ82" i="25"/>
  <c r="Y97" i="23"/>
  <c r="Q22" i="23"/>
  <c r="L140" i="23"/>
  <c r="L146" i="23"/>
  <c r="E100" i="24"/>
  <c r="D133" i="24"/>
  <c r="E133" i="24"/>
  <c r="X24" i="24"/>
  <c r="P66" i="22"/>
  <c r="P72" i="22"/>
  <c r="Q72" i="22"/>
  <c r="Q67" i="22"/>
  <c r="P16" i="23"/>
  <c r="AB4" i="23"/>
  <c r="AC13" i="23"/>
  <c r="Y9" i="23"/>
  <c r="Q9" i="23"/>
  <c r="M9" i="23"/>
  <c r="AG84" i="23"/>
  <c r="AG9" i="23"/>
  <c r="AC9" i="23"/>
  <c r="Q84" i="23"/>
  <c r="I84" i="23"/>
  <c r="M84" i="23"/>
  <c r="AB139" i="21"/>
  <c r="L139" i="21"/>
  <c r="E91" i="21"/>
  <c r="AG16" i="21"/>
  <c r="AC91" i="21"/>
  <c r="Q91" i="21"/>
  <c r="U91" i="21"/>
  <c r="M91" i="21"/>
  <c r="Q81" i="22"/>
  <c r="U47" i="22"/>
  <c r="AG87" i="21"/>
  <c r="AF135" i="21"/>
  <c r="I80" i="21"/>
  <c r="U13" i="22"/>
  <c r="T135" i="21"/>
  <c r="Y21" i="21"/>
  <c r="Q96" i="21"/>
  <c r="AB134" i="21"/>
  <c r="AF137" i="22"/>
  <c r="AC12" i="21"/>
  <c r="P4" i="21"/>
  <c r="T56" i="20"/>
  <c r="AE76" i="20"/>
  <c r="AB61" i="19"/>
  <c r="AC53" i="19"/>
  <c r="U118" i="18"/>
  <c r="T126" i="18"/>
  <c r="U126" i="18"/>
  <c r="X56" i="16"/>
  <c r="Y56" i="16"/>
  <c r="AF15" i="20"/>
  <c r="AF57" i="20"/>
  <c r="AD62" i="19"/>
  <c r="X59" i="18"/>
  <c r="Y59" i="18"/>
  <c r="O69" i="19"/>
  <c r="I81" i="19"/>
  <c r="H80" i="19"/>
  <c r="I67" i="14"/>
  <c r="H55" i="14"/>
  <c r="AC44" i="8"/>
  <c r="I11" i="8"/>
  <c r="Q11" i="8"/>
  <c r="E44" i="8"/>
  <c r="H3" i="8"/>
  <c r="Y81" i="22"/>
  <c r="T24" i="21"/>
  <c r="Q81" i="19"/>
  <c r="I29" i="18"/>
  <c r="I39" i="15"/>
  <c r="M5" i="5"/>
  <c r="Z3" i="19"/>
  <c r="I119" i="19"/>
  <c r="H127" i="19"/>
  <c r="AC69" i="15"/>
  <c r="X3" i="13"/>
  <c r="Y3" i="13"/>
  <c r="X11" i="15"/>
  <c r="X80" i="22"/>
  <c r="Q4" i="16"/>
  <c r="I100" i="15"/>
  <c r="Q80" i="18"/>
  <c r="Q7" i="9"/>
  <c r="AC89" i="20"/>
  <c r="AE13" i="25"/>
  <c r="AO20" i="25"/>
  <c r="L58" i="17"/>
  <c r="L4" i="17"/>
  <c r="L59" i="23"/>
  <c r="L16" i="23"/>
  <c r="I100" i="24"/>
  <c r="U16" i="21"/>
  <c r="T15" i="21"/>
  <c r="U44" i="18"/>
  <c r="E109" i="18"/>
  <c r="Q44" i="18"/>
  <c r="Q109" i="18"/>
  <c r="AC118" i="18"/>
  <c r="AB126" i="18"/>
  <c r="AC126" i="18"/>
  <c r="D4" i="16"/>
  <c r="D53" i="16"/>
  <c r="AF129" i="20"/>
  <c r="AF61" i="19"/>
  <c r="AG61" i="19"/>
  <c r="AG53" i="19"/>
  <c r="Y25" i="16"/>
  <c r="H61" i="19"/>
  <c r="AC61" i="19"/>
  <c r="I53" i="19"/>
  <c r="AC119" i="19"/>
  <c r="AB127" i="19"/>
  <c r="AC8" i="13"/>
  <c r="Q24" i="18"/>
  <c r="AL44" i="25"/>
  <c r="BD22" i="25"/>
  <c r="AT28" i="25"/>
  <c r="M30" i="17"/>
  <c r="AB16" i="17"/>
  <c r="AB3" i="17"/>
  <c r="AB59" i="17"/>
  <c r="P4" i="17"/>
  <c r="AB140" i="24"/>
  <c r="AB146" i="24"/>
  <c r="X60" i="17"/>
  <c r="T60" i="17"/>
  <c r="M121" i="24"/>
  <c r="AB60" i="17"/>
  <c r="AC105" i="17"/>
  <c r="M105" i="17"/>
  <c r="U30" i="17"/>
  <c r="Y105" i="17"/>
  <c r="Q133" i="24"/>
  <c r="Y58" i="24"/>
  <c r="AG133" i="24"/>
  <c r="AC57" i="25"/>
  <c r="AE57" i="25"/>
  <c r="AE58" i="25"/>
  <c r="BI58" i="25"/>
  <c r="M21" i="25"/>
  <c r="O21" i="25"/>
  <c r="AY58" i="25"/>
  <c r="W21" i="25"/>
  <c r="AT22" i="25"/>
  <c r="Y22" i="25"/>
  <c r="T13" i="25"/>
  <c r="AR82" i="25"/>
  <c r="AT82" i="25"/>
  <c r="L79" i="17"/>
  <c r="L134" i="17"/>
  <c r="Q30" i="17"/>
  <c r="T16" i="17"/>
  <c r="T59" i="17"/>
  <c r="AF60" i="17"/>
  <c r="T59" i="24"/>
  <c r="H79" i="24"/>
  <c r="E84" i="24"/>
  <c r="D79" i="24"/>
  <c r="Q58" i="24"/>
  <c r="T58" i="24"/>
  <c r="U58" i="24"/>
  <c r="T4" i="24"/>
  <c r="U5" i="24"/>
  <c r="L60" i="23"/>
  <c r="Y46" i="24"/>
  <c r="E121" i="24"/>
  <c r="Q46" i="24"/>
  <c r="L133" i="23"/>
  <c r="AF4" i="23"/>
  <c r="I91" i="21"/>
  <c r="E100" i="21"/>
  <c r="Y5" i="21"/>
  <c r="M66" i="21"/>
  <c r="L71" i="21"/>
  <c r="L65" i="21"/>
  <c r="L64" i="21"/>
  <c r="Q53" i="19"/>
  <c r="AB59" i="18"/>
  <c r="AC59" i="18"/>
  <c r="AC80" i="18"/>
  <c r="U69" i="15"/>
  <c r="Q95" i="19"/>
  <c r="AB58" i="19"/>
  <c r="T58" i="19"/>
  <c r="T4" i="19"/>
  <c r="U5" i="19"/>
  <c r="M5" i="19"/>
  <c r="AB125" i="19"/>
  <c r="AC81" i="19"/>
  <c r="AB80" i="19"/>
  <c r="M65" i="16"/>
  <c r="L113" i="16"/>
  <c r="AC29" i="19"/>
  <c r="Q15" i="19"/>
  <c r="AC5" i="18"/>
  <c r="I65" i="16"/>
  <c r="H64" i="16"/>
  <c r="I64" i="16"/>
  <c r="H113" i="16"/>
  <c r="L57" i="20"/>
  <c r="D101" i="22"/>
  <c r="AC80" i="21"/>
  <c r="M44" i="18"/>
  <c r="Y100" i="15"/>
  <c r="X117" i="15"/>
  <c r="T3" i="13"/>
  <c r="U3" i="13"/>
  <c r="AB4" i="20"/>
  <c r="U89" i="18"/>
  <c r="M8" i="12"/>
  <c r="AC4" i="12"/>
  <c r="AF24" i="20"/>
  <c r="U80" i="18"/>
  <c r="M35" i="5"/>
  <c r="I4" i="16"/>
  <c r="M4" i="16"/>
  <c r="X97" i="20"/>
  <c r="I79" i="16"/>
  <c r="E80" i="18"/>
  <c r="T136" i="22"/>
  <c r="U81" i="22"/>
  <c r="L4" i="20"/>
  <c r="M81" i="22"/>
  <c r="Q64" i="16"/>
  <c r="E89" i="18"/>
  <c r="I45" i="9"/>
  <c r="AQ11" i="25"/>
  <c r="BD57" i="25"/>
  <c r="T49" i="25"/>
  <c r="AK11" i="25"/>
  <c r="AW46" i="25"/>
  <c r="AW45" i="25"/>
  <c r="AY47" i="25"/>
  <c r="BI47" i="25"/>
  <c r="BN57" i="25"/>
  <c r="BI57" i="25"/>
  <c r="D139" i="24"/>
  <c r="AY57" i="25"/>
  <c r="L139" i="23"/>
  <c r="Y61" i="19"/>
  <c r="Y64" i="16"/>
  <c r="T57" i="25"/>
  <c r="U36" i="8"/>
  <c r="AF64" i="21"/>
  <c r="Y135" i="22"/>
  <c r="M135" i="22"/>
  <c r="BN20" i="25"/>
  <c r="AJ49" i="25"/>
  <c r="Y49" i="25"/>
  <c r="BI49" i="25"/>
  <c r="I43" i="25"/>
  <c r="W44" i="25"/>
  <c r="Y59" i="22"/>
  <c r="BD49" i="25"/>
  <c r="AB139" i="24"/>
  <c r="M10" i="25"/>
  <c r="E101" i="22"/>
  <c r="AC14" i="18"/>
  <c r="AM18" i="25"/>
  <c r="AO18" i="25"/>
  <c r="AO19" i="25"/>
  <c r="P65" i="22"/>
  <c r="BN49" i="25"/>
  <c r="Y57" i="25"/>
  <c r="U61" i="19"/>
  <c r="BI46" i="25"/>
  <c r="BD48" i="25"/>
  <c r="BI20" i="25"/>
  <c r="BN48" i="25"/>
  <c r="AO48" i="25"/>
  <c r="AY20" i="25"/>
  <c r="BN19" i="25"/>
  <c r="BI45" i="25"/>
  <c r="BG43" i="25"/>
  <c r="AO16" i="25"/>
  <c r="AY19" i="25"/>
  <c r="AM46" i="25"/>
  <c r="AO47" i="25"/>
  <c r="AT48" i="25"/>
  <c r="BN18" i="25"/>
  <c r="BN47" i="25"/>
  <c r="BI19" i="25"/>
  <c r="BC46" i="25"/>
  <c r="BD47" i="25"/>
  <c r="BC45" i="25"/>
  <c r="BD46" i="25"/>
  <c r="BN46" i="25"/>
  <c r="BI18" i="25"/>
  <c r="BN16" i="25"/>
  <c r="AR46" i="25"/>
  <c r="AR45" i="25"/>
  <c r="AT47" i="25"/>
  <c r="AY18" i="25"/>
  <c r="AM45" i="25"/>
  <c r="AO46" i="25"/>
  <c r="AO15" i="25"/>
  <c r="AM13" i="25"/>
  <c r="AO13" i="25"/>
  <c r="AO45" i="25"/>
  <c r="BN15" i="25"/>
  <c r="BL43" i="25"/>
  <c r="BN43" i="25"/>
  <c r="BN45" i="25"/>
  <c r="AO14" i="25"/>
  <c r="AT46" i="25"/>
  <c r="AY16" i="25"/>
  <c r="BI16" i="25"/>
  <c r="BB43" i="25"/>
  <c r="BD45" i="25"/>
  <c r="BN14" i="25"/>
  <c r="BD43" i="25"/>
  <c r="AY15" i="25"/>
  <c r="BI15" i="25"/>
  <c r="BG13" i="25"/>
  <c r="BH13" i="25"/>
  <c r="AY14" i="25"/>
  <c r="BN13" i="25"/>
  <c r="BL12" i="25"/>
  <c r="BL10" i="25"/>
  <c r="AY13" i="25"/>
  <c r="BI13" i="25"/>
  <c r="BG12" i="25"/>
  <c r="BG10" i="25"/>
  <c r="BG3" i="25"/>
  <c r="BG4" i="25"/>
  <c r="AG12" i="25"/>
  <c r="AG10" i="25"/>
  <c r="AG11" i="25"/>
  <c r="AE69" i="26"/>
  <c r="AD67" i="26"/>
  <c r="AE66" i="26"/>
  <c r="AE57" i="26"/>
  <c r="AE56" i="26"/>
  <c r="AC55" i="26"/>
  <c r="AD53" i="26"/>
  <c r="AE52" i="26"/>
  <c r="AC48" i="26"/>
  <c r="AD48" i="26"/>
  <c r="AD51" i="26"/>
  <c r="AB41" i="26"/>
  <c r="AC44" i="26"/>
  <c r="AA41" i="26"/>
  <c r="AA42" i="26"/>
  <c r="AE44" i="26"/>
  <c r="AE34" i="26"/>
  <c r="AE32" i="26"/>
  <c r="AD30" i="26"/>
  <c r="AE28" i="26"/>
  <c r="AE27" i="26"/>
  <c r="AA19" i="26"/>
  <c r="AA8" i="26"/>
  <c r="AC26" i="26"/>
  <c r="AC19" i="26"/>
  <c r="AE19" i="26"/>
  <c r="AD25" i="26"/>
  <c r="AE21" i="26"/>
  <c r="AE20" i="26"/>
  <c r="AD20" i="26"/>
  <c r="AD21" i="26"/>
  <c r="AE17" i="26"/>
  <c r="AC16" i="26"/>
  <c r="AC11" i="26"/>
  <c r="AB8" i="26"/>
  <c r="X74" i="26"/>
  <c r="Y69" i="26"/>
  <c r="Z66" i="26"/>
  <c r="Y64" i="26"/>
  <c r="Y63" i="26"/>
  <c r="Z62" i="26"/>
  <c r="Z59" i="26"/>
  <c r="Y57" i="26"/>
  <c r="W41" i="26"/>
  <c r="Z51" i="26"/>
  <c r="Z50" i="26"/>
  <c r="Z46" i="26"/>
  <c r="X44" i="26"/>
  <c r="X43" i="26"/>
  <c r="Y44" i="26"/>
  <c r="Y45" i="26"/>
  <c r="Z45" i="26"/>
  <c r="X26" i="26"/>
  <c r="W19" i="26"/>
  <c r="W8" i="26"/>
  <c r="Y27" i="26"/>
  <c r="V8" i="26"/>
  <c r="V3" i="26"/>
  <c r="X20" i="26"/>
  <c r="X19" i="26"/>
  <c r="Y16" i="26"/>
  <c r="Y14" i="26"/>
  <c r="Y12" i="26"/>
  <c r="X11" i="26"/>
  <c r="P32" i="26"/>
  <c r="G32" i="26"/>
  <c r="BN26" i="26"/>
  <c r="T53" i="26"/>
  <c r="T68" i="26"/>
  <c r="T67" i="26"/>
  <c r="T66" i="26"/>
  <c r="T56" i="26"/>
  <c r="R41" i="26"/>
  <c r="U51" i="26"/>
  <c r="Q41" i="26"/>
  <c r="Q42" i="26"/>
  <c r="T48" i="26"/>
  <c r="T30" i="26"/>
  <c r="T23" i="26"/>
  <c r="T22" i="26"/>
  <c r="Q3" i="26"/>
  <c r="K69" i="19"/>
  <c r="L69" i="19"/>
  <c r="N21" i="25"/>
  <c r="X21" i="25"/>
  <c r="AI21" i="25"/>
  <c r="AS21" i="25"/>
  <c r="AX21" i="25"/>
  <c r="S21" i="25"/>
  <c r="AD21" i="25"/>
  <c r="AT21" i="25"/>
  <c r="BH21" i="25"/>
  <c r="BI21" i="25"/>
  <c r="T21" i="25"/>
  <c r="BM21" i="25"/>
  <c r="BC21" i="25"/>
  <c r="BN21" i="25"/>
  <c r="AE21" i="25"/>
  <c r="Q30" i="24"/>
  <c r="L139" i="24"/>
  <c r="U65" i="15"/>
  <c r="Y21" i="25"/>
  <c r="BD21" i="25"/>
  <c r="AC85" i="22"/>
  <c r="U23" i="18"/>
  <c r="Y48" i="15"/>
  <c r="U48" i="15"/>
  <c r="I109" i="15"/>
  <c r="AC109" i="15"/>
  <c r="AC48" i="15"/>
  <c r="Y109" i="15"/>
  <c r="H57" i="15"/>
  <c r="I48" i="15"/>
  <c r="Q109" i="15"/>
  <c r="M109" i="15"/>
  <c r="X60" i="18"/>
  <c r="Y60" i="18"/>
  <c r="AF126" i="19"/>
  <c r="X127" i="19"/>
  <c r="Y127" i="19"/>
  <c r="Y119" i="19"/>
  <c r="AU3" i="25"/>
  <c r="AU44" i="25"/>
  <c r="AB64" i="17"/>
  <c r="Y9" i="21"/>
  <c r="I51" i="9"/>
  <c r="AM44" i="25"/>
  <c r="AO43" i="25"/>
  <c r="AB54" i="16"/>
  <c r="BL3" i="25"/>
  <c r="BL4" i="25"/>
  <c r="AA3" i="21"/>
  <c r="U58" i="18"/>
  <c r="U46" i="21"/>
  <c r="AC65" i="15"/>
  <c r="W10" i="25"/>
  <c r="AP3" i="25"/>
  <c r="AP11" i="25"/>
  <c r="P44" i="25"/>
  <c r="P3" i="25"/>
  <c r="Q58" i="18"/>
  <c r="L125" i="18"/>
  <c r="M125" i="18"/>
  <c r="U4" i="16"/>
  <c r="T3" i="16"/>
  <c r="U3" i="16"/>
  <c r="AC3" i="25"/>
  <c r="AC4" i="25"/>
  <c r="X62" i="20"/>
  <c r="AC55" i="16"/>
  <c r="R10" i="25"/>
  <c r="K3" i="22"/>
  <c r="AT45" i="25"/>
  <c r="AY45" i="25"/>
  <c r="AG71" i="21"/>
  <c r="BK3" i="25"/>
  <c r="BK11" i="25"/>
  <c r="AG121" i="21"/>
  <c r="AD3" i="22"/>
  <c r="Y58" i="18"/>
  <c r="U123" i="18"/>
  <c r="T45" i="25"/>
  <c r="R43" i="25"/>
  <c r="AK44" i="25"/>
  <c r="AK3" i="25"/>
  <c r="AZ3" i="25"/>
  <c r="AZ11" i="25"/>
  <c r="O49" i="25"/>
  <c r="M43" i="25"/>
  <c r="Q44" i="25"/>
  <c r="Q3" i="25"/>
  <c r="AY21" i="25"/>
  <c r="AW10" i="25"/>
  <c r="AC92" i="22"/>
  <c r="T62" i="20"/>
  <c r="U51" i="9"/>
  <c r="Y56" i="11"/>
  <c r="I14" i="11"/>
  <c r="U56" i="11"/>
  <c r="AC56" i="11"/>
  <c r="Q4" i="13"/>
  <c r="U4" i="13"/>
  <c r="M4" i="13"/>
  <c r="L4" i="19"/>
  <c r="AG8" i="19"/>
  <c r="D141" i="22"/>
  <c r="X130" i="20"/>
  <c r="V24" i="2"/>
  <c r="AC5" i="8"/>
  <c r="M5" i="8"/>
  <c r="Y5" i="8"/>
  <c r="Q5" i="8"/>
  <c r="I5" i="8"/>
  <c r="M61" i="14"/>
  <c r="AC65" i="16"/>
  <c r="AB64" i="16"/>
  <c r="AB113" i="16"/>
  <c r="Y4" i="13"/>
  <c r="I12" i="15"/>
  <c r="H11" i="15"/>
  <c r="M73" i="15"/>
  <c r="Y12" i="15"/>
  <c r="AB54" i="4"/>
  <c r="Y21" i="2"/>
  <c r="Y24" i="2"/>
  <c r="E51" i="2"/>
  <c r="E54" i="2"/>
  <c r="F34" i="2"/>
  <c r="I51" i="2"/>
  <c r="J33" i="2"/>
  <c r="AD19" i="2"/>
  <c r="N19" i="2"/>
  <c r="R49" i="2"/>
  <c r="V19" i="2"/>
  <c r="V49" i="2"/>
  <c r="N49" i="2"/>
  <c r="Q12" i="3"/>
  <c r="AC42" i="3"/>
  <c r="Q42" i="3"/>
  <c r="M42" i="3"/>
  <c r="I12" i="3"/>
  <c r="I42" i="3"/>
  <c r="M12" i="3"/>
  <c r="Y42" i="3"/>
  <c r="Y12" i="3"/>
  <c r="E13" i="8"/>
  <c r="D11" i="8"/>
  <c r="E11" i="8"/>
  <c r="AA36" i="8"/>
  <c r="AB38" i="8"/>
  <c r="AB36" i="8"/>
  <c r="AC36" i="8"/>
  <c r="AC70" i="9"/>
  <c r="Y70" i="9"/>
  <c r="U70" i="9"/>
  <c r="X13" i="9"/>
  <c r="Y13" i="9"/>
  <c r="M26" i="9"/>
  <c r="U26" i="9"/>
  <c r="Q26" i="9"/>
  <c r="I26" i="9"/>
  <c r="Y26" i="9"/>
  <c r="I64" i="9"/>
  <c r="P51" i="9"/>
  <c r="X4" i="11"/>
  <c r="Y6" i="11"/>
  <c r="H14" i="12"/>
  <c r="I21" i="12"/>
  <c r="M16" i="12"/>
  <c r="L14" i="12"/>
  <c r="AC19" i="12"/>
  <c r="M70" i="12"/>
  <c r="I19" i="12"/>
  <c r="Q70" i="12"/>
  <c r="M19" i="12"/>
  <c r="I70" i="12"/>
  <c r="M20" i="13"/>
  <c r="Q20" i="13"/>
  <c r="M10" i="14"/>
  <c r="L9" i="14"/>
  <c r="P15" i="14"/>
  <c r="Q15" i="14"/>
  <c r="Q17" i="14"/>
  <c r="U70" i="14"/>
  <c r="T67" i="14"/>
  <c r="U67" i="14"/>
  <c r="Q49" i="15"/>
  <c r="P48" i="15"/>
  <c r="U85" i="15"/>
  <c r="Q24" i="15"/>
  <c r="AC85" i="15"/>
  <c r="H20" i="15"/>
  <c r="U81" i="15"/>
  <c r="U24" i="15"/>
  <c r="Y24" i="15"/>
  <c r="E85" i="15"/>
  <c r="U79" i="15"/>
  <c r="T78" i="15"/>
  <c r="Q84" i="15"/>
  <c r="P81" i="15"/>
  <c r="Q85" i="15"/>
  <c r="D100" i="15"/>
  <c r="E101" i="15"/>
  <c r="Y15" i="16"/>
  <c r="T114" i="16"/>
  <c r="T71" i="16"/>
  <c r="M119" i="18"/>
  <c r="L118" i="18"/>
  <c r="T76" i="18"/>
  <c r="U77" i="18"/>
  <c r="Z125" i="19"/>
  <c r="Z128" i="19"/>
  <c r="Z80" i="19"/>
  <c r="Z69" i="19"/>
  <c r="I12" i="19"/>
  <c r="Y12" i="19"/>
  <c r="H11" i="19"/>
  <c r="U78" i="19"/>
  <c r="AG78" i="19"/>
  <c r="AG12" i="19"/>
  <c r="Q78" i="19"/>
  <c r="Q12" i="19"/>
  <c r="Q100" i="20"/>
  <c r="P98" i="20"/>
  <c r="AG100" i="20"/>
  <c r="H25" i="20"/>
  <c r="M100" i="20"/>
  <c r="AC100" i="20"/>
  <c r="Y100" i="20"/>
  <c r="Q10" i="20"/>
  <c r="H9" i="20"/>
  <c r="Q83" i="20"/>
  <c r="U83" i="20"/>
  <c r="AC83" i="20"/>
  <c r="AG83" i="20"/>
  <c r="Y83" i="20"/>
  <c r="U10" i="20"/>
  <c r="AM12" i="25"/>
  <c r="AY46" i="25"/>
  <c r="X3" i="22"/>
  <c r="Q79" i="18"/>
  <c r="E36" i="8"/>
  <c r="X79" i="22"/>
  <c r="AC43" i="25"/>
  <c r="AE43" i="25"/>
  <c r="H139" i="23"/>
  <c r="AC127" i="19"/>
  <c r="U89" i="20"/>
  <c r="U59" i="12"/>
  <c r="U8" i="12"/>
  <c r="AB79" i="21"/>
  <c r="M70" i="18"/>
  <c r="Y5" i="18"/>
  <c r="Q5" i="18"/>
  <c r="D4" i="18"/>
  <c r="E95" i="19"/>
  <c r="U95" i="19"/>
  <c r="P61" i="19"/>
  <c r="Q61" i="19"/>
  <c r="AF101" i="22"/>
  <c r="AG101" i="22"/>
  <c r="AG13" i="23"/>
  <c r="X134" i="24"/>
  <c r="I80" i="24"/>
  <c r="BI28" i="25"/>
  <c r="L146" i="24"/>
  <c r="AL3" i="25"/>
  <c r="Y59" i="12"/>
  <c r="T4" i="17"/>
  <c r="X88" i="20"/>
  <c r="AC70" i="18"/>
  <c r="T54" i="16"/>
  <c r="U39" i="15"/>
  <c r="D124" i="18"/>
  <c r="E124" i="18"/>
  <c r="Y29" i="18"/>
  <c r="Y20" i="18"/>
  <c r="M21" i="21"/>
  <c r="AG21" i="21"/>
  <c r="H15" i="21"/>
  <c r="M22" i="23"/>
  <c r="E97" i="23"/>
  <c r="Y82" i="25"/>
  <c r="X88" i="18"/>
  <c r="Y88" i="18"/>
  <c r="D23" i="18"/>
  <c r="M23" i="18"/>
  <c r="X69" i="20"/>
  <c r="AB71" i="21"/>
  <c r="AC89" i="22"/>
  <c r="Q89" i="20"/>
  <c r="Q79" i="16"/>
  <c r="M100" i="15"/>
  <c r="AB23" i="19"/>
  <c r="M16" i="20"/>
  <c r="D135" i="20"/>
  <c r="AF136" i="20"/>
  <c r="M13" i="22"/>
  <c r="Y89" i="22"/>
  <c r="AC100" i="21"/>
  <c r="I88" i="23"/>
  <c r="X99" i="24"/>
  <c r="D136" i="22"/>
  <c r="AC88" i="23"/>
  <c r="X59" i="17"/>
  <c r="AO49" i="25"/>
  <c r="O57" i="25"/>
  <c r="I20" i="18"/>
  <c r="M85" i="18"/>
  <c r="AF136" i="22"/>
  <c r="AH43" i="25"/>
  <c r="AV3" i="25"/>
  <c r="BI77" i="25"/>
  <c r="T46" i="25"/>
  <c r="P11" i="25"/>
  <c r="AI50" i="25"/>
  <c r="N50" i="25"/>
  <c r="BM50" i="25"/>
  <c r="AN50" i="25"/>
  <c r="AX50" i="25"/>
  <c r="X50" i="25"/>
  <c r="BH50" i="25"/>
  <c r="BC50" i="25"/>
  <c r="S50" i="25"/>
  <c r="AD50" i="25"/>
  <c r="M58" i="24"/>
  <c r="AC58" i="24"/>
  <c r="AC22" i="23"/>
  <c r="AC97" i="23"/>
  <c r="AF80" i="22"/>
  <c r="U22" i="23"/>
  <c r="AB30" i="21"/>
  <c r="U21" i="21"/>
  <c r="U18" i="20"/>
  <c r="X110" i="19"/>
  <c r="Y122" i="19"/>
  <c r="D119" i="19"/>
  <c r="D126" i="19"/>
  <c r="F23" i="19"/>
  <c r="F3" i="19"/>
  <c r="AG97" i="19"/>
  <c r="I8" i="13"/>
  <c r="AB8" i="12"/>
  <c r="Z49" i="2"/>
  <c r="U5" i="8"/>
  <c r="D56" i="11"/>
  <c r="E56" i="11"/>
  <c r="F54" i="2"/>
  <c r="T69" i="20"/>
  <c r="Y82" i="20"/>
  <c r="M12" i="14"/>
  <c r="D14" i="11"/>
  <c r="I56" i="11"/>
  <c r="I34" i="9"/>
  <c r="X14" i="12"/>
  <c r="P11" i="5"/>
  <c r="P3" i="5"/>
  <c r="Y20" i="13"/>
  <c r="Q45" i="5"/>
  <c r="AB59" i="12"/>
  <c r="P56" i="11"/>
  <c r="Q55" i="9"/>
  <c r="X41" i="5"/>
  <c r="AC20" i="13"/>
  <c r="P100" i="15"/>
  <c r="U15" i="5"/>
  <c r="U4" i="15"/>
  <c r="Y17" i="22"/>
  <c r="H80" i="22"/>
  <c r="X137" i="22"/>
  <c r="AB142" i="22"/>
  <c r="X101" i="22"/>
  <c r="Y101" i="22"/>
  <c r="AC143" i="22"/>
  <c r="H148" i="22"/>
  <c r="I148" i="22"/>
  <c r="I93" i="22"/>
  <c r="E143" i="22"/>
  <c r="L59" i="22"/>
  <c r="M59" i="22"/>
  <c r="L66" i="22"/>
  <c r="L60" i="22"/>
  <c r="U100" i="20"/>
  <c r="D130" i="20"/>
  <c r="Q16" i="20"/>
  <c r="I83" i="20"/>
  <c r="L98" i="20"/>
  <c r="O68" i="18"/>
  <c r="P60" i="18"/>
  <c r="D123" i="18"/>
  <c r="E123" i="18"/>
  <c r="T14" i="18"/>
  <c r="U14" i="18"/>
  <c r="X14" i="18"/>
  <c r="X44" i="18"/>
  <c r="E71" i="18"/>
  <c r="D85" i="18"/>
  <c r="E85" i="18"/>
  <c r="Y38" i="8"/>
  <c r="R19" i="2"/>
  <c r="Q73" i="15"/>
  <c r="U46" i="4"/>
  <c r="X14" i="11"/>
  <c r="Y14" i="11"/>
  <c r="E38" i="8"/>
  <c r="M109" i="16"/>
  <c r="L57" i="15"/>
  <c r="Y67" i="9"/>
  <c r="M51" i="2"/>
  <c r="D54" i="4"/>
  <c r="M4" i="14"/>
  <c r="G59" i="18"/>
  <c r="O79" i="16"/>
  <c r="I25" i="16"/>
  <c r="E85" i="16"/>
  <c r="Y85" i="16"/>
  <c r="AC85" i="16"/>
  <c r="I85" i="16"/>
  <c r="Q85" i="16"/>
  <c r="I85" i="15"/>
  <c r="M69" i="9"/>
  <c r="AC7" i="13"/>
  <c r="D11" i="5"/>
  <c r="V117" i="15"/>
  <c r="Z19" i="2"/>
  <c r="H55" i="16"/>
  <c r="M55" i="16"/>
  <c r="Q68" i="16"/>
  <c r="M85" i="16"/>
  <c r="J19" i="2"/>
  <c r="Q53" i="16"/>
  <c r="S3" i="15"/>
  <c r="Q14" i="15"/>
  <c r="M8" i="15"/>
  <c r="L4" i="15"/>
  <c r="L67" i="14"/>
  <c r="M67" i="14"/>
  <c r="U29" i="11"/>
  <c r="M16" i="3"/>
  <c r="AB51" i="3"/>
  <c r="AC70" i="12"/>
  <c r="Q33" i="3"/>
  <c r="E46" i="5"/>
  <c r="AC35" i="4"/>
  <c r="M35" i="4"/>
  <c r="I5" i="4"/>
  <c r="Y35" i="4"/>
  <c r="D21" i="4"/>
  <c r="D24" i="4"/>
  <c r="U5" i="4"/>
  <c r="U35" i="4"/>
  <c r="AC5" i="4"/>
  <c r="E35" i="4"/>
  <c r="I35" i="4"/>
  <c r="I6" i="4"/>
  <c r="H24" i="4"/>
  <c r="H21" i="4"/>
  <c r="L24" i="4"/>
  <c r="U6" i="4"/>
  <c r="T24" i="4"/>
  <c r="T21" i="4"/>
  <c r="X21" i="4"/>
  <c r="Y9" i="4"/>
  <c r="U39" i="4"/>
  <c r="M9" i="4"/>
  <c r="Y39" i="4"/>
  <c r="D51" i="4"/>
  <c r="N34" i="2"/>
  <c r="M54" i="2"/>
  <c r="N54" i="2"/>
  <c r="Z53" i="2"/>
  <c r="Y54" i="2"/>
  <c r="Z54" i="2"/>
  <c r="Z34" i="2"/>
  <c r="Y51" i="2"/>
  <c r="AC54" i="2"/>
  <c r="AD54" i="2"/>
  <c r="AD33" i="2"/>
  <c r="AC51" i="2"/>
  <c r="K23" i="1"/>
  <c r="H44" i="1"/>
  <c r="N27" i="1"/>
  <c r="E21" i="1"/>
  <c r="N44" i="1"/>
  <c r="Y3" i="3"/>
  <c r="H21" i="3"/>
  <c r="H24" i="3"/>
  <c r="I48" i="3"/>
  <c r="Y15" i="3"/>
  <c r="Q15" i="3"/>
  <c r="AC15" i="3"/>
  <c r="M15" i="3"/>
  <c r="Q45" i="3"/>
  <c r="AC45" i="3"/>
  <c r="Y45" i="3"/>
  <c r="U45" i="3"/>
  <c r="M45" i="3"/>
  <c r="U15" i="3"/>
  <c r="M36" i="3"/>
  <c r="U13" i="5"/>
  <c r="T11" i="5"/>
  <c r="T3" i="5"/>
  <c r="AB11" i="5"/>
  <c r="AB3" i="5"/>
  <c r="AC13" i="5"/>
  <c r="Y27" i="5"/>
  <c r="Q27" i="5"/>
  <c r="AC27" i="5"/>
  <c r="M27" i="5"/>
  <c r="Q23" i="5"/>
  <c r="H41" i="5"/>
  <c r="T41" i="5"/>
  <c r="B3" i="8"/>
  <c r="AC64" i="8"/>
  <c r="Y34" i="9"/>
  <c r="M28" i="9"/>
  <c r="M15" i="9"/>
  <c r="Y73" i="9"/>
  <c r="U73" i="9"/>
  <c r="Q75" i="9"/>
  <c r="I37" i="9"/>
  <c r="Q37" i="9"/>
  <c r="P4" i="9"/>
  <c r="Q5" i="9"/>
  <c r="U74" i="9"/>
  <c r="I36" i="9"/>
  <c r="AC74" i="9"/>
  <c r="E64" i="9"/>
  <c r="I21" i="9"/>
  <c r="U59" i="9"/>
  <c r="Y59" i="9"/>
  <c r="U55" i="9"/>
  <c r="Y55" i="9"/>
  <c r="AC55" i="9"/>
  <c r="H3" i="9"/>
  <c r="AC45" i="9"/>
  <c r="U28" i="9"/>
  <c r="U24" i="9"/>
  <c r="W3" i="9"/>
  <c r="X7" i="9"/>
  <c r="AB13" i="9"/>
  <c r="AB4" i="9"/>
  <c r="AC5" i="9"/>
  <c r="AC8" i="9"/>
  <c r="E49" i="9"/>
  <c r="D45" i="9"/>
  <c r="E45" i="9"/>
  <c r="E44" i="9"/>
  <c r="D42" i="9"/>
  <c r="I75" i="9"/>
  <c r="AC15" i="11"/>
  <c r="AB14" i="11"/>
  <c r="AC14" i="11"/>
  <c r="U33" i="11"/>
  <c r="G45" i="11"/>
  <c r="AC47" i="11"/>
  <c r="H4" i="11"/>
  <c r="E64" i="11"/>
  <c r="I71" i="11"/>
  <c r="Q18" i="11"/>
  <c r="P14" i="11"/>
  <c r="Q14" i="11"/>
  <c r="AC70" i="11"/>
  <c r="Y70" i="11"/>
  <c r="U70" i="11"/>
  <c r="AC6" i="11"/>
  <c r="AB4" i="11"/>
  <c r="H4" i="12"/>
  <c r="P4" i="12"/>
  <c r="Q30" i="12"/>
  <c r="U10" i="12"/>
  <c r="T14" i="12"/>
  <c r="U19" i="12"/>
  <c r="Y6" i="12"/>
  <c r="X4" i="12"/>
  <c r="Y11" i="12"/>
  <c r="X8" i="12"/>
  <c r="Y8" i="12"/>
  <c r="Y19" i="12"/>
  <c r="C54" i="12"/>
  <c r="T55" i="12"/>
  <c r="U56" i="12"/>
  <c r="E57" i="12"/>
  <c r="D55" i="12"/>
  <c r="E55" i="12"/>
  <c r="X65" i="12"/>
  <c r="Q69" i="12"/>
  <c r="M77" i="12"/>
  <c r="U81" i="12"/>
  <c r="Q91" i="12"/>
  <c r="Q7" i="13"/>
  <c r="H14" i="13"/>
  <c r="M19" i="13"/>
  <c r="U19" i="13"/>
  <c r="AC19" i="13"/>
  <c r="I20" i="13"/>
  <c r="Q22" i="13"/>
  <c r="Y23" i="13"/>
  <c r="M23" i="13"/>
  <c r="Q23" i="13"/>
  <c r="AC32" i="13"/>
  <c r="I32" i="13"/>
  <c r="Q32" i="13"/>
  <c r="M37" i="13"/>
  <c r="Y37" i="13"/>
  <c r="AC41" i="13"/>
  <c r="Q41" i="13"/>
  <c r="I41" i="13"/>
  <c r="F3" i="14"/>
  <c r="H3" i="14"/>
  <c r="H9" i="14"/>
  <c r="U92" i="14"/>
  <c r="AC92" i="14"/>
  <c r="Q40" i="14"/>
  <c r="U40" i="14"/>
  <c r="M40" i="14"/>
  <c r="I40" i="14"/>
  <c r="Y40" i="14"/>
  <c r="I92" i="14"/>
  <c r="Q92" i="14"/>
  <c r="M92" i="14"/>
  <c r="M83" i="14"/>
  <c r="AB67" i="14"/>
  <c r="AC67" i="14"/>
  <c r="AC74" i="14"/>
  <c r="M57" i="14"/>
  <c r="L56" i="14"/>
  <c r="Q57" i="14"/>
  <c r="P56" i="14"/>
  <c r="AB5" i="15"/>
  <c r="AC7" i="15"/>
  <c r="AB12" i="15"/>
  <c r="T17" i="15"/>
  <c r="U18" i="15"/>
  <c r="AC26" i="15"/>
  <c r="Q87" i="15"/>
  <c r="H25" i="15"/>
  <c r="I26" i="15"/>
  <c r="Q26" i="15"/>
  <c r="Y87" i="15"/>
  <c r="M87" i="15"/>
  <c r="I87" i="15"/>
  <c r="AC87" i="15"/>
  <c r="M26" i="15"/>
  <c r="X25" i="15"/>
  <c r="Y26" i="15"/>
  <c r="L39" i="15"/>
  <c r="M39" i="15"/>
  <c r="M40" i="15"/>
  <c r="AC40" i="15"/>
  <c r="AB39" i="15"/>
  <c r="AC39" i="15"/>
  <c r="Q22" i="15"/>
  <c r="P20" i="15"/>
  <c r="T25" i="15"/>
  <c r="U27" i="15"/>
  <c r="X39" i="15"/>
  <c r="U42" i="15"/>
  <c r="I31" i="15"/>
  <c r="M92" i="15"/>
  <c r="I92" i="15"/>
  <c r="Q31" i="15"/>
  <c r="M31" i="15"/>
  <c r="Q92" i="15"/>
  <c r="AC92" i="15"/>
  <c r="V55" i="15"/>
  <c r="V19" i="15"/>
  <c r="V3" i="15"/>
  <c r="E77" i="15"/>
  <c r="Q16" i="15"/>
  <c r="M77" i="15"/>
  <c r="I16" i="15"/>
  <c r="Y16" i="15"/>
  <c r="AC77" i="15"/>
  <c r="Q77" i="15"/>
  <c r="U77" i="15"/>
  <c r="E92" i="15"/>
  <c r="U92" i="15"/>
  <c r="C117" i="15"/>
  <c r="C80" i="15"/>
  <c r="C64" i="15"/>
  <c r="I14" i="16"/>
  <c r="AC74" i="16"/>
  <c r="Q74" i="16"/>
  <c r="U14" i="16"/>
  <c r="AC14" i="16"/>
  <c r="Q14" i="16"/>
  <c r="H12" i="16"/>
  <c r="M74" i="16"/>
  <c r="Y74" i="16"/>
  <c r="Y14" i="16"/>
  <c r="L53" i="16"/>
  <c r="M53" i="16"/>
  <c r="X20" i="16"/>
  <c r="M25" i="16"/>
  <c r="D25" i="16"/>
  <c r="D54" i="16"/>
  <c r="D65" i="16"/>
  <c r="E66" i="16"/>
  <c r="T65" i="16"/>
  <c r="U66" i="16"/>
  <c r="H72" i="16"/>
  <c r="I73" i="16"/>
  <c r="X72" i="16"/>
  <c r="Y73" i="16"/>
  <c r="R69" i="18"/>
  <c r="R68" i="18"/>
  <c r="W125" i="18"/>
  <c r="H89" i="18"/>
  <c r="J124" i="18"/>
  <c r="J88" i="18"/>
  <c r="J68" i="18"/>
  <c r="R126" i="18"/>
  <c r="R88" i="18"/>
  <c r="M13" i="18"/>
  <c r="AA80" i="19"/>
  <c r="AA69" i="19"/>
  <c r="AA125" i="19"/>
  <c r="AA128" i="19"/>
  <c r="AE89" i="19"/>
  <c r="AE124" i="19"/>
  <c r="S69" i="19"/>
  <c r="D59" i="19"/>
  <c r="D14" i="19"/>
  <c r="I107" i="19"/>
  <c r="AG41" i="19"/>
  <c r="M107" i="19"/>
  <c r="Q107" i="19"/>
  <c r="I41" i="19"/>
  <c r="Q41" i="19"/>
  <c r="AC107" i="19"/>
  <c r="AG107" i="19"/>
  <c r="E107" i="19"/>
  <c r="I103" i="19"/>
  <c r="Q103" i="19"/>
  <c r="AC37" i="19"/>
  <c r="M37" i="19"/>
  <c r="I37" i="19"/>
  <c r="AC103" i="19"/>
  <c r="U103" i="19"/>
  <c r="U37" i="19"/>
  <c r="Q37" i="19"/>
  <c r="AG103" i="19"/>
  <c r="Y100" i="19"/>
  <c r="I34" i="19"/>
  <c r="I100" i="19"/>
  <c r="AC34" i="19"/>
  <c r="U34" i="19"/>
  <c r="M96" i="19"/>
  <c r="I30" i="19"/>
  <c r="AG30" i="19"/>
  <c r="K23" i="19"/>
  <c r="K3" i="19"/>
  <c r="K58" i="19"/>
  <c r="P8" i="19"/>
  <c r="Q9" i="19"/>
  <c r="K89" i="19"/>
  <c r="K126" i="19"/>
  <c r="V3" i="20"/>
  <c r="F146" i="21"/>
  <c r="F140" i="21"/>
  <c r="F139" i="21"/>
  <c r="V146" i="21"/>
  <c r="V140" i="21"/>
  <c r="V139" i="21"/>
  <c r="AF146" i="21"/>
  <c r="AF140" i="21"/>
  <c r="AG141" i="21"/>
  <c r="Y46" i="23"/>
  <c r="Z24" i="23"/>
  <c r="Z3" i="23"/>
  <c r="Z58" i="23"/>
  <c r="P30" i="23"/>
  <c r="Q32" i="23"/>
  <c r="U111" i="23"/>
  <c r="M36" i="23"/>
  <c r="E111" i="23"/>
  <c r="M111" i="23"/>
  <c r="Q111" i="23"/>
  <c r="AC36" i="23"/>
  <c r="Y36" i="23"/>
  <c r="Y37" i="23"/>
  <c r="M37" i="23"/>
  <c r="Q37" i="23"/>
  <c r="AG112" i="23"/>
  <c r="AC37" i="23"/>
  <c r="E112" i="23"/>
  <c r="U37" i="23"/>
  <c r="U47" i="23"/>
  <c r="T46" i="23"/>
  <c r="X79" i="24"/>
  <c r="Y84" i="24"/>
  <c r="X28" i="25"/>
  <c r="AI28" i="25"/>
  <c r="AS28" i="25"/>
  <c r="S28" i="25"/>
  <c r="AX28" i="25"/>
  <c r="AD28" i="25"/>
  <c r="AN28" i="25"/>
  <c r="N28" i="25"/>
  <c r="BC28" i="25"/>
  <c r="AF134" i="17"/>
  <c r="AS77" i="25"/>
  <c r="X77" i="25"/>
  <c r="AN77" i="25"/>
  <c r="S77" i="25"/>
  <c r="AX77" i="25"/>
  <c r="AI77" i="25"/>
  <c r="AD77" i="25"/>
  <c r="N77" i="25"/>
  <c r="BC77" i="25"/>
  <c r="T59" i="18"/>
  <c r="U59" i="18"/>
  <c r="AB60" i="18"/>
  <c r="AC60" i="18"/>
  <c r="Z7" i="2"/>
  <c r="AA24" i="3"/>
  <c r="AB21" i="3"/>
  <c r="U7" i="3"/>
  <c r="Y7" i="3"/>
  <c r="Y37" i="3"/>
  <c r="I7" i="3"/>
  <c r="Q37" i="3"/>
  <c r="AC7" i="3"/>
  <c r="E37" i="3"/>
  <c r="M37" i="3"/>
  <c r="M7" i="3"/>
  <c r="U37" i="3"/>
  <c r="R33" i="5"/>
  <c r="T35" i="5"/>
  <c r="P13" i="9"/>
  <c r="I31" i="9"/>
  <c r="AC31" i="9"/>
  <c r="M31" i="9"/>
  <c r="Q69" i="9"/>
  <c r="U52" i="9"/>
  <c r="T51" i="9"/>
  <c r="T41" i="9"/>
  <c r="Q22" i="11"/>
  <c r="Y22" i="11"/>
  <c r="AC22" i="11"/>
  <c r="M22" i="11"/>
  <c r="M64" i="11"/>
  <c r="AC69" i="11"/>
  <c r="U69" i="11"/>
  <c r="I25" i="11"/>
  <c r="D54" i="12"/>
  <c r="U21" i="13"/>
  <c r="Y21" i="13"/>
  <c r="I21" i="13"/>
  <c r="Q12" i="14"/>
  <c r="P5" i="15"/>
  <c r="Q7" i="15"/>
  <c r="Y20" i="15"/>
  <c r="B116" i="15"/>
  <c r="B80" i="15"/>
  <c r="Y51" i="15"/>
  <c r="I51" i="15"/>
  <c r="M51" i="15"/>
  <c r="U51" i="15"/>
  <c r="I15" i="16"/>
  <c r="I75" i="16"/>
  <c r="M75" i="16"/>
  <c r="M15" i="16"/>
  <c r="Q75" i="16"/>
  <c r="Q15" i="16"/>
  <c r="AC15" i="16"/>
  <c r="AC75" i="16"/>
  <c r="L12" i="16"/>
  <c r="M16" i="16"/>
  <c r="AB48" i="16"/>
  <c r="AC49" i="16"/>
  <c r="W69" i="18"/>
  <c r="W123" i="18"/>
  <c r="P70" i="18"/>
  <c r="Q71" i="18"/>
  <c r="I77" i="18"/>
  <c r="H76" i="18"/>
  <c r="M82" i="18"/>
  <c r="L80" i="18"/>
  <c r="Q80" i="20"/>
  <c r="Y80" i="20"/>
  <c r="E80" i="20"/>
  <c r="Y7" i="20"/>
  <c r="AC80" i="20"/>
  <c r="I80" i="20"/>
  <c r="AG3" i="25"/>
  <c r="BL44" i="25"/>
  <c r="BI43" i="25"/>
  <c r="Y43" i="25"/>
  <c r="M44" i="25"/>
  <c r="Q3" i="8"/>
  <c r="I3" i="8"/>
  <c r="I61" i="19"/>
  <c r="I127" i="19"/>
  <c r="AE82" i="25"/>
  <c r="U100" i="21"/>
  <c r="M13" i="23"/>
  <c r="Y22" i="23"/>
  <c r="AR12" i="25"/>
  <c r="P59" i="24"/>
  <c r="I29" i="19"/>
  <c r="Y13" i="25"/>
  <c r="U5" i="18"/>
  <c r="Q39" i="15"/>
  <c r="Y89" i="20"/>
  <c r="U85" i="18"/>
  <c r="E94" i="18"/>
  <c r="AG16" i="20"/>
  <c r="T58" i="21"/>
  <c r="U58" i="21"/>
  <c r="P58" i="21"/>
  <c r="Q58" i="21"/>
  <c r="U96" i="21"/>
  <c r="E96" i="21"/>
  <c r="U97" i="23"/>
  <c r="AO28" i="25"/>
  <c r="AC20" i="18"/>
  <c r="L70" i="19"/>
  <c r="AB65" i="21"/>
  <c r="H146" i="23"/>
  <c r="M89" i="20"/>
  <c r="U20" i="18"/>
  <c r="H54" i="12"/>
  <c r="L3" i="9"/>
  <c r="T23" i="19"/>
  <c r="Y16" i="20"/>
  <c r="P15" i="21"/>
  <c r="U12" i="21"/>
  <c r="Y87" i="21"/>
  <c r="AG89" i="22"/>
  <c r="H61" i="22"/>
  <c r="Q88" i="23"/>
  <c r="E88" i="23"/>
  <c r="AN49" i="25"/>
  <c r="BC49" i="25"/>
  <c r="X49" i="25"/>
  <c r="S49" i="25"/>
  <c r="N49" i="25"/>
  <c r="BH49" i="25"/>
  <c r="AI49" i="25"/>
  <c r="AD49" i="25"/>
  <c r="BM49" i="25"/>
  <c r="AN57" i="25"/>
  <c r="BC57" i="25"/>
  <c r="X57" i="25"/>
  <c r="S57" i="25"/>
  <c r="AX57" i="25"/>
  <c r="AI57" i="25"/>
  <c r="N57" i="25"/>
  <c r="AD57" i="25"/>
  <c r="Q85" i="18"/>
  <c r="AC85" i="18"/>
  <c r="P101" i="22"/>
  <c r="Q101" i="22"/>
  <c r="X4" i="17"/>
  <c r="T77" i="25"/>
  <c r="AE77" i="25"/>
  <c r="T28" i="25"/>
  <c r="AU11" i="25"/>
  <c r="BN77" i="25"/>
  <c r="BH28" i="25"/>
  <c r="BH77" i="25"/>
  <c r="Q13" i="23"/>
  <c r="AE60" i="21"/>
  <c r="AG111" i="19"/>
  <c r="Y70" i="18"/>
  <c r="U70" i="18"/>
  <c r="H78" i="15"/>
  <c r="M72" i="9"/>
  <c r="F49" i="2"/>
  <c r="U12" i="14"/>
  <c r="AC45" i="5"/>
  <c r="I38" i="8"/>
  <c r="Z24" i="2"/>
  <c r="P58" i="20"/>
  <c r="I12" i="14"/>
  <c r="Y64" i="14"/>
  <c r="AF29" i="19"/>
  <c r="AG29" i="19"/>
  <c r="AB11" i="16"/>
  <c r="M59" i="12"/>
  <c r="W117" i="15"/>
  <c r="T65" i="12"/>
  <c r="I54" i="2"/>
  <c r="J54" i="2"/>
  <c r="L20" i="19"/>
  <c r="E72" i="9"/>
  <c r="AC12" i="14"/>
  <c r="T115" i="15"/>
  <c r="L65" i="15"/>
  <c r="U72" i="16"/>
  <c r="T13" i="9"/>
  <c r="U13" i="9"/>
  <c r="R24" i="2"/>
  <c r="P15" i="18"/>
  <c r="U102" i="22"/>
  <c r="AC4" i="13"/>
  <c r="AD22" i="25"/>
  <c r="AX22" i="25"/>
  <c r="BM22" i="25"/>
  <c r="S22" i="25"/>
  <c r="N22" i="25"/>
  <c r="BH22" i="25"/>
  <c r="X22" i="25"/>
  <c r="AI22" i="25"/>
  <c r="AS22" i="25"/>
  <c r="BM77" i="25"/>
  <c r="BM13" i="25"/>
  <c r="N13" i="25"/>
  <c r="X13" i="25"/>
  <c r="AS13" i="25"/>
  <c r="AN13" i="25"/>
  <c r="AX13" i="25"/>
  <c r="AD13" i="25"/>
  <c r="S13" i="25"/>
  <c r="AN45" i="25"/>
  <c r="X45" i="25"/>
  <c r="AS45" i="25"/>
  <c r="S45" i="25"/>
  <c r="AX45" i="25"/>
  <c r="N45" i="25"/>
  <c r="AD45" i="25"/>
  <c r="BH45" i="25"/>
  <c r="AI45" i="25"/>
  <c r="BM45" i="25"/>
  <c r="Y45" i="25"/>
  <c r="E43" i="25"/>
  <c r="E3" i="25"/>
  <c r="E4" i="25"/>
  <c r="BN22" i="25"/>
  <c r="BC22" i="25"/>
  <c r="B79" i="22"/>
  <c r="AG17" i="22"/>
  <c r="U17" i="22"/>
  <c r="AC119" i="20"/>
  <c r="P24" i="20"/>
  <c r="Y96" i="19"/>
  <c r="AG9" i="19"/>
  <c r="P94" i="18"/>
  <c r="AB4" i="18"/>
  <c r="AB24" i="18"/>
  <c r="Z23" i="18"/>
  <c r="H109" i="18"/>
  <c r="I109" i="18"/>
  <c r="L109" i="18"/>
  <c r="M109" i="18"/>
  <c r="J49" i="2"/>
  <c r="M38" i="8"/>
  <c r="J117" i="15"/>
  <c r="AC37" i="3"/>
  <c r="AB25" i="16"/>
  <c r="AC25" i="16"/>
  <c r="L3" i="12"/>
  <c r="L71" i="16"/>
  <c r="D51" i="9"/>
  <c r="AC16" i="16"/>
  <c r="U48" i="16"/>
  <c r="M73" i="18"/>
  <c r="L69" i="18"/>
  <c r="M108" i="16"/>
  <c r="E70" i="12"/>
  <c r="D67" i="14"/>
  <c r="E67" i="14"/>
  <c r="U42" i="3"/>
  <c r="AC33" i="3"/>
  <c r="Y12" i="14"/>
  <c r="M7" i="12"/>
  <c r="AC23" i="4"/>
  <c r="Z63" i="16"/>
  <c r="Y8" i="16"/>
  <c r="X4" i="16"/>
  <c r="X55" i="16"/>
  <c r="Y55" i="16"/>
  <c r="E75" i="16"/>
  <c r="U15" i="16"/>
  <c r="I24" i="15"/>
  <c r="AC51" i="15"/>
  <c r="M29" i="11"/>
  <c r="Q46" i="4"/>
  <c r="I16" i="4"/>
  <c r="U16" i="4"/>
  <c r="E46" i="4"/>
  <c r="Y46" i="4"/>
  <c r="AC46" i="4"/>
  <c r="M46" i="4"/>
  <c r="AC16" i="4"/>
  <c r="I46" i="4"/>
  <c r="M16" i="4"/>
  <c r="AB51" i="4"/>
  <c r="P54" i="4"/>
  <c r="Q53" i="4"/>
  <c r="Y53" i="4"/>
  <c r="X54" i="4"/>
  <c r="I21" i="2"/>
  <c r="J8" i="2"/>
  <c r="I24" i="2"/>
  <c r="J24" i="2"/>
  <c r="AB24" i="2"/>
  <c r="AC21" i="2"/>
  <c r="AD20" i="2"/>
  <c r="AD41" i="2"/>
  <c r="N11" i="2"/>
  <c r="R41" i="2"/>
  <c r="V11" i="2"/>
  <c r="E21" i="2"/>
  <c r="F41" i="2"/>
  <c r="Z11" i="2"/>
  <c r="V41" i="2"/>
  <c r="R11" i="2"/>
  <c r="J11" i="2"/>
  <c r="H23" i="1"/>
  <c r="T21" i="1"/>
  <c r="W23" i="1"/>
  <c r="K44" i="1"/>
  <c r="E46" i="1"/>
  <c r="L46" i="1"/>
  <c r="T24" i="3"/>
  <c r="AC12" i="3"/>
  <c r="D54" i="3"/>
  <c r="E53" i="3"/>
  <c r="M50" i="3"/>
  <c r="Q16" i="3"/>
  <c r="M46" i="3"/>
  <c r="I46" i="3"/>
  <c r="AC46" i="3"/>
  <c r="Y16" i="3"/>
  <c r="AC16" i="3"/>
  <c r="Y46" i="3"/>
  <c r="U46" i="3"/>
  <c r="I16" i="3"/>
  <c r="E34" i="5"/>
  <c r="G33" i="5"/>
  <c r="V33" i="5"/>
  <c r="X35" i="5"/>
  <c r="Q52" i="5"/>
  <c r="E52" i="5"/>
  <c r="AC52" i="5"/>
  <c r="E22" i="5"/>
  <c r="I52" i="5"/>
  <c r="Y52" i="5"/>
  <c r="Y22" i="5"/>
  <c r="M22" i="5"/>
  <c r="U52" i="5"/>
  <c r="U22" i="5"/>
  <c r="AC22" i="5"/>
  <c r="Q22" i="5"/>
  <c r="I22" i="5"/>
  <c r="Y18" i="5"/>
  <c r="U18" i="5"/>
  <c r="AC48" i="5"/>
  <c r="I48" i="5"/>
  <c r="E48" i="5"/>
  <c r="Q18" i="5"/>
  <c r="U48" i="5"/>
  <c r="M48" i="5"/>
  <c r="I18" i="5"/>
  <c r="M18" i="5"/>
  <c r="E18" i="5"/>
  <c r="P41" i="5"/>
  <c r="P33" i="5"/>
  <c r="Q43" i="5"/>
  <c r="D5" i="5"/>
  <c r="E9" i="5"/>
  <c r="U37" i="8"/>
  <c r="I37" i="8"/>
  <c r="I4" i="8"/>
  <c r="Y37" i="8"/>
  <c r="AC37" i="8"/>
  <c r="E37" i="8"/>
  <c r="Y4" i="8"/>
  <c r="AC4" i="8"/>
  <c r="Q4" i="8"/>
  <c r="M37" i="8"/>
  <c r="M4" i="8"/>
  <c r="M22" i="8"/>
  <c r="L11" i="8"/>
  <c r="M11" i="8"/>
  <c r="E4" i="8"/>
  <c r="E6" i="8"/>
  <c r="D5" i="8"/>
  <c r="E5" i="8"/>
  <c r="AC6" i="8"/>
  <c r="Q39" i="8"/>
  <c r="M6" i="8"/>
  <c r="Y39" i="8"/>
  <c r="E39" i="8"/>
  <c r="U39" i="8"/>
  <c r="U6" i="8"/>
  <c r="I39" i="8"/>
  <c r="N36" i="8"/>
  <c r="P38" i="8"/>
  <c r="Y23" i="8"/>
  <c r="Y65" i="9"/>
  <c r="AC65" i="9"/>
  <c r="Y47" i="9"/>
  <c r="AC47" i="9"/>
  <c r="I9" i="9"/>
  <c r="I16" i="9"/>
  <c r="M54" i="9"/>
  <c r="Q54" i="9"/>
  <c r="M16" i="9"/>
  <c r="U16" i="9"/>
  <c r="AC16" i="9"/>
  <c r="E54" i="9"/>
  <c r="Y16" i="9"/>
  <c r="R3" i="9"/>
  <c r="AB51" i="9"/>
  <c r="AB41" i="9"/>
  <c r="Y53" i="9"/>
  <c r="X51" i="9"/>
  <c r="X41" i="9"/>
  <c r="Q64" i="9"/>
  <c r="E66" i="9"/>
  <c r="U31" i="9"/>
  <c r="U15" i="9"/>
  <c r="Q65" i="9"/>
  <c r="M27" i="9"/>
  <c r="AC27" i="9"/>
  <c r="E65" i="9"/>
  <c r="L51" i="9"/>
  <c r="M53" i="9"/>
  <c r="T4" i="11"/>
  <c r="U5" i="11"/>
  <c r="P4" i="11"/>
  <c r="Q7" i="11"/>
  <c r="M20" i="11"/>
  <c r="L14" i="11"/>
  <c r="Y29" i="11"/>
  <c r="J45" i="11"/>
  <c r="H46" i="11"/>
  <c r="I47" i="11"/>
  <c r="D50" i="11"/>
  <c r="E51" i="11"/>
  <c r="Y53" i="11"/>
  <c r="Y55" i="11"/>
  <c r="Q72" i="11"/>
  <c r="U48" i="11"/>
  <c r="I6" i="11"/>
  <c r="U72" i="11"/>
  <c r="Y72" i="11"/>
  <c r="AC72" i="11"/>
  <c r="AC64" i="11"/>
  <c r="Y64" i="11"/>
  <c r="U64" i="11"/>
  <c r="Y60" i="11"/>
  <c r="AC60" i="11"/>
  <c r="I18" i="11"/>
  <c r="AC69" i="12"/>
  <c r="U18" i="12"/>
  <c r="D14" i="12"/>
  <c r="E65" i="12"/>
  <c r="AC18" i="12"/>
  <c r="I69" i="12"/>
  <c r="I18" i="12"/>
  <c r="U69" i="12"/>
  <c r="Y69" i="12"/>
  <c r="M18" i="12"/>
  <c r="Q11" i="12"/>
  <c r="P8" i="12"/>
  <c r="Q8" i="12"/>
  <c r="P14" i="12"/>
  <c r="Q19" i="12"/>
  <c r="M81" i="12"/>
  <c r="Y30" i="12"/>
  <c r="I30" i="12"/>
  <c r="Q81" i="12"/>
  <c r="M30" i="12"/>
  <c r="K3" i="12"/>
  <c r="S3" i="12"/>
  <c r="AA3" i="12"/>
  <c r="AC61" i="12"/>
  <c r="M67" i="12"/>
  <c r="L65" i="12"/>
  <c r="AC67" i="12"/>
  <c r="AB65" i="12"/>
  <c r="E69" i="12"/>
  <c r="V3" i="13"/>
  <c r="P3" i="13"/>
  <c r="Q3" i="13"/>
  <c r="Y7" i="13"/>
  <c r="M7" i="13"/>
  <c r="AC21" i="13"/>
  <c r="Q37" i="13"/>
  <c r="Q39" i="13"/>
  <c r="Y39" i="13"/>
  <c r="AC39" i="13"/>
  <c r="I39" i="13"/>
  <c r="U39" i="13"/>
  <c r="P9" i="14"/>
  <c r="Q9" i="14"/>
  <c r="Q10" i="14"/>
  <c r="U74" i="14"/>
  <c r="M95" i="14"/>
  <c r="E95" i="14"/>
  <c r="Q95" i="14"/>
  <c r="Q43" i="14"/>
  <c r="I43" i="14"/>
  <c r="Y43" i="14"/>
  <c r="U43" i="14"/>
  <c r="Y95" i="14"/>
  <c r="AB56" i="14"/>
  <c r="AC60" i="14"/>
  <c r="E61" i="14"/>
  <c r="U61" i="14"/>
  <c r="AB61" i="14"/>
  <c r="AC61" i="14"/>
  <c r="AC63" i="14"/>
  <c r="Y6" i="15"/>
  <c r="X5" i="15"/>
  <c r="L12" i="15"/>
  <c r="U20" i="15"/>
  <c r="T19" i="15"/>
  <c r="T54" i="15"/>
  <c r="I27" i="15"/>
  <c r="M27" i="15"/>
  <c r="Q27" i="15"/>
  <c r="U88" i="15"/>
  <c r="AC27" i="15"/>
  <c r="Y27" i="15"/>
  <c r="E88" i="15"/>
  <c r="M88" i="15"/>
  <c r="Q42" i="15"/>
  <c r="M103" i="15"/>
  <c r="AC103" i="15"/>
  <c r="Y42" i="15"/>
  <c r="AC42" i="15"/>
  <c r="Y103" i="15"/>
  <c r="U103" i="15"/>
  <c r="M37" i="15"/>
  <c r="Q37" i="15"/>
  <c r="Y37" i="15"/>
  <c r="AC37" i="15"/>
  <c r="I37" i="15"/>
  <c r="E98" i="15"/>
  <c r="Q98" i="15"/>
  <c r="U98" i="15"/>
  <c r="I98" i="15"/>
  <c r="D73" i="15"/>
  <c r="E74" i="15"/>
  <c r="U74" i="15"/>
  <c r="T73" i="15"/>
  <c r="H73" i="15"/>
  <c r="I75" i="15"/>
  <c r="Y73" i="15"/>
  <c r="X72" i="15"/>
  <c r="U87" i="15"/>
  <c r="T86" i="15"/>
  <c r="I88" i="15"/>
  <c r="Y88" i="15"/>
  <c r="X86" i="15"/>
  <c r="M86" i="15"/>
  <c r="L116" i="15"/>
  <c r="AB86" i="15"/>
  <c r="AC89" i="15"/>
  <c r="Q103" i="15"/>
  <c r="E112" i="15"/>
  <c r="E113" i="15"/>
  <c r="D109" i="15"/>
  <c r="J55" i="16"/>
  <c r="C54" i="16"/>
  <c r="C11" i="16"/>
  <c r="C3" i="16"/>
  <c r="D3" i="16"/>
  <c r="O54" i="16"/>
  <c r="O11" i="16"/>
  <c r="O3" i="16"/>
  <c r="X12" i="16"/>
  <c r="Y13" i="16"/>
  <c r="D55" i="16"/>
  <c r="AC23" i="16"/>
  <c r="AB20" i="16"/>
  <c r="U91" i="16"/>
  <c r="Y31" i="16"/>
  <c r="Y91" i="16"/>
  <c r="AC91" i="16"/>
  <c r="AC31" i="16"/>
  <c r="U31" i="16"/>
  <c r="I91" i="16"/>
  <c r="E91" i="16"/>
  <c r="M91" i="16"/>
  <c r="J113" i="16"/>
  <c r="J64" i="16"/>
  <c r="W64" i="16"/>
  <c r="W63" i="16"/>
  <c r="W113" i="16"/>
  <c r="J71" i="16"/>
  <c r="J114" i="16"/>
  <c r="R71" i="16"/>
  <c r="R63" i="16"/>
  <c r="R114" i="16"/>
  <c r="AC77" i="16"/>
  <c r="AB71" i="16"/>
  <c r="V79" i="16"/>
  <c r="AA113" i="16"/>
  <c r="AA79" i="16"/>
  <c r="AA63" i="16"/>
  <c r="F19" i="16"/>
  <c r="F3" i="16"/>
  <c r="H3" i="16"/>
  <c r="I3" i="16"/>
  <c r="Z58" i="18"/>
  <c r="Z4" i="18"/>
  <c r="Q33" i="18"/>
  <c r="P29" i="18"/>
  <c r="R23" i="18"/>
  <c r="R3" i="18"/>
  <c r="R60" i="18"/>
  <c r="I81" i="18"/>
  <c r="H80" i="18"/>
  <c r="I99" i="18"/>
  <c r="H94" i="18"/>
  <c r="I94" i="18"/>
  <c r="G126" i="18"/>
  <c r="G88" i="18"/>
  <c r="G68" i="18"/>
  <c r="H68" i="18"/>
  <c r="I68" i="18"/>
  <c r="Y77" i="18"/>
  <c r="X76" i="18"/>
  <c r="M17" i="18"/>
  <c r="L15" i="18"/>
  <c r="AG75" i="19"/>
  <c r="AC9" i="19"/>
  <c r="H8" i="19"/>
  <c r="M74" i="19"/>
  <c r="I9" i="19"/>
  <c r="I75" i="19"/>
  <c r="X44" i="19"/>
  <c r="Q75" i="19"/>
  <c r="P74" i="19"/>
  <c r="P70" i="19"/>
  <c r="AA63" i="20"/>
  <c r="AA62" i="20"/>
  <c r="AA69" i="20"/>
  <c r="Q66" i="20"/>
  <c r="P64" i="20"/>
  <c r="M67" i="20"/>
  <c r="L64" i="20"/>
  <c r="Q91" i="20"/>
  <c r="U27" i="20"/>
  <c r="P137" i="20"/>
  <c r="Q138" i="20"/>
  <c r="V3" i="21"/>
  <c r="AE4" i="21"/>
  <c r="AE3" i="21"/>
  <c r="AE58" i="21"/>
  <c r="AB21" i="21"/>
  <c r="AC22" i="21"/>
  <c r="AF100" i="21"/>
  <c r="AG102" i="21"/>
  <c r="AB58" i="23"/>
  <c r="E116" i="17"/>
  <c r="D105" i="17"/>
  <c r="I126" i="17"/>
  <c r="H121" i="17"/>
  <c r="U127" i="17"/>
  <c r="T121" i="17"/>
  <c r="AD18" i="25"/>
  <c r="AN18" i="25"/>
  <c r="AX18" i="25"/>
  <c r="AI18" i="25"/>
  <c r="AS18" i="25"/>
  <c r="N18" i="25"/>
  <c r="X18" i="25"/>
  <c r="S18" i="25"/>
  <c r="BH18" i="25"/>
  <c r="BM18" i="25"/>
  <c r="U25" i="21"/>
  <c r="AC93" i="22"/>
  <c r="T53" i="16"/>
  <c r="U53" i="16"/>
  <c r="U5" i="16"/>
  <c r="V53" i="2"/>
  <c r="U54" i="2"/>
  <c r="V54" i="2"/>
  <c r="U51" i="2"/>
  <c r="H21" i="1"/>
  <c r="Q36" i="3"/>
  <c r="P54" i="3"/>
  <c r="P51" i="3"/>
  <c r="I33" i="3"/>
  <c r="AC3" i="3"/>
  <c r="M33" i="3"/>
  <c r="I3" i="3"/>
  <c r="E33" i="3"/>
  <c r="D21" i="3"/>
  <c r="M3" i="3"/>
  <c r="U3" i="3"/>
  <c r="E45" i="5"/>
  <c r="M45" i="5"/>
  <c r="U45" i="5"/>
  <c r="AB33" i="5"/>
  <c r="AC34" i="5"/>
  <c r="AC67" i="9"/>
  <c r="I29" i="9"/>
  <c r="I69" i="9"/>
  <c r="M49" i="11"/>
  <c r="L46" i="11"/>
  <c r="E71" i="11"/>
  <c r="M71" i="11"/>
  <c r="AC16" i="12"/>
  <c r="AB14" i="12"/>
  <c r="I4" i="13"/>
  <c r="U20" i="13"/>
  <c r="I37" i="13"/>
  <c r="AC37" i="13"/>
  <c r="P4" i="14"/>
  <c r="Q7" i="14"/>
  <c r="AC9" i="14"/>
  <c r="T15" i="14"/>
  <c r="U15" i="14"/>
  <c r="U19" i="14"/>
  <c r="P11" i="15"/>
  <c r="Q11" i="15"/>
  <c r="Q12" i="15"/>
  <c r="W55" i="15"/>
  <c r="W11" i="15"/>
  <c r="W3" i="15"/>
  <c r="W64" i="15"/>
  <c r="K72" i="15"/>
  <c r="K64" i="15"/>
  <c r="K116" i="15"/>
  <c r="B117" i="15"/>
  <c r="B72" i="15"/>
  <c r="B64" i="15"/>
  <c r="D64" i="15"/>
  <c r="M82" i="15"/>
  <c r="L81" i="15"/>
  <c r="L115" i="15"/>
  <c r="AB81" i="15"/>
  <c r="AC82" i="15"/>
  <c r="AC12" i="16"/>
  <c r="L48" i="16"/>
  <c r="L19" i="16"/>
  <c r="M19" i="16"/>
  <c r="M49" i="16"/>
  <c r="K59" i="18"/>
  <c r="K14" i="18"/>
  <c r="M92" i="18"/>
  <c r="L89" i="18"/>
  <c r="I91" i="20"/>
  <c r="AG18" i="20"/>
  <c r="AC91" i="20"/>
  <c r="U91" i="20"/>
  <c r="M91" i="20"/>
  <c r="M46" i="21"/>
  <c r="BB44" i="25"/>
  <c r="BG44" i="25"/>
  <c r="U127" i="19"/>
  <c r="I8" i="12"/>
  <c r="I70" i="18"/>
  <c r="U29" i="19"/>
  <c r="L4" i="21"/>
  <c r="Q100" i="21"/>
  <c r="Y100" i="21"/>
  <c r="U88" i="23"/>
  <c r="AJ18" i="25"/>
  <c r="AT77" i="25"/>
  <c r="Y28" i="25"/>
  <c r="I12" i="25"/>
  <c r="P24" i="24"/>
  <c r="Q29" i="19"/>
  <c r="T19" i="16"/>
  <c r="U19" i="16"/>
  <c r="H56" i="15"/>
  <c r="M117" i="15"/>
  <c r="U44" i="8"/>
  <c r="U12" i="15"/>
  <c r="M20" i="18"/>
  <c r="AG96" i="21"/>
  <c r="AG22" i="23"/>
  <c r="I97" i="23"/>
  <c r="BD18" i="25"/>
  <c r="AE28" i="25"/>
  <c r="BN28" i="25"/>
  <c r="X124" i="18"/>
  <c r="Y124" i="18"/>
  <c r="D60" i="18"/>
  <c r="E89" i="20"/>
  <c r="X4" i="21"/>
  <c r="U89" i="22"/>
  <c r="Q13" i="22"/>
  <c r="L60" i="21"/>
  <c r="AF59" i="23"/>
  <c r="I81" i="22"/>
  <c r="AJ28" i="25"/>
  <c r="Y25" i="21"/>
  <c r="AJ77" i="25"/>
  <c r="AO77" i="25"/>
  <c r="Y18" i="25"/>
  <c r="Y77" i="25"/>
  <c r="AE18" i="25"/>
  <c r="U44" i="25"/>
  <c r="AA11" i="25"/>
  <c r="BM28" i="25"/>
  <c r="T18" i="25"/>
  <c r="AI58" i="25"/>
  <c r="N58" i="25"/>
  <c r="BC58" i="25"/>
  <c r="AN58" i="25"/>
  <c r="X58" i="25"/>
  <c r="AX58" i="25"/>
  <c r="S58" i="25"/>
  <c r="AD58" i="25"/>
  <c r="AG25" i="21"/>
  <c r="Q124" i="20"/>
  <c r="W126" i="19"/>
  <c r="W128" i="19"/>
  <c r="U12" i="19"/>
  <c r="AF81" i="19"/>
  <c r="E70" i="18"/>
  <c r="AC34" i="9"/>
  <c r="AD49" i="2"/>
  <c r="Y15" i="5"/>
  <c r="D14" i="13"/>
  <c r="AC14" i="13"/>
  <c r="I15" i="5"/>
  <c r="AC24" i="2"/>
  <c r="AD24" i="2"/>
  <c r="P65" i="12"/>
  <c r="D24" i="3"/>
  <c r="AB136" i="20"/>
  <c r="I64" i="14"/>
  <c r="M64" i="14"/>
  <c r="U47" i="8"/>
  <c r="H11" i="5"/>
  <c r="Y45" i="5"/>
  <c r="Q64" i="14"/>
  <c r="E23" i="1"/>
  <c r="N46" i="1"/>
  <c r="X15" i="14"/>
  <c r="Y15" i="14"/>
  <c r="X4" i="14"/>
  <c r="T14" i="11"/>
  <c r="U14" i="11"/>
  <c r="Q34" i="9"/>
  <c r="L44" i="8"/>
  <c r="P67" i="14"/>
  <c r="Q67" i="14"/>
  <c r="I86" i="15"/>
  <c r="T101" i="22"/>
  <c r="U101" i="22"/>
  <c r="E77" i="16"/>
  <c r="D114" i="16"/>
  <c r="T22" i="25"/>
  <c r="AI46" i="25"/>
  <c r="N46" i="25"/>
  <c r="AN46" i="25"/>
  <c r="AS46" i="25"/>
  <c r="S46" i="25"/>
  <c r="AD46" i="25"/>
  <c r="BH46" i="25"/>
  <c r="BM46" i="25"/>
  <c r="AX46" i="25"/>
  <c r="X46" i="25"/>
  <c r="H142" i="22"/>
  <c r="H66" i="22"/>
  <c r="E142" i="22"/>
  <c r="AC67" i="22"/>
  <c r="U82" i="20"/>
  <c r="M27" i="20"/>
  <c r="Q30" i="20"/>
  <c r="P88" i="20"/>
  <c r="P103" i="20"/>
  <c r="E78" i="19"/>
  <c r="S3" i="18"/>
  <c r="Z14" i="18"/>
  <c r="AA23" i="18"/>
  <c r="AA3" i="18"/>
  <c r="J3" i="18"/>
  <c r="U33" i="3"/>
  <c r="L56" i="11"/>
  <c r="M56" i="11"/>
  <c r="H55" i="15"/>
  <c r="I55" i="15"/>
  <c r="L79" i="16"/>
  <c r="M79" i="16"/>
  <c r="H65" i="12"/>
  <c r="E69" i="9"/>
  <c r="U37" i="13"/>
  <c r="U70" i="12"/>
  <c r="M5" i="4"/>
  <c r="S68" i="18"/>
  <c r="U79" i="16"/>
  <c r="I61" i="14"/>
  <c r="W3" i="16"/>
  <c r="U4" i="12"/>
  <c r="T3" i="12"/>
  <c r="I22" i="11"/>
  <c r="U12" i="3"/>
  <c r="P116" i="16"/>
  <c r="Q116" i="16"/>
  <c r="Q108" i="16"/>
  <c r="Q7" i="3"/>
  <c r="U74" i="16"/>
  <c r="AC73" i="15"/>
  <c r="V64" i="15"/>
  <c r="Y85" i="15"/>
  <c r="M70" i="15"/>
  <c r="I37" i="3"/>
  <c r="Y69" i="11"/>
  <c r="P21" i="4"/>
  <c r="P24" i="4"/>
  <c r="Q4" i="4"/>
  <c r="I34" i="4"/>
  <c r="H51" i="4"/>
  <c r="H54" i="4"/>
  <c r="L51" i="4"/>
  <c r="L54" i="4"/>
  <c r="T54" i="4"/>
  <c r="T51" i="4"/>
  <c r="X51" i="4"/>
  <c r="Y23" i="4"/>
  <c r="N23" i="2"/>
  <c r="M24" i="2"/>
  <c r="N24" i="2"/>
  <c r="Q21" i="2"/>
  <c r="Q54" i="2"/>
  <c r="R54" i="2"/>
  <c r="R34" i="2"/>
  <c r="Q51" i="2"/>
  <c r="Z41" i="2"/>
  <c r="N23" i="1"/>
  <c r="N21" i="1"/>
  <c r="N35" i="1"/>
  <c r="L54" i="3"/>
  <c r="T51" i="3"/>
  <c r="T54" i="3"/>
  <c r="Y33" i="3"/>
  <c r="X11" i="5"/>
  <c r="X3" i="5"/>
  <c r="D41" i="5"/>
  <c r="D33" i="5"/>
  <c r="E43" i="5"/>
  <c r="F33" i="5"/>
  <c r="H35" i="5"/>
  <c r="E44" i="5"/>
  <c r="U44" i="5"/>
  <c r="U14" i="5"/>
  <c r="Y14" i="5"/>
  <c r="AC14" i="5"/>
  <c r="Q44" i="5"/>
  <c r="Y44" i="5"/>
  <c r="AC44" i="5"/>
  <c r="M44" i="5"/>
  <c r="U46" i="5"/>
  <c r="I46" i="5"/>
  <c r="E16" i="5"/>
  <c r="Y16" i="5"/>
  <c r="M46" i="5"/>
  <c r="M16" i="5"/>
  <c r="I16" i="5"/>
  <c r="Q46" i="5"/>
  <c r="Q16" i="5"/>
  <c r="E15" i="5"/>
  <c r="E25" i="5"/>
  <c r="T11" i="8"/>
  <c r="U11" i="8"/>
  <c r="I27" i="8"/>
  <c r="E27" i="8"/>
  <c r="Q27" i="8"/>
  <c r="AC60" i="8"/>
  <c r="E60" i="8"/>
  <c r="M60" i="8"/>
  <c r="Y27" i="8"/>
  <c r="M27" i="8"/>
  <c r="Y61" i="8"/>
  <c r="Q61" i="8"/>
  <c r="M28" i="8"/>
  <c r="Y28" i="8"/>
  <c r="AC28" i="8"/>
  <c r="U61" i="8"/>
  <c r="I61" i="8"/>
  <c r="M61" i="8"/>
  <c r="AC61" i="8"/>
  <c r="Q28" i="8"/>
  <c r="U28" i="8"/>
  <c r="E28" i="8"/>
  <c r="X11" i="8"/>
  <c r="Y11" i="8"/>
  <c r="AB11" i="8"/>
  <c r="AC11" i="8"/>
  <c r="AC12" i="8"/>
  <c r="Q57" i="8"/>
  <c r="H44" i="8"/>
  <c r="I44" i="8"/>
  <c r="Y45" i="8"/>
  <c r="X44" i="8"/>
  <c r="U64" i="9"/>
  <c r="AC15" i="9"/>
  <c r="D13" i="9"/>
  <c r="Y15" i="9"/>
  <c r="Q53" i="9"/>
  <c r="I53" i="9"/>
  <c r="M66" i="9"/>
  <c r="AC28" i="9"/>
  <c r="I66" i="9"/>
  <c r="AC61" i="9"/>
  <c r="T4" i="9"/>
  <c r="U5" i="9"/>
  <c r="AC26" i="9"/>
  <c r="L41" i="9"/>
  <c r="Q62" i="9"/>
  <c r="I62" i="9"/>
  <c r="Q24" i="9"/>
  <c r="I24" i="9"/>
  <c r="AC24" i="9"/>
  <c r="M65" i="9"/>
  <c r="H42" i="9"/>
  <c r="I44" i="9"/>
  <c r="AC29" i="11"/>
  <c r="S45" i="11"/>
  <c r="W45" i="11"/>
  <c r="H50" i="11"/>
  <c r="AC50" i="11"/>
  <c r="U50" i="11"/>
  <c r="I8" i="11"/>
  <c r="I17" i="11"/>
  <c r="AC17" i="11"/>
  <c r="E59" i="11"/>
  <c r="M59" i="11"/>
  <c r="Q17" i="11"/>
  <c r="Q59" i="11"/>
  <c r="I61" i="11"/>
  <c r="M19" i="11"/>
  <c r="AC19" i="11"/>
  <c r="Y19" i="11"/>
  <c r="I33" i="11"/>
  <c r="M33" i="11"/>
  <c r="E75" i="11"/>
  <c r="Q33" i="11"/>
  <c r="I75" i="11"/>
  <c r="AC33" i="11"/>
  <c r="M75" i="11"/>
  <c r="AC35" i="11"/>
  <c r="Q35" i="11"/>
  <c r="U36" i="11"/>
  <c r="Y36" i="11"/>
  <c r="I23" i="11"/>
  <c r="Y67" i="11"/>
  <c r="AC67" i="11"/>
  <c r="M12" i="11"/>
  <c r="AC12" i="11"/>
  <c r="U12" i="11"/>
  <c r="I12" i="11"/>
  <c r="D8" i="11"/>
  <c r="M8" i="11"/>
  <c r="I54" i="11"/>
  <c r="Q77" i="12"/>
  <c r="Y77" i="12"/>
  <c r="I77" i="12"/>
  <c r="AC26" i="12"/>
  <c r="I26" i="12"/>
  <c r="Q26" i="12"/>
  <c r="Y26" i="12"/>
  <c r="F3" i="12"/>
  <c r="L55" i="12"/>
  <c r="M56" i="12"/>
  <c r="E60" i="12"/>
  <c r="D59" i="12"/>
  <c r="E59" i="12"/>
  <c r="M10" i="12"/>
  <c r="M61" i="12"/>
  <c r="AC10" i="12"/>
  <c r="I61" i="12"/>
  <c r="Y61" i="12"/>
  <c r="E61" i="12"/>
  <c r="Q61" i="12"/>
  <c r="E77" i="12"/>
  <c r="AC40" i="12"/>
  <c r="AC91" i="12"/>
  <c r="E91" i="12"/>
  <c r="Q5" i="13"/>
  <c r="I5" i="13"/>
  <c r="M5" i="13"/>
  <c r="AC5" i="13"/>
  <c r="Y5" i="13"/>
  <c r="U5" i="13"/>
  <c r="U8" i="13"/>
  <c r="M12" i="13"/>
  <c r="L8" i="13"/>
  <c r="AC22" i="13"/>
  <c r="Y22" i="13"/>
  <c r="M22" i="13"/>
  <c r="M33" i="13"/>
  <c r="Q33" i="13"/>
  <c r="AC33" i="13"/>
  <c r="U33" i="13"/>
  <c r="AC38" i="13"/>
  <c r="Y38" i="13"/>
  <c r="M38" i="13"/>
  <c r="U38" i="13"/>
  <c r="Y22" i="14"/>
  <c r="M74" i="14"/>
  <c r="I74" i="14"/>
  <c r="Q22" i="14"/>
  <c r="U22" i="14"/>
  <c r="AB4" i="14"/>
  <c r="AC6" i="14"/>
  <c r="U9" i="14"/>
  <c r="Y74" i="14"/>
  <c r="Y35" i="14"/>
  <c r="M35" i="14"/>
  <c r="Y87" i="14"/>
  <c r="I35" i="14"/>
  <c r="I87" i="14"/>
  <c r="AC95" i="14"/>
  <c r="U57" i="14"/>
  <c r="T56" i="14"/>
  <c r="Y57" i="14"/>
  <c r="X56" i="14"/>
  <c r="Q8" i="15"/>
  <c r="P56" i="15"/>
  <c r="D12" i="15"/>
  <c r="L17" i="15"/>
  <c r="M17" i="15"/>
  <c r="M18" i="15"/>
  <c r="P25" i="15"/>
  <c r="Q25" i="15"/>
  <c r="D39" i="15"/>
  <c r="D56" i="15"/>
  <c r="M42" i="15"/>
  <c r="R56" i="15"/>
  <c r="R4" i="15"/>
  <c r="R3" i="15"/>
  <c r="Z4" i="15"/>
  <c r="Z3" i="15"/>
  <c r="Z56" i="15"/>
  <c r="C11" i="15"/>
  <c r="C3" i="15"/>
  <c r="D3" i="15"/>
  <c r="C55" i="15"/>
  <c r="G55" i="15"/>
  <c r="G11" i="15"/>
  <c r="G3" i="15"/>
  <c r="F11" i="15"/>
  <c r="F3" i="15"/>
  <c r="F56" i="15"/>
  <c r="AB20" i="15"/>
  <c r="AC21" i="15"/>
  <c r="L20" i="15"/>
  <c r="M21" i="15"/>
  <c r="C19" i="15"/>
  <c r="C54" i="15"/>
  <c r="AC101" i="15"/>
  <c r="AB100" i="15"/>
  <c r="AC100" i="15"/>
  <c r="T109" i="15"/>
  <c r="U110" i="15"/>
  <c r="D19" i="16"/>
  <c r="Q27" i="16"/>
  <c r="P25" i="16"/>
  <c r="C113" i="16"/>
  <c r="C64" i="16"/>
  <c r="C63" i="16"/>
  <c r="D63" i="16"/>
  <c r="E63" i="16"/>
  <c r="O115" i="16"/>
  <c r="O64" i="16"/>
  <c r="V115" i="16"/>
  <c r="V64" i="16"/>
  <c r="V63" i="16"/>
  <c r="M69" i="16"/>
  <c r="L68" i="16"/>
  <c r="U75" i="16"/>
  <c r="U77" i="16"/>
  <c r="T115" i="16"/>
  <c r="U115" i="16"/>
  <c r="X108" i="16"/>
  <c r="Y109" i="16"/>
  <c r="K60" i="18"/>
  <c r="K4" i="18"/>
  <c r="S60" i="18"/>
  <c r="J58" i="18"/>
  <c r="J23" i="18"/>
  <c r="V23" i="18"/>
  <c r="V3" i="18"/>
  <c r="V58" i="18"/>
  <c r="V124" i="18"/>
  <c r="V79" i="18"/>
  <c r="V68" i="18"/>
  <c r="I86" i="18"/>
  <c r="H85" i="18"/>
  <c r="I85" i="18"/>
  <c r="E120" i="18"/>
  <c r="D118" i="18"/>
  <c r="T94" i="18"/>
  <c r="AC111" i="18"/>
  <c r="AB109" i="18"/>
  <c r="AC90" i="18"/>
  <c r="AB89" i="18"/>
  <c r="Y93" i="18"/>
  <c r="E93" i="18"/>
  <c r="AC28" i="18"/>
  <c r="U28" i="18"/>
  <c r="U93" i="18"/>
  <c r="M93" i="18"/>
  <c r="I21" i="18"/>
  <c r="U86" i="18"/>
  <c r="Q86" i="18"/>
  <c r="AC21" i="18"/>
  <c r="U21" i="18"/>
  <c r="M86" i="18"/>
  <c r="Y86" i="18"/>
  <c r="AC81" i="18"/>
  <c r="U16" i="18"/>
  <c r="M16" i="18"/>
  <c r="M81" i="18"/>
  <c r="AC16" i="18"/>
  <c r="B68" i="18"/>
  <c r="AF71" i="19"/>
  <c r="AG72" i="19"/>
  <c r="O14" i="19"/>
  <c r="O3" i="19"/>
  <c r="F128" i="19"/>
  <c r="X81" i="19"/>
  <c r="Y83" i="19"/>
  <c r="Y92" i="19"/>
  <c r="X90" i="19"/>
  <c r="E81" i="20"/>
  <c r="D78" i="20"/>
  <c r="M83" i="20"/>
  <c r="H85" i="20"/>
  <c r="I87" i="20"/>
  <c r="Y124" i="20"/>
  <c r="M51" i="20"/>
  <c r="AC51" i="20"/>
  <c r="E124" i="20"/>
  <c r="AG51" i="20"/>
  <c r="H12" i="20"/>
  <c r="AC85" i="20"/>
  <c r="M14" i="20"/>
  <c r="E87" i="20"/>
  <c r="Q87" i="20"/>
  <c r="C59" i="21"/>
  <c r="C15" i="21"/>
  <c r="I95" i="21"/>
  <c r="AC95" i="21"/>
  <c r="AG20" i="21"/>
  <c r="M95" i="21"/>
  <c r="Q20" i="21"/>
  <c r="E95" i="21"/>
  <c r="Q95" i="21"/>
  <c r="T67" i="22"/>
  <c r="U70" i="22"/>
  <c r="R135" i="22"/>
  <c r="R80" i="22"/>
  <c r="R79" i="22"/>
  <c r="W92" i="22"/>
  <c r="W79" i="22"/>
  <c r="W136" i="22"/>
  <c r="AG93" i="22"/>
  <c r="AG98" i="22"/>
  <c r="AC22" i="22"/>
  <c r="AC37" i="22"/>
  <c r="U113" i="22"/>
  <c r="Q37" i="22"/>
  <c r="Y37" i="22"/>
  <c r="I113" i="22"/>
  <c r="I114" i="22"/>
  <c r="H107" i="22"/>
  <c r="AC118" i="22"/>
  <c r="AB107" i="22"/>
  <c r="M90" i="23"/>
  <c r="Y90" i="23"/>
  <c r="AC90" i="23"/>
  <c r="E90" i="23"/>
  <c r="AG15" i="23"/>
  <c r="I90" i="23"/>
  <c r="Y15" i="23"/>
  <c r="AG90" i="23"/>
  <c r="H123" i="18"/>
  <c r="I123" i="18"/>
  <c r="P115" i="16"/>
  <c r="Q115" i="16"/>
  <c r="M8" i="4"/>
  <c r="U12" i="4"/>
  <c r="I42" i="4"/>
  <c r="V12" i="2"/>
  <c r="Z50" i="2"/>
  <c r="V16" i="2"/>
  <c r="Z37" i="2"/>
  <c r="M18" i="8"/>
  <c r="Y19" i="8"/>
  <c r="Q41" i="8"/>
  <c r="Y14" i="9"/>
  <c r="M77" i="14"/>
  <c r="AC71" i="14"/>
  <c r="M24" i="15"/>
  <c r="U37" i="15"/>
  <c r="M28" i="16"/>
  <c r="U34" i="16"/>
  <c r="AB108" i="16"/>
  <c r="W88" i="18"/>
  <c r="I108" i="18"/>
  <c r="Y81" i="18"/>
  <c r="AC86" i="18"/>
  <c r="L5" i="18"/>
  <c r="M21" i="18"/>
  <c r="M43" i="18"/>
  <c r="I28" i="18"/>
  <c r="AC34" i="18"/>
  <c r="G23" i="19"/>
  <c r="G58" i="19"/>
  <c r="H20" i="19"/>
  <c r="M86" i="19"/>
  <c r="O60" i="19"/>
  <c r="O62" i="19"/>
  <c r="Q22" i="19"/>
  <c r="P20" i="19"/>
  <c r="S4" i="19"/>
  <c r="Y30" i="19"/>
  <c r="C124" i="19"/>
  <c r="C128" i="19"/>
  <c r="C70" i="19"/>
  <c r="C69" i="19"/>
  <c r="F89" i="19"/>
  <c r="F69" i="19"/>
  <c r="H69" i="19"/>
  <c r="H77" i="19"/>
  <c r="I78" i="19"/>
  <c r="K128" i="19"/>
  <c r="M118" i="19"/>
  <c r="M103" i="19"/>
  <c r="L81" i="19"/>
  <c r="Q83" i="19"/>
  <c r="U92" i="19"/>
  <c r="T90" i="19"/>
  <c r="V89" i="19"/>
  <c r="V69" i="19"/>
  <c r="V124" i="19"/>
  <c r="V128" i="19"/>
  <c r="Y103" i="19"/>
  <c r="AG9" i="20"/>
  <c r="AA3" i="20"/>
  <c r="Q7" i="20"/>
  <c r="AC10" i="20"/>
  <c r="Q11" i="20"/>
  <c r="P9" i="20"/>
  <c r="D12" i="20"/>
  <c r="C4" i="20"/>
  <c r="C3" i="20"/>
  <c r="AG13" i="20"/>
  <c r="AF12" i="20"/>
  <c r="D25" i="20"/>
  <c r="D56" i="20"/>
  <c r="C24" i="20"/>
  <c r="D24" i="20"/>
  <c r="C56" i="20"/>
  <c r="B58" i="20"/>
  <c r="D46" i="20"/>
  <c r="AE69" i="20"/>
  <c r="AE63" i="20"/>
  <c r="AE62" i="20"/>
  <c r="AC65" i="20"/>
  <c r="AB64" i="20"/>
  <c r="AD77" i="20"/>
  <c r="U86" i="20"/>
  <c r="T85" i="20"/>
  <c r="AD88" i="20"/>
  <c r="AF89" i="20"/>
  <c r="AG91" i="20"/>
  <c r="AG98" i="20"/>
  <c r="T16" i="20"/>
  <c r="U19" i="20"/>
  <c r="AC111" i="20"/>
  <c r="Q38" i="20"/>
  <c r="Y38" i="20"/>
  <c r="I111" i="20"/>
  <c r="M34" i="20"/>
  <c r="Q34" i="20"/>
  <c r="AG107" i="20"/>
  <c r="Y107" i="20"/>
  <c r="H5" i="20"/>
  <c r="U6" i="20"/>
  <c r="Y79" i="20"/>
  <c r="I79" i="20"/>
  <c r="X9" i="20"/>
  <c r="Y10" i="20"/>
  <c r="X12" i="20"/>
  <c r="H98" i="20"/>
  <c r="H103" i="20"/>
  <c r="I103" i="20"/>
  <c r="U54" i="20"/>
  <c r="AC127" i="20"/>
  <c r="Q127" i="20"/>
  <c r="I127" i="20"/>
  <c r="H46" i="20"/>
  <c r="Q119" i="20"/>
  <c r="L85" i="20"/>
  <c r="M86" i="20"/>
  <c r="N24" i="21"/>
  <c r="N3" i="21"/>
  <c r="N58" i="21"/>
  <c r="M26" i="21"/>
  <c r="L25" i="21"/>
  <c r="M39" i="21"/>
  <c r="AG40" i="21"/>
  <c r="AG48" i="21"/>
  <c r="AF46" i="21"/>
  <c r="AC126" i="21"/>
  <c r="M126" i="21"/>
  <c r="AG51" i="21"/>
  <c r="U51" i="21"/>
  <c r="U126" i="21"/>
  <c r="Y127" i="21"/>
  <c r="M52" i="21"/>
  <c r="I127" i="21"/>
  <c r="U52" i="21"/>
  <c r="AG127" i="21"/>
  <c r="E127" i="21"/>
  <c r="W71" i="21"/>
  <c r="W65" i="21"/>
  <c r="W64" i="21"/>
  <c r="O79" i="21"/>
  <c r="O133" i="21"/>
  <c r="V133" i="21"/>
  <c r="V79" i="21"/>
  <c r="V78" i="21"/>
  <c r="AD133" i="21"/>
  <c r="AD79" i="21"/>
  <c r="AD78" i="21"/>
  <c r="D134" i="21"/>
  <c r="D90" i="21"/>
  <c r="O90" i="21"/>
  <c r="O135" i="21"/>
  <c r="AE135" i="21"/>
  <c r="AE90" i="21"/>
  <c r="AE78" i="21"/>
  <c r="AB96" i="21"/>
  <c r="AC97" i="21"/>
  <c r="I84" i="21"/>
  <c r="H105" i="21"/>
  <c r="I106" i="21"/>
  <c r="M101" i="21"/>
  <c r="AG114" i="21"/>
  <c r="U105" i="22"/>
  <c r="Y29" i="22"/>
  <c r="D66" i="22"/>
  <c r="D65" i="22"/>
  <c r="D72" i="22"/>
  <c r="D89" i="22"/>
  <c r="E90" i="22"/>
  <c r="Q5" i="23"/>
  <c r="AC23" i="23"/>
  <c r="I98" i="23"/>
  <c r="AC98" i="23"/>
  <c r="U98" i="23"/>
  <c r="Q98" i="23"/>
  <c r="Y98" i="23"/>
  <c r="C24" i="23"/>
  <c r="D24" i="23"/>
  <c r="D25" i="23"/>
  <c r="D58" i="23"/>
  <c r="K24" i="23"/>
  <c r="K3" i="23"/>
  <c r="K58" i="23"/>
  <c r="L66" i="23"/>
  <c r="M67" i="23"/>
  <c r="Q143" i="23"/>
  <c r="AC143" i="23"/>
  <c r="AG143" i="23"/>
  <c r="Y143" i="23"/>
  <c r="Q68" i="23"/>
  <c r="M68" i="23"/>
  <c r="U143" i="23"/>
  <c r="Y68" i="23"/>
  <c r="X66" i="23"/>
  <c r="AC144" i="23"/>
  <c r="AG144" i="23"/>
  <c r="E144" i="23"/>
  <c r="M69" i="23"/>
  <c r="Q144" i="23"/>
  <c r="U144" i="23"/>
  <c r="Y69" i="23"/>
  <c r="K79" i="23"/>
  <c r="K78" i="23"/>
  <c r="AA133" i="23"/>
  <c r="AA79" i="23"/>
  <c r="AA78" i="23"/>
  <c r="D80" i="23"/>
  <c r="E81" i="23"/>
  <c r="AB133" i="23"/>
  <c r="AB79" i="23"/>
  <c r="AC108" i="23"/>
  <c r="AB105" i="23"/>
  <c r="Y111" i="23"/>
  <c r="I112" i="23"/>
  <c r="AC123" i="23"/>
  <c r="AB121" i="23"/>
  <c r="AC121" i="23"/>
  <c r="H146" i="24"/>
  <c r="H140" i="24"/>
  <c r="U80" i="16"/>
  <c r="M53" i="5"/>
  <c r="AC56" i="8"/>
  <c r="I85" i="12"/>
  <c r="Y25" i="14"/>
  <c r="Q78" i="15"/>
  <c r="N113" i="16"/>
  <c r="F55" i="16"/>
  <c r="E86" i="18"/>
  <c r="U110" i="18"/>
  <c r="T109" i="18"/>
  <c r="U109" i="18"/>
  <c r="H11" i="18"/>
  <c r="I12" i="18"/>
  <c r="H15" i="18"/>
  <c r="I16" i="18"/>
  <c r="M34" i="18"/>
  <c r="Q121" i="19"/>
  <c r="P119" i="19"/>
  <c r="G59" i="19"/>
  <c r="G4" i="19"/>
  <c r="G3" i="19"/>
  <c r="D62" i="19"/>
  <c r="I28" i="19"/>
  <c r="AG94" i="19"/>
  <c r="AG28" i="19"/>
  <c r="Y94" i="19"/>
  <c r="M94" i="19"/>
  <c r="M28" i="19"/>
  <c r="AC94" i="19"/>
  <c r="U41" i="19"/>
  <c r="B89" i="19"/>
  <c r="B69" i="19"/>
  <c r="D69" i="19"/>
  <c r="Q111" i="19"/>
  <c r="P110" i="19"/>
  <c r="U104" i="19"/>
  <c r="AG25" i="20"/>
  <c r="AA15" i="20"/>
  <c r="AA57" i="20"/>
  <c r="M18" i="20"/>
  <c r="AC27" i="20"/>
  <c r="AB25" i="20"/>
  <c r="M80" i="20"/>
  <c r="U87" i="20"/>
  <c r="E91" i="20"/>
  <c r="AD97" i="20"/>
  <c r="E100" i="20"/>
  <c r="U13" i="20"/>
  <c r="T12" i="20"/>
  <c r="U33" i="20"/>
  <c r="U106" i="20"/>
  <c r="M106" i="20"/>
  <c r="V69" i="20"/>
  <c r="V63" i="20"/>
  <c r="V62" i="20"/>
  <c r="I106" i="20"/>
  <c r="H88" i="20"/>
  <c r="D12" i="21"/>
  <c r="B60" i="21"/>
  <c r="Z60" i="21"/>
  <c r="Y20" i="21"/>
  <c r="X16" i="21"/>
  <c r="B24" i="21"/>
  <c r="D25" i="21"/>
  <c r="D58" i="21"/>
  <c r="B58" i="21"/>
  <c r="V58" i="21"/>
  <c r="V24" i="21"/>
  <c r="AC26" i="21"/>
  <c r="U101" i="21"/>
  <c r="AG101" i="21"/>
  <c r="Y101" i="21"/>
  <c r="AG26" i="21"/>
  <c r="U26" i="21"/>
  <c r="I101" i="21"/>
  <c r="E101" i="21"/>
  <c r="AG36" i="21"/>
  <c r="AF30" i="21"/>
  <c r="AG39" i="21"/>
  <c r="U40" i="21"/>
  <c r="Y115" i="21"/>
  <c r="M115" i="21"/>
  <c r="AG115" i="21"/>
  <c r="AC40" i="21"/>
  <c r="H87" i="21"/>
  <c r="I89" i="21"/>
  <c r="AC115" i="21"/>
  <c r="AG95" i="21"/>
  <c r="AB121" i="21"/>
  <c r="AC121" i="21"/>
  <c r="AC122" i="21"/>
  <c r="Q126" i="21"/>
  <c r="AG126" i="21"/>
  <c r="U127" i="21"/>
  <c r="X141" i="21"/>
  <c r="Y142" i="21"/>
  <c r="E125" i="21"/>
  <c r="D61" i="22"/>
  <c r="P22" i="22"/>
  <c r="Q23" i="22"/>
  <c r="P17" i="22"/>
  <c r="Q18" i="22"/>
  <c r="Q12" i="22"/>
  <c r="P9" i="22"/>
  <c r="U127" i="22"/>
  <c r="AC51" i="22"/>
  <c r="U51" i="22"/>
  <c r="AG127" i="22"/>
  <c r="Y51" i="22"/>
  <c r="Q127" i="22"/>
  <c r="M127" i="22"/>
  <c r="Y127" i="22"/>
  <c r="AG51" i="22"/>
  <c r="M51" i="22"/>
  <c r="M23" i="23"/>
  <c r="S79" i="23"/>
  <c r="S78" i="23"/>
  <c r="Y20" i="23"/>
  <c r="AG95" i="23"/>
  <c r="AC95" i="23"/>
  <c r="AC20" i="23"/>
  <c r="M21" i="23"/>
  <c r="I96" i="23"/>
  <c r="AC96" i="23"/>
  <c r="AG21" i="23"/>
  <c r="M96" i="23"/>
  <c r="X17" i="23"/>
  <c r="Y21" i="23"/>
  <c r="M116" i="23"/>
  <c r="E116" i="23"/>
  <c r="AG41" i="23"/>
  <c r="AC41" i="23"/>
  <c r="U116" i="23"/>
  <c r="Q116" i="23"/>
  <c r="D65" i="23"/>
  <c r="D64" i="23"/>
  <c r="D71" i="23"/>
  <c r="O99" i="23"/>
  <c r="O134" i="23"/>
  <c r="U11" i="23"/>
  <c r="T9" i="23"/>
  <c r="U9" i="23"/>
  <c r="E92" i="24"/>
  <c r="H16" i="24"/>
  <c r="AC91" i="24"/>
  <c r="B58" i="24"/>
  <c r="B4" i="24"/>
  <c r="B3" i="24"/>
  <c r="O58" i="24"/>
  <c r="O4" i="24"/>
  <c r="O3" i="24"/>
  <c r="AC15" i="24"/>
  <c r="AB13" i="24"/>
  <c r="BM55" i="25"/>
  <c r="BH55" i="25"/>
  <c r="AX55" i="25"/>
  <c r="AD55" i="25"/>
  <c r="AI55" i="25"/>
  <c r="BC55" i="25"/>
  <c r="AS55" i="25"/>
  <c r="S55" i="25"/>
  <c r="N55" i="25"/>
  <c r="AN55" i="25"/>
  <c r="X55" i="25"/>
  <c r="I5" i="16"/>
  <c r="H53" i="16"/>
  <c r="U14" i="4"/>
  <c r="U23" i="3"/>
  <c r="U18" i="3"/>
  <c r="AC20" i="3"/>
  <c r="I18" i="3"/>
  <c r="I56" i="5"/>
  <c r="U23" i="8"/>
  <c r="U61" i="9"/>
  <c r="U76" i="15"/>
  <c r="R80" i="15"/>
  <c r="R64" i="15"/>
  <c r="I90" i="15"/>
  <c r="M23" i="16"/>
  <c r="AC27" i="16"/>
  <c r="M31" i="16"/>
  <c r="U35" i="16"/>
  <c r="U47" i="16"/>
  <c r="AC70" i="16"/>
  <c r="V114" i="16"/>
  <c r="N58" i="18"/>
  <c r="M71" i="18"/>
  <c r="N69" i="18"/>
  <c r="N68" i="18"/>
  <c r="E81" i="18"/>
  <c r="M84" i="18"/>
  <c r="Q93" i="18"/>
  <c r="Q99" i="18"/>
  <c r="G4" i="18"/>
  <c r="G3" i="18"/>
  <c r="H3" i="18"/>
  <c r="I3" i="18"/>
  <c r="G58" i="18"/>
  <c r="M6" i="18"/>
  <c r="M45" i="18"/>
  <c r="Y110" i="18"/>
  <c r="Y106" i="18"/>
  <c r="U113" i="18"/>
  <c r="AC113" i="18"/>
  <c r="I45" i="18"/>
  <c r="H53" i="18"/>
  <c r="H23" i="18"/>
  <c r="I23" i="18"/>
  <c r="C69" i="18"/>
  <c r="C68" i="18"/>
  <c r="AC106" i="18"/>
  <c r="AG76" i="19"/>
  <c r="Q87" i="19"/>
  <c r="AE70" i="19"/>
  <c r="Y112" i="19"/>
  <c r="AC78" i="19"/>
  <c r="AB71" i="19"/>
  <c r="AG93" i="19"/>
  <c r="AF90" i="19"/>
  <c r="D23" i="19"/>
  <c r="D3" i="19"/>
  <c r="I118" i="19"/>
  <c r="AG52" i="19"/>
  <c r="Y104" i="19"/>
  <c r="I38" i="19"/>
  <c r="AG35" i="19"/>
  <c r="Y35" i="19"/>
  <c r="Q35" i="19"/>
  <c r="AC17" i="19"/>
  <c r="Q17" i="19"/>
  <c r="M83" i="19"/>
  <c r="Y27" i="19"/>
  <c r="Q27" i="19"/>
  <c r="J59" i="19"/>
  <c r="J62" i="19"/>
  <c r="K60" i="19"/>
  <c r="M34" i="19"/>
  <c r="M16" i="19"/>
  <c r="L15" i="19"/>
  <c r="U16" i="19"/>
  <c r="T15" i="19"/>
  <c r="X11" i="19"/>
  <c r="Y13" i="19"/>
  <c r="AB15" i="19"/>
  <c r="AG46" i="19"/>
  <c r="AG34" i="19"/>
  <c r="AF24" i="19"/>
  <c r="B124" i="19"/>
  <c r="B128" i="19"/>
  <c r="H110" i="19"/>
  <c r="Q88" i="19"/>
  <c r="P86" i="19"/>
  <c r="R80" i="19"/>
  <c r="R69" i="19"/>
  <c r="R125" i="19"/>
  <c r="R128" i="19"/>
  <c r="U115" i="19"/>
  <c r="U112" i="19"/>
  <c r="U87" i="19"/>
  <c r="Y93" i="19"/>
  <c r="X71" i="19"/>
  <c r="AG14" i="20"/>
  <c r="J15" i="20"/>
  <c r="J3" i="20"/>
  <c r="AD57" i="20"/>
  <c r="AD15" i="20"/>
  <c r="AD3" i="20"/>
  <c r="AB16" i="20"/>
  <c r="AC17" i="20"/>
  <c r="Q18" i="20"/>
  <c r="L25" i="20"/>
  <c r="L56" i="20"/>
  <c r="AG27" i="20"/>
  <c r="V129" i="20"/>
  <c r="V77" i="20"/>
  <c r="V76" i="20"/>
  <c r="AD129" i="20"/>
  <c r="Q82" i="20"/>
  <c r="AC124" i="20"/>
  <c r="T30" i="20"/>
  <c r="X15" i="20"/>
  <c r="Y33" i="20"/>
  <c r="Y22" i="20"/>
  <c r="Q95" i="20"/>
  <c r="H21" i="20"/>
  <c r="M21" i="20"/>
  <c r="E95" i="20"/>
  <c r="Q22" i="20"/>
  <c r="AC22" i="20"/>
  <c r="L119" i="20"/>
  <c r="M119" i="20"/>
  <c r="M122" i="20"/>
  <c r="U66" i="20"/>
  <c r="U139" i="20"/>
  <c r="AC66" i="20"/>
  <c r="H64" i="20"/>
  <c r="Y64" i="20"/>
  <c r="Y66" i="20"/>
  <c r="Q139" i="20"/>
  <c r="G15" i="21"/>
  <c r="G3" i="21"/>
  <c r="G59" i="21"/>
  <c r="AA15" i="21"/>
  <c r="AB25" i="21"/>
  <c r="AC27" i="21"/>
  <c r="I114" i="21"/>
  <c r="AC39" i="21"/>
  <c r="Y39" i="21"/>
  <c r="AC114" i="21"/>
  <c r="Q114" i="21"/>
  <c r="Q39" i="21"/>
  <c r="U39" i="21"/>
  <c r="H65" i="21"/>
  <c r="AG65" i="21"/>
  <c r="H71" i="21"/>
  <c r="AC146" i="21"/>
  <c r="AC141" i="21"/>
  <c r="K99" i="21"/>
  <c r="K78" i="21"/>
  <c r="K133" i="21"/>
  <c r="E114" i="21"/>
  <c r="P84" i="21"/>
  <c r="Q85" i="21"/>
  <c r="M141" i="21"/>
  <c r="N59" i="22"/>
  <c r="N4" i="22"/>
  <c r="N3" i="22"/>
  <c r="B16" i="22"/>
  <c r="D22" i="22"/>
  <c r="AB25" i="22"/>
  <c r="AC25" i="22"/>
  <c r="U98" i="22"/>
  <c r="D59" i="23"/>
  <c r="Y121" i="23"/>
  <c r="G58" i="23"/>
  <c r="G4" i="23"/>
  <c r="G3" i="23"/>
  <c r="M7" i="23"/>
  <c r="L5" i="23"/>
  <c r="U8" i="23"/>
  <c r="T5" i="23"/>
  <c r="B59" i="23"/>
  <c r="D9" i="23"/>
  <c r="D4" i="23"/>
  <c r="K71" i="23"/>
  <c r="K65" i="23"/>
  <c r="K64" i="23"/>
  <c r="AA71" i="23"/>
  <c r="AA65" i="23"/>
  <c r="AA64" i="23"/>
  <c r="X88" i="23"/>
  <c r="Y89" i="23"/>
  <c r="U94" i="23"/>
  <c r="T92" i="23"/>
  <c r="AF97" i="23"/>
  <c r="AG97" i="23"/>
  <c r="AG98" i="23"/>
  <c r="N99" i="23"/>
  <c r="N78" i="23"/>
  <c r="N133" i="23"/>
  <c r="AD99" i="23"/>
  <c r="AD133" i="23"/>
  <c r="Y100" i="23"/>
  <c r="AG100" i="23"/>
  <c r="AF133" i="23"/>
  <c r="D141" i="23"/>
  <c r="E142" i="23"/>
  <c r="U30" i="21"/>
  <c r="H30" i="21"/>
  <c r="Y107" i="21"/>
  <c r="M107" i="21"/>
  <c r="AG32" i="21"/>
  <c r="Q40" i="21"/>
  <c r="AC47" i="21"/>
  <c r="I122" i="21"/>
  <c r="AB46" i="21"/>
  <c r="U68" i="21"/>
  <c r="T66" i="21"/>
  <c r="D133" i="21"/>
  <c r="E133" i="21"/>
  <c r="L84" i="21"/>
  <c r="M85" i="21"/>
  <c r="C90" i="21"/>
  <c r="C78" i="21"/>
  <c r="C134" i="21"/>
  <c r="S134" i="21"/>
  <c r="S90" i="21"/>
  <c r="S78" i="21"/>
  <c r="U95" i="21"/>
  <c r="J133" i="21"/>
  <c r="J99" i="21"/>
  <c r="L100" i="21"/>
  <c r="M102" i="21"/>
  <c r="T105" i="21"/>
  <c r="Y95" i="21"/>
  <c r="X91" i="21"/>
  <c r="I115" i="21"/>
  <c r="AF91" i="21"/>
  <c r="AG107" i="21"/>
  <c r="P80" i="21"/>
  <c r="Q81" i="21"/>
  <c r="X121" i="21"/>
  <c r="X135" i="21"/>
  <c r="P139" i="21"/>
  <c r="E141" i="21"/>
  <c r="K146" i="21"/>
  <c r="K140" i="21"/>
  <c r="K139" i="21"/>
  <c r="U141" i="21"/>
  <c r="H141" i="21"/>
  <c r="E126" i="21"/>
  <c r="O60" i="22"/>
  <c r="AB31" i="22"/>
  <c r="Z59" i="22"/>
  <c r="Z25" i="22"/>
  <c r="H9" i="22"/>
  <c r="E105" i="22"/>
  <c r="N136" i="22"/>
  <c r="E130" i="22"/>
  <c r="M54" i="22"/>
  <c r="Y130" i="22"/>
  <c r="I130" i="22"/>
  <c r="N3" i="23"/>
  <c r="P91" i="23"/>
  <c r="P134" i="23"/>
  <c r="S58" i="23"/>
  <c r="U15" i="23"/>
  <c r="N16" i="23"/>
  <c r="N59" i="23"/>
  <c r="M19" i="23"/>
  <c r="AC94" i="23"/>
  <c r="Y19" i="23"/>
  <c r="U19" i="23"/>
  <c r="U20" i="23"/>
  <c r="U104" i="23"/>
  <c r="U29" i="23"/>
  <c r="I104" i="23"/>
  <c r="Y29" i="23"/>
  <c r="AB30" i="23"/>
  <c r="AC32" i="23"/>
  <c r="AG37" i="23"/>
  <c r="X79" i="23"/>
  <c r="C135" i="23"/>
  <c r="C79" i="23"/>
  <c r="C78" i="23"/>
  <c r="C134" i="23"/>
  <c r="C91" i="23"/>
  <c r="K91" i="23"/>
  <c r="K134" i="23"/>
  <c r="D92" i="23"/>
  <c r="AG96" i="23"/>
  <c r="E104" i="23"/>
  <c r="Q104" i="23"/>
  <c r="L105" i="23"/>
  <c r="M106" i="23"/>
  <c r="AG125" i="23"/>
  <c r="M50" i="23"/>
  <c r="Y50" i="23"/>
  <c r="AG50" i="23"/>
  <c r="AG86" i="23"/>
  <c r="U86" i="23"/>
  <c r="E86" i="23"/>
  <c r="P140" i="24"/>
  <c r="P146" i="24"/>
  <c r="K3" i="24"/>
  <c r="AC17" i="24"/>
  <c r="M88" i="24"/>
  <c r="Q105" i="24"/>
  <c r="AC75" i="19"/>
  <c r="D60" i="19"/>
  <c r="H44" i="19"/>
  <c r="AG110" i="19"/>
  <c r="I26" i="19"/>
  <c r="Q26" i="19"/>
  <c r="L24" i="19"/>
  <c r="Q43" i="19"/>
  <c r="V60" i="19"/>
  <c r="V62" i="19"/>
  <c r="X20" i="19"/>
  <c r="AB11" i="19"/>
  <c r="AC28" i="19"/>
  <c r="AB4" i="19"/>
  <c r="AF20" i="19"/>
  <c r="AG21" i="19"/>
  <c r="AF15" i="19"/>
  <c r="C89" i="19"/>
  <c r="E117" i="19"/>
  <c r="D81" i="19"/>
  <c r="H71" i="19"/>
  <c r="Q112" i="19"/>
  <c r="Q91" i="19"/>
  <c r="P90" i="19"/>
  <c r="S126" i="19"/>
  <c r="S128" i="19"/>
  <c r="Y114" i="19"/>
  <c r="AC7" i="20"/>
  <c r="M10" i="20"/>
  <c r="AG10" i="20"/>
  <c r="AC18" i="20"/>
  <c r="Q27" i="20"/>
  <c r="AC42" i="20"/>
  <c r="M54" i="20"/>
  <c r="AF64" i="20"/>
  <c r="AG65" i="20"/>
  <c r="Q79" i="20"/>
  <c r="AF85" i="20"/>
  <c r="AG86" i="20"/>
  <c r="Y87" i="20"/>
  <c r="Q107" i="20"/>
  <c r="M111" i="20"/>
  <c r="Q115" i="20"/>
  <c r="AG124" i="20"/>
  <c r="O142" i="20"/>
  <c r="O136" i="20"/>
  <c r="O135" i="20"/>
  <c r="M139" i="20"/>
  <c r="U42" i="20"/>
  <c r="U34" i="20"/>
  <c r="U7" i="20"/>
  <c r="Y32" i="20"/>
  <c r="AG105" i="20"/>
  <c r="X25" i="20"/>
  <c r="Y51" i="20"/>
  <c r="W69" i="20"/>
  <c r="W63" i="20"/>
  <c r="W62" i="20"/>
  <c r="E120" i="20"/>
  <c r="D119" i="20"/>
  <c r="I93" i="20"/>
  <c r="I122" i="20"/>
  <c r="E122" i="20"/>
  <c r="U80" i="20"/>
  <c r="Q107" i="21"/>
  <c r="U97" i="21"/>
  <c r="Q141" i="21"/>
  <c r="AG122" i="21"/>
  <c r="AG85" i="21"/>
  <c r="M48" i="21"/>
  <c r="M32" i="21"/>
  <c r="Q47" i="21"/>
  <c r="Y85" i="21"/>
  <c r="H9" i="21"/>
  <c r="R15" i="21"/>
  <c r="R3" i="21"/>
  <c r="R59" i="21"/>
  <c r="Z4" i="21"/>
  <c r="Z3" i="21"/>
  <c r="AC20" i="21"/>
  <c r="AG22" i="21"/>
  <c r="Y97" i="21"/>
  <c r="C24" i="21"/>
  <c r="AF5" i="21"/>
  <c r="L30" i="21"/>
  <c r="AC32" i="21"/>
  <c r="AG34" i="21"/>
  <c r="P46" i="21"/>
  <c r="X46" i="21"/>
  <c r="Y47" i="21"/>
  <c r="S65" i="21"/>
  <c r="S64" i="21"/>
  <c r="C71" i="21"/>
  <c r="C65" i="21"/>
  <c r="C64" i="21"/>
  <c r="P71" i="21"/>
  <c r="Q71" i="21"/>
  <c r="P65" i="21"/>
  <c r="X66" i="21"/>
  <c r="AG69" i="21"/>
  <c r="M144" i="21"/>
  <c r="R133" i="21"/>
  <c r="AB90" i="21"/>
  <c r="F99" i="21"/>
  <c r="F78" i="21"/>
  <c r="H96" i="21"/>
  <c r="L105" i="21"/>
  <c r="M105" i="21"/>
  <c r="E106" i="21"/>
  <c r="D105" i="21"/>
  <c r="I109" i="21"/>
  <c r="Q130" i="22"/>
  <c r="AB5" i="22"/>
  <c r="AC6" i="22"/>
  <c r="Z4" i="22"/>
  <c r="Z3" i="22"/>
  <c r="Z61" i="22"/>
  <c r="AF13" i="22"/>
  <c r="AC14" i="22"/>
  <c r="AB13" i="22"/>
  <c r="C16" i="22"/>
  <c r="C3" i="22"/>
  <c r="C60" i="22"/>
  <c r="AD16" i="22"/>
  <c r="AD60" i="22"/>
  <c r="T60" i="22"/>
  <c r="T22" i="22"/>
  <c r="AF22" i="22"/>
  <c r="S25" i="22"/>
  <c r="AF26" i="22"/>
  <c r="V60" i="22"/>
  <c r="AG54" i="22"/>
  <c r="AF67" i="22"/>
  <c r="P85" i="22"/>
  <c r="Q86" i="22"/>
  <c r="AC95" i="22"/>
  <c r="AG95" i="22"/>
  <c r="Y95" i="22"/>
  <c r="M95" i="22"/>
  <c r="M98" i="22"/>
  <c r="Y105" i="22"/>
  <c r="U130" i="22"/>
  <c r="O148" i="22"/>
  <c r="O142" i="22"/>
  <c r="O141" i="22"/>
  <c r="P143" i="22"/>
  <c r="Q144" i="22"/>
  <c r="AF142" i="22"/>
  <c r="AF148" i="22"/>
  <c r="AG148" i="22"/>
  <c r="Y57" i="22"/>
  <c r="AC133" i="22"/>
  <c r="E127" i="22"/>
  <c r="AC127" i="22"/>
  <c r="M104" i="23"/>
  <c r="AC142" i="23"/>
  <c r="S134" i="23"/>
  <c r="T146" i="23"/>
  <c r="U141" i="23"/>
  <c r="Y81" i="23"/>
  <c r="V146" i="23"/>
  <c r="H46" i="23"/>
  <c r="W4" i="23"/>
  <c r="W3" i="23"/>
  <c r="K60" i="23"/>
  <c r="AC15" i="23"/>
  <c r="J59" i="23"/>
  <c r="R16" i="23"/>
  <c r="R3" i="23"/>
  <c r="R59" i="23"/>
  <c r="T17" i="23"/>
  <c r="Q19" i="23"/>
  <c r="AC19" i="23"/>
  <c r="AB17" i="23"/>
  <c r="M20" i="23"/>
  <c r="H25" i="23"/>
  <c r="AG28" i="23"/>
  <c r="AF25" i="23"/>
  <c r="Q29" i="23"/>
  <c r="AG29" i="23"/>
  <c r="I118" i="23"/>
  <c r="Y43" i="23"/>
  <c r="M118" i="23"/>
  <c r="E118" i="23"/>
  <c r="AD65" i="23"/>
  <c r="AD64" i="23"/>
  <c r="AD71" i="23"/>
  <c r="AB65" i="23"/>
  <c r="AB71" i="23"/>
  <c r="V133" i="23"/>
  <c r="P80" i="23"/>
  <c r="Q81" i="23"/>
  <c r="Q90" i="23"/>
  <c r="H91" i="23"/>
  <c r="D105" i="23"/>
  <c r="M112" i="23"/>
  <c r="AC112" i="23"/>
  <c r="Y116" i="23"/>
  <c r="I125" i="23"/>
  <c r="X146" i="23"/>
  <c r="X140" i="23"/>
  <c r="Y141" i="23"/>
  <c r="E143" i="23"/>
  <c r="I143" i="23"/>
  <c r="AB134" i="24"/>
  <c r="T16" i="24"/>
  <c r="U16" i="24"/>
  <c r="T22" i="24"/>
  <c r="U23" i="24"/>
  <c r="B24" i="24"/>
  <c r="D25" i="24"/>
  <c r="D58" i="24"/>
  <c r="L46" i="24"/>
  <c r="M47" i="24"/>
  <c r="AF46" i="24"/>
  <c r="J91" i="24"/>
  <c r="J78" i="24"/>
  <c r="J134" i="24"/>
  <c r="L97" i="24"/>
  <c r="M98" i="24"/>
  <c r="K99" i="24"/>
  <c r="K78" i="24"/>
  <c r="K133" i="24"/>
  <c r="Z99" i="24"/>
  <c r="Z133" i="24"/>
  <c r="AC128" i="24"/>
  <c r="AB121" i="24"/>
  <c r="AF9" i="17"/>
  <c r="AG10" i="17"/>
  <c r="H9" i="17"/>
  <c r="M9" i="17"/>
  <c r="U86" i="17"/>
  <c r="I86" i="17"/>
  <c r="M86" i="17"/>
  <c r="AG86" i="17"/>
  <c r="Q11" i="17"/>
  <c r="Y86" i="17"/>
  <c r="Y12" i="17"/>
  <c r="E87" i="17"/>
  <c r="Y87" i="17"/>
  <c r="Q87" i="17"/>
  <c r="Q12" i="17"/>
  <c r="M12" i="17"/>
  <c r="AG12" i="17"/>
  <c r="J60" i="17"/>
  <c r="J4" i="17"/>
  <c r="O16" i="17"/>
  <c r="O3" i="17"/>
  <c r="O59" i="17"/>
  <c r="V59" i="17"/>
  <c r="V16" i="17"/>
  <c r="P17" i="17"/>
  <c r="Q18" i="17"/>
  <c r="X16" i="17"/>
  <c r="J24" i="17"/>
  <c r="J58" i="17"/>
  <c r="O65" i="17"/>
  <c r="O64" i="17"/>
  <c r="O71" i="17"/>
  <c r="B78" i="17"/>
  <c r="Y6" i="18"/>
  <c r="Q72" i="18"/>
  <c r="U84" i="18"/>
  <c r="AC93" i="18"/>
  <c r="H5" i="18"/>
  <c r="I43" i="18"/>
  <c r="I55" i="18"/>
  <c r="M12" i="18"/>
  <c r="M56" i="18"/>
  <c r="M32" i="18"/>
  <c r="U32" i="18"/>
  <c r="U114" i="19"/>
  <c r="I72" i="19"/>
  <c r="M45" i="19"/>
  <c r="AD70" i="19"/>
  <c r="AD69" i="19"/>
  <c r="AF119" i="19"/>
  <c r="AG120" i="19"/>
  <c r="AE125" i="19"/>
  <c r="AE80" i="19"/>
  <c r="J23" i="19"/>
  <c r="J3" i="19"/>
  <c r="L53" i="19"/>
  <c r="L119" i="19"/>
  <c r="U120" i="19"/>
  <c r="Y120" i="19"/>
  <c r="H24" i="19"/>
  <c r="M48" i="19"/>
  <c r="P5" i="19"/>
  <c r="S60" i="19"/>
  <c r="S62" i="19"/>
  <c r="S23" i="19"/>
  <c r="Y41" i="19"/>
  <c r="X5" i="19"/>
  <c r="AC38" i="19"/>
  <c r="AC35" i="19"/>
  <c r="AF44" i="19"/>
  <c r="AG44" i="19"/>
  <c r="I88" i="19"/>
  <c r="I104" i="19"/>
  <c r="H95" i="19"/>
  <c r="I95" i="19"/>
  <c r="I83" i="19"/>
  <c r="I91" i="19"/>
  <c r="H90" i="19"/>
  <c r="L95" i="19"/>
  <c r="T77" i="19"/>
  <c r="Y107" i="19"/>
  <c r="J77" i="20"/>
  <c r="J76" i="20"/>
  <c r="AG22" i="20"/>
  <c r="AB46" i="20"/>
  <c r="Z56" i="20"/>
  <c r="AE56" i="20"/>
  <c r="AE4" i="20"/>
  <c r="AE3" i="20"/>
  <c r="M7" i="20"/>
  <c r="AG7" i="20"/>
  <c r="Z15" i="20"/>
  <c r="Z3" i="20"/>
  <c r="AD24" i="20"/>
  <c r="Y27" i="20"/>
  <c r="Q32" i="20"/>
  <c r="AC33" i="20"/>
  <c r="AC36" i="20"/>
  <c r="M42" i="20"/>
  <c r="AG42" i="20"/>
  <c r="M44" i="20"/>
  <c r="Q54" i="20"/>
  <c r="F63" i="20"/>
  <c r="F62" i="20"/>
  <c r="B69" i="20"/>
  <c r="B63" i="20"/>
  <c r="B62" i="20"/>
  <c r="M66" i="20"/>
  <c r="K77" i="20"/>
  <c r="K76" i="20"/>
  <c r="AG80" i="20"/>
  <c r="E83" i="20"/>
  <c r="AA88" i="20"/>
  <c r="AA76" i="20"/>
  <c r="E93" i="20"/>
  <c r="AB94" i="20"/>
  <c r="AB131" i="20"/>
  <c r="AC95" i="20"/>
  <c r="B130" i="20"/>
  <c r="O97" i="20"/>
  <c r="O76" i="20"/>
  <c r="AA130" i="20"/>
  <c r="AG106" i="20"/>
  <c r="U107" i="20"/>
  <c r="Q109" i="20"/>
  <c r="AC109" i="20"/>
  <c r="Q111" i="20"/>
  <c r="U115" i="20"/>
  <c r="Y117" i="20"/>
  <c r="AA131" i="20"/>
  <c r="Y122" i="20"/>
  <c r="H30" i="20"/>
  <c r="W15" i="20"/>
  <c r="W3" i="20"/>
  <c r="X21" i="20"/>
  <c r="Y23" i="20"/>
  <c r="Y34" i="20"/>
  <c r="E139" i="20"/>
  <c r="I100" i="20"/>
  <c r="H94" i="20"/>
  <c r="M124" i="20"/>
  <c r="T78" i="20"/>
  <c r="M122" i="21"/>
  <c r="E97" i="21"/>
  <c r="M92" i="21"/>
  <c r="AG144" i="21"/>
  <c r="I142" i="21"/>
  <c r="Q97" i="21"/>
  <c r="Q66" i="21"/>
  <c r="S58" i="21"/>
  <c r="S4" i="21"/>
  <c r="S3" i="21"/>
  <c r="T9" i="21"/>
  <c r="U10" i="21"/>
  <c r="AC9" i="21"/>
  <c r="F15" i="21"/>
  <c r="F3" i="21"/>
  <c r="U92" i="21"/>
  <c r="AC92" i="21"/>
  <c r="Q22" i="21"/>
  <c r="K24" i="21"/>
  <c r="K3" i="21"/>
  <c r="U103" i="21"/>
  <c r="M103" i="21"/>
  <c r="V59" i="21"/>
  <c r="AG10" i="21"/>
  <c r="P30" i="21"/>
  <c r="E108" i="21"/>
  <c r="Y108" i="21"/>
  <c r="M108" i="21"/>
  <c r="I110" i="21"/>
  <c r="Q110" i="21"/>
  <c r="AG35" i="21"/>
  <c r="H46" i="21"/>
  <c r="H60" i="21"/>
  <c r="Y35" i="21"/>
  <c r="F71" i="21"/>
  <c r="F65" i="21"/>
  <c r="F64" i="21"/>
  <c r="AA65" i="21"/>
  <c r="AA64" i="21"/>
  <c r="AA71" i="21"/>
  <c r="Q68" i="21"/>
  <c r="U69" i="21"/>
  <c r="D79" i="21"/>
  <c r="E85" i="21"/>
  <c r="B135" i="21"/>
  <c r="J90" i="21"/>
  <c r="J78" i="21"/>
  <c r="R90" i="21"/>
  <c r="R78" i="21"/>
  <c r="R134" i="21"/>
  <c r="L96" i="21"/>
  <c r="M97" i="21"/>
  <c r="G99" i="21"/>
  <c r="G78" i="21"/>
  <c r="H100" i="21"/>
  <c r="Y103" i="21"/>
  <c r="E107" i="21"/>
  <c r="M114" i="21"/>
  <c r="E115" i="21"/>
  <c r="AF80" i="21"/>
  <c r="D121" i="21"/>
  <c r="Q115" i="21"/>
  <c r="I126" i="21"/>
  <c r="Y126" i="21"/>
  <c r="AA140" i="21"/>
  <c r="AA139" i="21"/>
  <c r="Q143" i="21"/>
  <c r="AG143" i="21"/>
  <c r="AG130" i="22"/>
  <c r="AG14" i="22"/>
  <c r="O135" i="22"/>
  <c r="L9" i="22"/>
  <c r="AG10" i="22"/>
  <c r="S61" i="22"/>
  <c r="R25" i="22"/>
  <c r="R3" i="22"/>
  <c r="AC54" i="22"/>
  <c r="Y54" i="22"/>
  <c r="AE66" i="22"/>
  <c r="AE65" i="22"/>
  <c r="AE72" i="22"/>
  <c r="E86" i="22"/>
  <c r="L89" i="22"/>
  <c r="M90" i="22"/>
  <c r="E104" i="22"/>
  <c r="Y28" i="22"/>
  <c r="Q105" i="22"/>
  <c r="N135" i="22"/>
  <c r="N80" i="22"/>
  <c r="U41" i="22"/>
  <c r="Y117" i="22"/>
  <c r="Q41" i="22"/>
  <c r="Y120" i="22"/>
  <c r="AG120" i="22"/>
  <c r="AG126" i="22"/>
  <c r="E133" i="22"/>
  <c r="U133" i="22"/>
  <c r="AG133" i="22"/>
  <c r="B148" i="22"/>
  <c r="B142" i="22"/>
  <c r="B141" i="22"/>
  <c r="Q51" i="22"/>
  <c r="I127" i="22"/>
  <c r="AB140" i="23"/>
  <c r="V65" i="23"/>
  <c r="V64" i="23"/>
  <c r="AA4" i="23"/>
  <c r="AG19" i="23"/>
  <c r="AG20" i="23"/>
  <c r="Q21" i="23"/>
  <c r="W58" i="23"/>
  <c r="M26" i="23"/>
  <c r="L25" i="23"/>
  <c r="AC25" i="23"/>
  <c r="X30" i="23"/>
  <c r="Q33" i="23"/>
  <c r="AC33" i="23"/>
  <c r="E108" i="23"/>
  <c r="AG108" i="23"/>
  <c r="Y33" i="23"/>
  <c r="I109" i="23"/>
  <c r="AG109" i="23"/>
  <c r="U34" i="23"/>
  <c r="T30" i="23"/>
  <c r="Q36" i="23"/>
  <c r="AG36" i="23"/>
  <c r="Q41" i="23"/>
  <c r="AC47" i="23"/>
  <c r="AB46" i="23"/>
  <c r="W71" i="23"/>
  <c r="W65" i="23"/>
  <c r="W64" i="23"/>
  <c r="Q142" i="23"/>
  <c r="T66" i="23"/>
  <c r="U67" i="23"/>
  <c r="AG68" i="23"/>
  <c r="AF66" i="23"/>
  <c r="P66" i="23"/>
  <c r="Q69" i="23"/>
  <c r="AG69" i="23"/>
  <c r="G79" i="23"/>
  <c r="G78" i="23"/>
  <c r="G133" i="23"/>
  <c r="O78" i="23"/>
  <c r="W79" i="23"/>
  <c r="W78" i="23"/>
  <c r="W133" i="23"/>
  <c r="AE133" i="23"/>
  <c r="AE79" i="23"/>
  <c r="AE78" i="23"/>
  <c r="L79" i="23"/>
  <c r="B135" i="23"/>
  <c r="AF88" i="23"/>
  <c r="AG89" i="23"/>
  <c r="U90" i="23"/>
  <c r="AB92" i="23"/>
  <c r="AC93" i="23"/>
  <c r="M94" i="23"/>
  <c r="M98" i="23"/>
  <c r="L97" i="23"/>
  <c r="R99" i="23"/>
  <c r="R78" i="23"/>
  <c r="R133" i="23"/>
  <c r="Z99" i="23"/>
  <c r="Z78" i="23"/>
  <c r="Z133" i="23"/>
  <c r="AC100" i="23"/>
  <c r="AB99" i="23"/>
  <c r="Q102" i="23"/>
  <c r="P100" i="23"/>
  <c r="AC104" i="23"/>
  <c r="X105" i="23"/>
  <c r="X134" i="23"/>
  <c r="I107" i="23"/>
  <c r="H105" i="23"/>
  <c r="I108" i="23"/>
  <c r="T105" i="23"/>
  <c r="E109" i="23"/>
  <c r="U109" i="23"/>
  <c r="AG110" i="23"/>
  <c r="AF105" i="23"/>
  <c r="AG111" i="23"/>
  <c r="AC118" i="23"/>
  <c r="U122" i="23"/>
  <c r="T121" i="23"/>
  <c r="Y125" i="23"/>
  <c r="P146" i="23"/>
  <c r="M86" i="23"/>
  <c r="T64" i="17"/>
  <c r="S3" i="24"/>
  <c r="P133" i="17"/>
  <c r="P79" i="17"/>
  <c r="AB4" i="24"/>
  <c r="J3" i="24"/>
  <c r="U89" i="24"/>
  <c r="H13" i="24"/>
  <c r="AC14" i="24"/>
  <c r="M89" i="24"/>
  <c r="E89" i="24"/>
  <c r="AC89" i="24"/>
  <c r="U14" i="24"/>
  <c r="I89" i="24"/>
  <c r="Y89" i="24"/>
  <c r="AG89" i="24"/>
  <c r="BC66" i="25"/>
  <c r="AI66" i="25"/>
  <c r="N66" i="25"/>
  <c r="AN66" i="25"/>
  <c r="X66" i="25"/>
  <c r="BH66" i="25"/>
  <c r="AX66" i="25"/>
  <c r="AS66" i="25"/>
  <c r="AD66" i="25"/>
  <c r="BM66" i="25"/>
  <c r="S66" i="25"/>
  <c r="S4" i="17"/>
  <c r="S3" i="17"/>
  <c r="S58" i="17"/>
  <c r="AD58" i="17"/>
  <c r="AD4" i="17"/>
  <c r="AD3" i="17"/>
  <c r="AC87" i="17"/>
  <c r="AG19" i="20"/>
  <c r="I104" i="20"/>
  <c r="M142" i="21"/>
  <c r="E113" i="21"/>
  <c r="AG92" i="21"/>
  <c r="AC48" i="21"/>
  <c r="Q14" i="22"/>
  <c r="S16" i="22"/>
  <c r="T26" i="22"/>
  <c r="Y84" i="22"/>
  <c r="AD80" i="22"/>
  <c r="AD79" i="22"/>
  <c r="B137" i="22"/>
  <c r="M105" i="22"/>
  <c r="I120" i="22"/>
  <c r="E125" i="22"/>
  <c r="I144" i="22"/>
  <c r="AG53" i="22"/>
  <c r="AC101" i="23"/>
  <c r="AG8" i="23"/>
  <c r="Y39" i="23"/>
  <c r="AG26" i="23"/>
  <c r="H5" i="23"/>
  <c r="AC80" i="23"/>
  <c r="M11" i="23"/>
  <c r="R60" i="23"/>
  <c r="AD60" i="23"/>
  <c r="X13" i="23"/>
  <c r="C16" i="23"/>
  <c r="D16" i="23"/>
  <c r="S16" i="23"/>
  <c r="S3" i="23"/>
  <c r="AA16" i="23"/>
  <c r="H17" i="23"/>
  <c r="Y92" i="23"/>
  <c r="AG93" i="23"/>
  <c r="U27" i="23"/>
  <c r="Q28" i="23"/>
  <c r="U33" i="23"/>
  <c r="Q38" i="23"/>
  <c r="AG38" i="23"/>
  <c r="U41" i="23"/>
  <c r="Q53" i="23"/>
  <c r="AG55" i="23"/>
  <c r="H66" i="23"/>
  <c r="AC68" i="23"/>
  <c r="AC69" i="23"/>
  <c r="E83" i="23"/>
  <c r="AG83" i="23"/>
  <c r="T84" i="23"/>
  <c r="Z135" i="23"/>
  <c r="Q94" i="23"/>
  <c r="AF92" i="23"/>
  <c r="Q96" i="23"/>
  <c r="B99" i="23"/>
  <c r="B78" i="23"/>
  <c r="AG104" i="23"/>
  <c r="E107" i="23"/>
  <c r="Q108" i="23"/>
  <c r="Y112" i="23"/>
  <c r="AG118" i="23"/>
  <c r="H121" i="23"/>
  <c r="I123" i="23"/>
  <c r="Y123" i="23"/>
  <c r="U125" i="23"/>
  <c r="AG141" i="23"/>
  <c r="Q15" i="23"/>
  <c r="E114" i="24"/>
  <c r="Q92" i="24"/>
  <c r="D60" i="24"/>
  <c r="M13" i="24"/>
  <c r="X13" i="24"/>
  <c r="Y14" i="24"/>
  <c r="D30" i="24"/>
  <c r="C24" i="24"/>
  <c r="K24" i="24"/>
  <c r="K59" i="24"/>
  <c r="S24" i="24"/>
  <c r="S59" i="24"/>
  <c r="AA24" i="24"/>
  <c r="AA59" i="24"/>
  <c r="H30" i="24"/>
  <c r="AC109" i="24"/>
  <c r="U34" i="24"/>
  <c r="AC34" i="24"/>
  <c r="Y36" i="24"/>
  <c r="AG36" i="24"/>
  <c r="M111" i="24"/>
  <c r="E111" i="24"/>
  <c r="AG111" i="24"/>
  <c r="W65" i="24"/>
  <c r="W64" i="24"/>
  <c r="W71" i="24"/>
  <c r="U68" i="24"/>
  <c r="I143" i="24"/>
  <c r="M68" i="24"/>
  <c r="H66" i="24"/>
  <c r="M141" i="24"/>
  <c r="AC143" i="24"/>
  <c r="AC68" i="24"/>
  <c r="AG143" i="24"/>
  <c r="X66" i="24"/>
  <c r="Y68" i="24"/>
  <c r="U69" i="24"/>
  <c r="M69" i="24"/>
  <c r="Y144" i="24"/>
  <c r="Y69" i="24"/>
  <c r="P79" i="24"/>
  <c r="U83" i="24"/>
  <c r="T80" i="24"/>
  <c r="AE135" i="24"/>
  <c r="AE79" i="24"/>
  <c r="AE78" i="24"/>
  <c r="L105" i="24"/>
  <c r="M105" i="24"/>
  <c r="D105" i="24"/>
  <c r="H105" i="24"/>
  <c r="I111" i="24"/>
  <c r="U109" i="24"/>
  <c r="H121" i="24"/>
  <c r="I121" i="24"/>
  <c r="G3" i="17"/>
  <c r="M106" i="17"/>
  <c r="AC106" i="17"/>
  <c r="I106" i="17"/>
  <c r="U106" i="17"/>
  <c r="Y31" i="17"/>
  <c r="Q106" i="17"/>
  <c r="Y106" i="17"/>
  <c r="D133" i="17"/>
  <c r="AG127" i="17"/>
  <c r="Y127" i="17"/>
  <c r="Q52" i="17"/>
  <c r="AC127" i="17"/>
  <c r="M127" i="17"/>
  <c r="U52" i="17"/>
  <c r="E127" i="17"/>
  <c r="U128" i="17"/>
  <c r="M53" i="17"/>
  <c r="I128" i="17"/>
  <c r="AC53" i="17"/>
  <c r="E142" i="17"/>
  <c r="D141" i="17"/>
  <c r="T141" i="17"/>
  <c r="M143" i="17"/>
  <c r="L141" i="17"/>
  <c r="T16" i="25"/>
  <c r="S16" i="25"/>
  <c r="K16" i="22"/>
  <c r="M28" i="22"/>
  <c r="U54" i="22"/>
  <c r="O136" i="22"/>
  <c r="B101" i="22"/>
  <c r="N101" i="22"/>
  <c r="Y112" i="22"/>
  <c r="AC117" i="22"/>
  <c r="E126" i="22"/>
  <c r="L143" i="22"/>
  <c r="P47" i="22"/>
  <c r="P5" i="22"/>
  <c r="B4" i="23"/>
  <c r="B3" i="23"/>
  <c r="G60" i="23"/>
  <c r="O59" i="23"/>
  <c r="AE59" i="23"/>
  <c r="Q20" i="23"/>
  <c r="AC21" i="23"/>
  <c r="X25" i="23"/>
  <c r="AC29" i="23"/>
  <c r="H30" i="23"/>
  <c r="M30" i="23"/>
  <c r="AG32" i="23"/>
  <c r="AG34" i="23"/>
  <c r="U36" i="23"/>
  <c r="AC38" i="23"/>
  <c r="Q113" i="23"/>
  <c r="M41" i="23"/>
  <c r="AG43" i="23"/>
  <c r="D46" i="23"/>
  <c r="D60" i="23"/>
  <c r="C71" i="23"/>
  <c r="C65" i="23"/>
  <c r="C64" i="23"/>
  <c r="U69" i="23"/>
  <c r="AD78" i="23"/>
  <c r="H80" i="23"/>
  <c r="I94" i="23"/>
  <c r="Y94" i="23"/>
  <c r="Y96" i="23"/>
  <c r="E103" i="23"/>
  <c r="Y104" i="23"/>
  <c r="M107" i="23"/>
  <c r="AC116" i="23"/>
  <c r="I144" i="23"/>
  <c r="U50" i="23"/>
  <c r="AG130" i="23"/>
  <c r="AC55" i="23"/>
  <c r="AC49" i="23"/>
  <c r="AC124" i="23"/>
  <c r="Q91" i="24"/>
  <c r="O78" i="24"/>
  <c r="R3" i="24"/>
  <c r="AF58" i="24"/>
  <c r="AG58" i="24"/>
  <c r="AF4" i="24"/>
  <c r="AG12" i="24"/>
  <c r="AF9" i="24"/>
  <c r="AG9" i="24"/>
  <c r="F4" i="24"/>
  <c r="F60" i="24"/>
  <c r="C16" i="24"/>
  <c r="D16" i="24"/>
  <c r="D17" i="24"/>
  <c r="D59" i="24"/>
  <c r="C59" i="24"/>
  <c r="J59" i="24"/>
  <c r="J16" i="24"/>
  <c r="Z3" i="24"/>
  <c r="Y17" i="24"/>
  <c r="M23" i="24"/>
  <c r="L22" i="24"/>
  <c r="AC39" i="24"/>
  <c r="U39" i="24"/>
  <c r="M114" i="24"/>
  <c r="Y114" i="24"/>
  <c r="O91" i="24"/>
  <c r="X91" i="24"/>
  <c r="Y91" i="24"/>
  <c r="AG92" i="24"/>
  <c r="AF91" i="24"/>
  <c r="M21" i="17"/>
  <c r="L17" i="17"/>
  <c r="AG21" i="17"/>
  <c r="AF17" i="17"/>
  <c r="I81" i="17"/>
  <c r="H80" i="17"/>
  <c r="S79" i="17"/>
  <c r="S134" i="17"/>
  <c r="X84" i="17"/>
  <c r="Y84" i="17"/>
  <c r="Y85" i="17"/>
  <c r="E86" i="17"/>
  <c r="I87" i="17"/>
  <c r="B134" i="17"/>
  <c r="B91" i="17"/>
  <c r="Y94" i="17"/>
  <c r="X92" i="17"/>
  <c r="L97" i="17"/>
  <c r="M98" i="17"/>
  <c r="C78" i="17"/>
  <c r="AG143" i="17"/>
  <c r="AG68" i="17"/>
  <c r="U68" i="17"/>
  <c r="Q143" i="17"/>
  <c r="Y143" i="17"/>
  <c r="AC143" i="17"/>
  <c r="I143" i="17"/>
  <c r="O146" i="17"/>
  <c r="O140" i="17"/>
  <c r="O139" i="17"/>
  <c r="AD52" i="25"/>
  <c r="AE52" i="25"/>
  <c r="AS56" i="25"/>
  <c r="X56" i="25"/>
  <c r="S56" i="25"/>
  <c r="AX56" i="25"/>
  <c r="AD56" i="25"/>
  <c r="AI56" i="25"/>
  <c r="N56" i="25"/>
  <c r="BC56" i="25"/>
  <c r="AN56" i="25"/>
  <c r="BM56" i="25"/>
  <c r="AG122" i="24"/>
  <c r="AG115" i="24"/>
  <c r="E122" i="24"/>
  <c r="AA134" i="24"/>
  <c r="Q112" i="24"/>
  <c r="AG108" i="24"/>
  <c r="AC93" i="24"/>
  <c r="S133" i="24"/>
  <c r="M115" i="24"/>
  <c r="AG47" i="24"/>
  <c r="U26" i="24"/>
  <c r="M14" i="24"/>
  <c r="M10" i="24"/>
  <c r="Q7" i="24"/>
  <c r="AA4" i="24"/>
  <c r="AA3" i="24"/>
  <c r="S71" i="24"/>
  <c r="AC85" i="24"/>
  <c r="Q10" i="24"/>
  <c r="X146" i="17"/>
  <c r="Q113" i="17"/>
  <c r="Y114" i="17"/>
  <c r="AG45" i="17"/>
  <c r="AG98" i="17"/>
  <c r="AC36" i="17"/>
  <c r="B60" i="17"/>
  <c r="Q6" i="17"/>
  <c r="I101" i="17"/>
  <c r="Q26" i="17"/>
  <c r="B24" i="17"/>
  <c r="Q23" i="17"/>
  <c r="H25" i="17"/>
  <c r="V16" i="24"/>
  <c r="V3" i="24"/>
  <c r="R58" i="24"/>
  <c r="B60" i="24"/>
  <c r="Z60" i="24"/>
  <c r="AE24" i="24"/>
  <c r="AE3" i="24"/>
  <c r="AE58" i="24"/>
  <c r="Q40" i="24"/>
  <c r="E119" i="24"/>
  <c r="U44" i="24"/>
  <c r="M44" i="24"/>
  <c r="AC56" i="24"/>
  <c r="U56" i="24"/>
  <c r="J133" i="24"/>
  <c r="L92" i="24"/>
  <c r="L100" i="24"/>
  <c r="E112" i="24"/>
  <c r="AC114" i="24"/>
  <c r="D13" i="17"/>
  <c r="C60" i="17"/>
  <c r="K60" i="17"/>
  <c r="R60" i="17"/>
  <c r="Q89" i="17"/>
  <c r="H13" i="17"/>
  <c r="U88" i="17"/>
  <c r="I89" i="17"/>
  <c r="M23" i="17"/>
  <c r="AG23" i="17"/>
  <c r="K24" i="17"/>
  <c r="R24" i="17"/>
  <c r="R3" i="17"/>
  <c r="AC102" i="17"/>
  <c r="Q102" i="17"/>
  <c r="M27" i="17"/>
  <c r="AG102" i="17"/>
  <c r="M28" i="17"/>
  <c r="P25" i="17"/>
  <c r="Q27" i="17"/>
  <c r="AG31" i="17"/>
  <c r="U108" i="17"/>
  <c r="E108" i="17"/>
  <c r="U33" i="17"/>
  <c r="AC48" i="17"/>
  <c r="L46" i="17"/>
  <c r="M47" i="17"/>
  <c r="Y50" i="17"/>
  <c r="AC50" i="17"/>
  <c r="Q125" i="17"/>
  <c r="U125" i="17"/>
  <c r="Q56" i="17"/>
  <c r="AD60" i="17"/>
  <c r="AD16" i="17"/>
  <c r="Q68" i="17"/>
  <c r="G79" i="17"/>
  <c r="G78" i="17"/>
  <c r="G133" i="17"/>
  <c r="AF80" i="17"/>
  <c r="AG81" i="17"/>
  <c r="E83" i="17"/>
  <c r="AC92" i="17"/>
  <c r="AB91" i="17"/>
  <c r="H92" i="17"/>
  <c r="I93" i="17"/>
  <c r="T92" i="17"/>
  <c r="Q94" i="17"/>
  <c r="P92" i="17"/>
  <c r="Y95" i="17"/>
  <c r="Q98" i="17"/>
  <c r="J99" i="17"/>
  <c r="L100" i="17"/>
  <c r="M101" i="17"/>
  <c r="X100" i="17"/>
  <c r="U102" i="17"/>
  <c r="E104" i="17"/>
  <c r="AG111" i="17"/>
  <c r="AG113" i="17"/>
  <c r="AC114" i="17"/>
  <c r="I120" i="17"/>
  <c r="F133" i="17"/>
  <c r="K135" i="17"/>
  <c r="AB121" i="17"/>
  <c r="AF121" i="17"/>
  <c r="I125" i="17"/>
  <c r="Z135" i="17"/>
  <c r="AF140" i="17"/>
  <c r="AF146" i="17"/>
  <c r="BD29" i="25"/>
  <c r="BA12" i="25"/>
  <c r="BA10" i="25"/>
  <c r="AJ26" i="25"/>
  <c r="AI26" i="25"/>
  <c r="BH48" i="25"/>
  <c r="AS48" i="25"/>
  <c r="X48" i="25"/>
  <c r="S48" i="25"/>
  <c r="AX48" i="25"/>
  <c r="AD48" i="25"/>
  <c r="AI48" i="25"/>
  <c r="BM48" i="25"/>
  <c r="BC48" i="25"/>
  <c r="N48" i="25"/>
  <c r="AS72" i="25"/>
  <c r="X72" i="25"/>
  <c r="S72" i="25"/>
  <c r="AX72" i="25"/>
  <c r="AD72" i="25"/>
  <c r="BC72" i="25"/>
  <c r="AI72" i="25"/>
  <c r="N72" i="25"/>
  <c r="AN72" i="25"/>
  <c r="BC69" i="25"/>
  <c r="AN69" i="25"/>
  <c r="BH69" i="25"/>
  <c r="AS69" i="25"/>
  <c r="X69" i="25"/>
  <c r="S69" i="25"/>
  <c r="AD69" i="25"/>
  <c r="BM69" i="25"/>
  <c r="AX69" i="25"/>
  <c r="O59" i="25"/>
  <c r="BH72" i="25"/>
  <c r="AD30" i="25"/>
  <c r="AN30" i="25"/>
  <c r="AX30" i="25"/>
  <c r="S30" i="25"/>
  <c r="BC30" i="25"/>
  <c r="AE30" i="25"/>
  <c r="X30" i="25"/>
  <c r="AS30" i="25"/>
  <c r="N30" i="25"/>
  <c r="AR58" i="25"/>
  <c r="AS58" i="25"/>
  <c r="AY27" i="25"/>
  <c r="AX25" i="25"/>
  <c r="X63" i="25"/>
  <c r="F24" i="24"/>
  <c r="AG34" i="24"/>
  <c r="Q36" i="24"/>
  <c r="T46" i="24"/>
  <c r="AC55" i="24"/>
  <c r="M55" i="24"/>
  <c r="U12" i="17"/>
  <c r="L60" i="17"/>
  <c r="K59" i="17"/>
  <c r="K16" i="17"/>
  <c r="H22" i="17"/>
  <c r="AG97" i="17"/>
  <c r="AC23" i="17"/>
  <c r="V24" i="17"/>
  <c r="U26" i="17"/>
  <c r="AC103" i="17"/>
  <c r="Y28" i="17"/>
  <c r="M103" i="17"/>
  <c r="Y29" i="17"/>
  <c r="M104" i="17"/>
  <c r="AC29" i="17"/>
  <c r="M48" i="17"/>
  <c r="E123" i="17"/>
  <c r="Y53" i="17"/>
  <c r="AA71" i="17"/>
  <c r="AA65" i="17"/>
  <c r="AA64" i="17"/>
  <c r="AE133" i="17"/>
  <c r="AE79" i="17"/>
  <c r="AC86" i="17"/>
  <c r="Y88" i="17"/>
  <c r="L91" i="17"/>
  <c r="Y103" i="17"/>
  <c r="O134" i="17"/>
  <c r="O91" i="17"/>
  <c r="O78" i="17"/>
  <c r="J146" i="17"/>
  <c r="J140" i="17"/>
  <c r="J139" i="17"/>
  <c r="BH34" i="25"/>
  <c r="BI34" i="25"/>
  <c r="BM47" i="25"/>
  <c r="AX47" i="25"/>
  <c r="AD47" i="25"/>
  <c r="BC47" i="25"/>
  <c r="BH47" i="25"/>
  <c r="AI47" i="25"/>
  <c r="N47" i="25"/>
  <c r="AS47" i="25"/>
  <c r="S47" i="25"/>
  <c r="AN47" i="25"/>
  <c r="X47" i="25"/>
  <c r="AN53" i="25"/>
  <c r="BC53" i="25"/>
  <c r="AS53" i="25"/>
  <c r="X53" i="25"/>
  <c r="S53" i="25"/>
  <c r="AD53" i="25"/>
  <c r="AO53" i="25"/>
  <c r="BM53" i="25"/>
  <c r="BH53" i="25"/>
  <c r="AI53" i="25"/>
  <c r="AX53" i="25"/>
  <c r="O66" i="25"/>
  <c r="AI79" i="25"/>
  <c r="AD79" i="25"/>
  <c r="AX79" i="25"/>
  <c r="N79" i="25"/>
  <c r="S79" i="25"/>
  <c r="BH79" i="25"/>
  <c r="X79" i="25"/>
  <c r="BC79" i="25"/>
  <c r="AS79" i="25"/>
  <c r="AT79" i="25"/>
  <c r="BM79" i="25"/>
  <c r="AN79" i="25"/>
  <c r="AS54" i="26"/>
  <c r="AI20" i="26"/>
  <c r="AJ20" i="26"/>
  <c r="AF17" i="24"/>
  <c r="C79" i="24"/>
  <c r="Y104" i="17"/>
  <c r="AG123" i="17"/>
  <c r="E98" i="17"/>
  <c r="Q29" i="17"/>
  <c r="N60" i="24"/>
  <c r="AD60" i="24"/>
  <c r="E115" i="24"/>
  <c r="M40" i="24"/>
  <c r="Z71" i="24"/>
  <c r="Z65" i="24"/>
  <c r="Z64" i="24"/>
  <c r="W79" i="24"/>
  <c r="W78" i="24"/>
  <c r="V91" i="24"/>
  <c r="V78" i="24"/>
  <c r="C91" i="24"/>
  <c r="U115" i="24"/>
  <c r="P121" i="24"/>
  <c r="K58" i="17"/>
  <c r="K4" i="17"/>
  <c r="K3" i="17"/>
  <c r="M83" i="17"/>
  <c r="H5" i="17"/>
  <c r="Q5" i="17"/>
  <c r="AC83" i="17"/>
  <c r="Q8" i="17"/>
  <c r="M11" i="17"/>
  <c r="AC95" i="17"/>
  <c r="AC20" i="17"/>
  <c r="M95" i="17"/>
  <c r="AG20" i="17"/>
  <c r="Y20" i="17"/>
  <c r="F24" i="17"/>
  <c r="F3" i="17"/>
  <c r="AG26" i="17"/>
  <c r="AF25" i="17"/>
  <c r="Q31" i="17"/>
  <c r="M39" i="17"/>
  <c r="AG48" i="17"/>
  <c r="M52" i="17"/>
  <c r="X66" i="17"/>
  <c r="Y67" i="17"/>
  <c r="T79" i="17"/>
  <c r="J135" i="17"/>
  <c r="D92" i="17"/>
  <c r="N91" i="17"/>
  <c r="N134" i="17"/>
  <c r="AE134" i="17"/>
  <c r="AE91" i="17"/>
  <c r="E101" i="17"/>
  <c r="E106" i="17"/>
  <c r="T105" i="17"/>
  <c r="U105" i="17"/>
  <c r="Y111" i="17"/>
  <c r="E112" i="17"/>
  <c r="AC112" i="17"/>
  <c r="AC113" i="17"/>
  <c r="M113" i="17"/>
  <c r="AC38" i="17"/>
  <c r="AG116" i="17"/>
  <c r="Q41" i="17"/>
  <c r="I116" i="17"/>
  <c r="U120" i="17"/>
  <c r="M45" i="17"/>
  <c r="Q45" i="17"/>
  <c r="F99" i="17"/>
  <c r="F78" i="17"/>
  <c r="Q127" i="17"/>
  <c r="M128" i="17"/>
  <c r="U131" i="17"/>
  <c r="M131" i="17"/>
  <c r="I131" i="17"/>
  <c r="Q131" i="17"/>
  <c r="AG131" i="17"/>
  <c r="R79" i="17"/>
  <c r="R78" i="17"/>
  <c r="R133" i="17"/>
  <c r="AA99" i="17"/>
  <c r="AA78" i="17"/>
  <c r="C135" i="17"/>
  <c r="H140" i="17"/>
  <c r="H146" i="17"/>
  <c r="AC69" i="17"/>
  <c r="AC144" i="17"/>
  <c r="AG144" i="17"/>
  <c r="BE12" i="25"/>
  <c r="BE10" i="25"/>
  <c r="BE3" i="25"/>
  <c r="O53" i="25"/>
  <c r="AE53" i="25"/>
  <c r="BC63" i="25"/>
  <c r="AX63" i="25"/>
  <c r="AD63" i="25"/>
  <c r="AI63" i="25"/>
  <c r="AS63" i="25"/>
  <c r="S63" i="25"/>
  <c r="N63" i="25"/>
  <c r="BM63" i="25"/>
  <c r="BD63" i="25"/>
  <c r="AX59" i="25"/>
  <c r="AD59" i="25"/>
  <c r="BD59" i="25"/>
  <c r="AI59" i="25"/>
  <c r="BC59" i="25"/>
  <c r="AN59" i="25"/>
  <c r="X59" i="25"/>
  <c r="O79" i="25"/>
  <c r="Y79" i="25"/>
  <c r="AY79" i="25"/>
  <c r="N29" i="25"/>
  <c r="BM29" i="25"/>
  <c r="X29" i="25"/>
  <c r="AI29" i="25"/>
  <c r="AS29" i="25"/>
  <c r="AX29" i="25"/>
  <c r="S29" i="25"/>
  <c r="S31" i="25"/>
  <c r="BH31" i="25"/>
  <c r="BC31" i="25"/>
  <c r="AD31" i="25"/>
  <c r="AN31" i="25"/>
  <c r="AX31" i="25"/>
  <c r="AI31" i="25"/>
  <c r="AS31" i="25"/>
  <c r="O35" i="25"/>
  <c r="N35" i="25"/>
  <c r="AY29" i="25"/>
  <c r="BH59" i="25"/>
  <c r="AD29" i="25"/>
  <c r="N78" i="17"/>
  <c r="G4" i="24"/>
  <c r="G3" i="24"/>
  <c r="L17" i="24"/>
  <c r="W24" i="24"/>
  <c r="W3" i="24"/>
  <c r="AG39" i="24"/>
  <c r="AG52" i="24"/>
  <c r="AD135" i="24"/>
  <c r="U114" i="24"/>
  <c r="U119" i="24"/>
  <c r="U124" i="24"/>
  <c r="AC130" i="24"/>
  <c r="AC144" i="24"/>
  <c r="AE58" i="17"/>
  <c r="Z4" i="17"/>
  <c r="Z3" i="17"/>
  <c r="Z60" i="17"/>
  <c r="U14" i="17"/>
  <c r="J59" i="17"/>
  <c r="J16" i="17"/>
  <c r="N24" i="17"/>
  <c r="N3" i="17"/>
  <c r="X25" i="17"/>
  <c r="Y27" i="17"/>
  <c r="AG28" i="17"/>
  <c r="M31" i="17"/>
  <c r="Q36" i="17"/>
  <c r="Q39" i="17"/>
  <c r="U41" i="17"/>
  <c r="Q48" i="17"/>
  <c r="AC52" i="17"/>
  <c r="AD65" i="17"/>
  <c r="AD64" i="17"/>
  <c r="AD71" i="17"/>
  <c r="L66" i="17"/>
  <c r="M68" i="17"/>
  <c r="Y68" i="17"/>
  <c r="B133" i="17"/>
  <c r="J79" i="17"/>
  <c r="J78" i="17"/>
  <c r="X80" i="17"/>
  <c r="D84" i="17"/>
  <c r="J134" i="17"/>
  <c r="N99" i="17"/>
  <c r="T100" i="17"/>
  <c r="AG103" i="17"/>
  <c r="Q104" i="17"/>
  <c r="H105" i="17"/>
  <c r="I105" i="17"/>
  <c r="Y117" i="17"/>
  <c r="H46" i="17"/>
  <c r="Q46" i="17"/>
  <c r="M130" i="17"/>
  <c r="Z134" i="17"/>
  <c r="Z91" i="17"/>
  <c r="Z78" i="17"/>
  <c r="Y80" i="25"/>
  <c r="AH13" i="25"/>
  <c r="AJ13" i="25"/>
  <c r="C12" i="25"/>
  <c r="Y38" i="25"/>
  <c r="T47" i="25"/>
  <c r="BC70" i="25"/>
  <c r="AI70" i="25"/>
  <c r="N70" i="25"/>
  <c r="AN70" i="25"/>
  <c r="AS70" i="25"/>
  <c r="AD70" i="25"/>
  <c r="S70" i="25"/>
  <c r="BH60" i="25"/>
  <c r="BC60" i="25"/>
  <c r="AS60" i="25"/>
  <c r="X60" i="25"/>
  <c r="S60" i="25"/>
  <c r="AX60" i="25"/>
  <c r="AD60" i="25"/>
  <c r="AN60" i="25"/>
  <c r="O70" i="25"/>
  <c r="O63" i="25"/>
  <c r="Y27" i="25"/>
  <c r="X27" i="25"/>
  <c r="BM70" i="25"/>
  <c r="T31" i="25"/>
  <c r="AD14" i="25"/>
  <c r="AN14" i="25"/>
  <c r="AX14" i="25"/>
  <c r="BC14" i="25"/>
  <c r="X14" i="25"/>
  <c r="S14" i="25"/>
  <c r="BM14" i="25"/>
  <c r="BI14" i="25"/>
  <c r="BH14" i="25"/>
  <c r="BH19" i="25"/>
  <c r="S19" i="25"/>
  <c r="BM19" i="25"/>
  <c r="BC19" i="25"/>
  <c r="AD19" i="25"/>
  <c r="AN19" i="25"/>
  <c r="AX19" i="25"/>
  <c r="X19" i="25"/>
  <c r="BM25" i="25"/>
  <c r="N25" i="25"/>
  <c r="X25" i="25"/>
  <c r="AI25" i="25"/>
  <c r="AS25" i="25"/>
  <c r="AD25" i="25"/>
  <c r="AN25" i="25"/>
  <c r="S25" i="25"/>
  <c r="AM22" i="25"/>
  <c r="AO24" i="25"/>
  <c r="AO29" i="25"/>
  <c r="AO33" i="25"/>
  <c r="AR50" i="25"/>
  <c r="N60" i="25"/>
  <c r="AS68" i="25"/>
  <c r="X68" i="25"/>
  <c r="S68" i="25"/>
  <c r="BC68" i="25"/>
  <c r="AX68" i="25"/>
  <c r="AD68" i="25"/>
  <c r="T68" i="25"/>
  <c r="AN68" i="25"/>
  <c r="N68" i="25"/>
  <c r="BC62" i="25"/>
  <c r="BH62" i="25"/>
  <c r="AI62" i="25"/>
  <c r="N62" i="25"/>
  <c r="BM62" i="25"/>
  <c r="BI62" i="25"/>
  <c r="AN62" i="25"/>
  <c r="AS62" i="25"/>
  <c r="S62" i="25"/>
  <c r="AD62" i="25"/>
  <c r="O68" i="25"/>
  <c r="BC80" i="25"/>
  <c r="S80" i="25"/>
  <c r="AN80" i="25"/>
  <c r="BH80" i="25"/>
  <c r="AI80" i="25"/>
  <c r="AS80" i="25"/>
  <c r="AX80" i="25"/>
  <c r="N80" i="25"/>
  <c r="BH20" i="25"/>
  <c r="X20" i="25"/>
  <c r="AI20" i="25"/>
  <c r="AS20" i="25"/>
  <c r="BM20" i="25"/>
  <c r="S20" i="25"/>
  <c r="AN20" i="25"/>
  <c r="AX20" i="25"/>
  <c r="Y20" i="25"/>
  <c r="BC20" i="25"/>
  <c r="AD20" i="25"/>
  <c r="X24" i="25"/>
  <c r="AI24" i="25"/>
  <c r="AS24" i="25"/>
  <c r="BN24" i="25"/>
  <c r="BM24" i="25"/>
  <c r="BH24" i="25"/>
  <c r="S24" i="25"/>
  <c r="N33" i="25"/>
  <c r="BH33" i="25"/>
  <c r="BC33" i="25"/>
  <c r="X33" i="25"/>
  <c r="AI33" i="25"/>
  <c r="AS33" i="25"/>
  <c r="AD33" i="25"/>
  <c r="AN33" i="25"/>
  <c r="S33" i="25"/>
  <c r="X36" i="25"/>
  <c r="AI36" i="25"/>
  <c r="AS36" i="25"/>
  <c r="S36" i="25"/>
  <c r="AX36" i="25"/>
  <c r="AO36" i="25"/>
  <c r="AD36" i="25"/>
  <c r="AN36" i="25"/>
  <c r="AD38" i="25"/>
  <c r="AN38" i="25"/>
  <c r="AX38" i="25"/>
  <c r="AI38" i="25"/>
  <c r="AS38" i="25"/>
  <c r="S38" i="25"/>
  <c r="N38" i="25"/>
  <c r="AY38" i="25"/>
  <c r="X38" i="25"/>
  <c r="AW49" i="25"/>
  <c r="AY49" i="25"/>
  <c r="N24" i="25"/>
  <c r="AN24" i="25"/>
  <c r="AD24" i="25"/>
  <c r="AI68" i="25"/>
  <c r="AQ9" i="26"/>
  <c r="AG9" i="26"/>
  <c r="AH79" i="26"/>
  <c r="AJ79" i="26"/>
  <c r="AI74" i="26"/>
  <c r="AJ74" i="26"/>
  <c r="BM74" i="26"/>
  <c r="BL79" i="26"/>
  <c r="BN79" i="26"/>
  <c r="BN74" i="26"/>
  <c r="AF3" i="26"/>
  <c r="O66" i="26"/>
  <c r="P66" i="26"/>
  <c r="T76" i="26"/>
  <c r="S74" i="26"/>
  <c r="BC76" i="26"/>
  <c r="AO77" i="26"/>
  <c r="BH77" i="26"/>
  <c r="L80" i="24"/>
  <c r="T92" i="24"/>
  <c r="Z91" i="24"/>
  <c r="Z78" i="24"/>
  <c r="Z134" i="24"/>
  <c r="N99" i="24"/>
  <c r="N78" i="24"/>
  <c r="Y110" i="24"/>
  <c r="T121" i="24"/>
  <c r="X141" i="24"/>
  <c r="W58" i="17"/>
  <c r="W4" i="17"/>
  <c r="W3" i="17"/>
  <c r="M8" i="17"/>
  <c r="U11" i="17"/>
  <c r="S60" i="17"/>
  <c r="H17" i="17"/>
  <c r="F58" i="17"/>
  <c r="M33" i="17"/>
  <c r="AC37" i="17"/>
  <c r="M43" i="17"/>
  <c r="U53" i="17"/>
  <c r="AG56" i="17"/>
  <c r="H66" i="17"/>
  <c r="M87" i="17"/>
  <c r="U89" i="17"/>
  <c r="AG89" i="17"/>
  <c r="S91" i="17"/>
  <c r="AC93" i="17"/>
  <c r="AG94" i="17"/>
  <c r="H100" i="17"/>
  <c r="P105" i="17"/>
  <c r="I109" i="17"/>
  <c r="AC111" i="17"/>
  <c r="L121" i="17"/>
  <c r="M121" i="17"/>
  <c r="X121" i="17"/>
  <c r="Y122" i="17"/>
  <c r="AC123" i="17"/>
  <c r="C133" i="17"/>
  <c r="M144" i="17"/>
  <c r="Y144" i="17"/>
  <c r="C21" i="25"/>
  <c r="BH54" i="25"/>
  <c r="BM54" i="25"/>
  <c r="AI54" i="25"/>
  <c r="N54" i="25"/>
  <c r="AN54" i="25"/>
  <c r="BC51" i="25"/>
  <c r="AX51" i="25"/>
  <c r="AD51" i="25"/>
  <c r="BH51" i="25"/>
  <c r="AI51" i="25"/>
  <c r="N51" i="25"/>
  <c r="AX71" i="25"/>
  <c r="AD71" i="25"/>
  <c r="BH71" i="25"/>
  <c r="BC71" i="25"/>
  <c r="AI71" i="25"/>
  <c r="BC67" i="25"/>
  <c r="AX67" i="25"/>
  <c r="AD67" i="25"/>
  <c r="BH67" i="25"/>
  <c r="BD67" i="25"/>
  <c r="AI67" i="25"/>
  <c r="AS64" i="25"/>
  <c r="X64" i="25"/>
  <c r="S64" i="25"/>
  <c r="BM64" i="25"/>
  <c r="AX64" i="25"/>
  <c r="AD64" i="25"/>
  <c r="BC61" i="25"/>
  <c r="AN61" i="25"/>
  <c r="AS61" i="25"/>
  <c r="X61" i="25"/>
  <c r="S61" i="25"/>
  <c r="T72" i="25"/>
  <c r="BM71" i="25"/>
  <c r="BM67" i="25"/>
  <c r="S15" i="25"/>
  <c r="BC15" i="25"/>
  <c r="AD15" i="25"/>
  <c r="AN15" i="25"/>
  <c r="AX15" i="25"/>
  <c r="X32" i="25"/>
  <c r="AI32" i="25"/>
  <c r="AS32" i="25"/>
  <c r="S32" i="25"/>
  <c r="S35" i="25"/>
  <c r="BC35" i="25"/>
  <c r="AD35" i="25"/>
  <c r="AN35" i="25"/>
  <c r="AX35" i="25"/>
  <c r="N37" i="25"/>
  <c r="N32" i="25"/>
  <c r="N67" i="25"/>
  <c r="N61" i="25"/>
  <c r="S67" i="25"/>
  <c r="S54" i="25"/>
  <c r="AS15" i="25"/>
  <c r="AI15" i="25"/>
  <c r="X35" i="25"/>
  <c r="AD61" i="25"/>
  <c r="AI64" i="25"/>
  <c r="AN67" i="25"/>
  <c r="AN51" i="25"/>
  <c r="AS54" i="25"/>
  <c r="BB13" i="25"/>
  <c r="BM51" i="25"/>
  <c r="BC54" i="25"/>
  <c r="D41" i="26"/>
  <c r="D3" i="26"/>
  <c r="AS55" i="26"/>
  <c r="AT55" i="26"/>
  <c r="BD61" i="26"/>
  <c r="X55" i="26"/>
  <c r="AS58" i="26"/>
  <c r="AO46" i="26"/>
  <c r="AE33" i="26"/>
  <c r="Y33" i="26"/>
  <c r="AE59" i="26"/>
  <c r="AS16" i="26"/>
  <c r="AS63" i="26"/>
  <c r="BJ8" i="26"/>
  <c r="BJ41" i="26"/>
  <c r="BJ3" i="26"/>
  <c r="BJ42" i="26"/>
  <c r="BM56" i="26"/>
  <c r="AT60" i="26"/>
  <c r="AS60" i="26"/>
  <c r="AT20" i="26"/>
  <c r="AS20" i="26"/>
  <c r="P45" i="26"/>
  <c r="O45" i="26"/>
  <c r="AI45" i="26"/>
  <c r="T44" i="26"/>
  <c r="BH46" i="26"/>
  <c r="BI46" i="26"/>
  <c r="AJ56" i="26"/>
  <c r="AI56" i="26"/>
  <c r="U57" i="26"/>
  <c r="BH57" i="26"/>
  <c r="BI57" i="26"/>
  <c r="AX59" i="26"/>
  <c r="AY59" i="26"/>
  <c r="AI61" i="26"/>
  <c r="AJ61" i="26"/>
  <c r="BI62" i="26"/>
  <c r="AJ51" i="26"/>
  <c r="AI51" i="26"/>
  <c r="AS26" i="26"/>
  <c r="G33" i="26"/>
  <c r="O33" i="26"/>
  <c r="AN33" i="26"/>
  <c r="AY33" i="26"/>
  <c r="AS33" i="26"/>
  <c r="AI33" i="26"/>
  <c r="T33" i="26"/>
  <c r="BN33" i="26"/>
  <c r="BI33" i="26"/>
  <c r="AT33" i="26"/>
  <c r="P33" i="26"/>
  <c r="G29" i="26"/>
  <c r="AE29" i="26"/>
  <c r="AD29" i="26"/>
  <c r="P29" i="26"/>
  <c r="BM29" i="26"/>
  <c r="AI29" i="26"/>
  <c r="AS29" i="26"/>
  <c r="Y29" i="26"/>
  <c r="AN29" i="26"/>
  <c r="O29" i="26"/>
  <c r="BH29" i="26"/>
  <c r="G13" i="26"/>
  <c r="E11" i="26"/>
  <c r="BH17" i="25"/>
  <c r="BH52" i="25"/>
  <c r="BC52" i="25"/>
  <c r="BH27" i="25"/>
  <c r="BC65" i="25"/>
  <c r="BH65" i="25"/>
  <c r="BM23" i="25"/>
  <c r="BM26" i="25"/>
  <c r="N17" i="25"/>
  <c r="N78" i="25"/>
  <c r="S27" i="25"/>
  <c r="S23" i="25"/>
  <c r="S52" i="25"/>
  <c r="AX34" i="25"/>
  <c r="AX26" i="25"/>
  <c r="AS16" i="25"/>
  <c r="AN34" i="25"/>
  <c r="AN26" i="25"/>
  <c r="AI16" i="25"/>
  <c r="AD26" i="25"/>
  <c r="X16" i="25"/>
  <c r="X52" i="25"/>
  <c r="AN65" i="25"/>
  <c r="AS52" i="25"/>
  <c r="AX78" i="25"/>
  <c r="AD78" i="25"/>
  <c r="BH23" i="25"/>
  <c r="BH26" i="25"/>
  <c r="Z44" i="26"/>
  <c r="AJ65" i="26"/>
  <c r="BM63" i="26"/>
  <c r="O60" i="26"/>
  <c r="BC51" i="26"/>
  <c r="AO33" i="26"/>
  <c r="U46" i="26"/>
  <c r="T29" i="26"/>
  <c r="BH33" i="26"/>
  <c r="T62" i="26"/>
  <c r="AT29" i="26"/>
  <c r="BN29" i="26"/>
  <c r="I41" i="26"/>
  <c r="M41" i="26"/>
  <c r="M3" i="26"/>
  <c r="BN66" i="26"/>
  <c r="BM66" i="26"/>
  <c r="AR74" i="26"/>
  <c r="AS75" i="26"/>
  <c r="BN75" i="26"/>
  <c r="BM75" i="26"/>
  <c r="AD76" i="26"/>
  <c r="AC74" i="26"/>
  <c r="BN76" i="26"/>
  <c r="BM76" i="26"/>
  <c r="BN17" i="25"/>
  <c r="P57" i="26"/>
  <c r="O57" i="26"/>
  <c r="AJ57" i="26"/>
  <c r="AI57" i="26"/>
  <c r="BM44" i="26"/>
  <c r="AI44" i="26"/>
  <c r="BK19" i="26"/>
  <c r="BK8" i="26"/>
  <c r="BK3" i="26"/>
  <c r="E47" i="26"/>
  <c r="G48" i="26"/>
  <c r="G46" i="26"/>
  <c r="E44" i="26"/>
  <c r="O16" i="26"/>
  <c r="X48" i="26"/>
  <c r="O48" i="26"/>
  <c r="O47" i="26"/>
  <c r="G21" i="26"/>
  <c r="E20" i="26"/>
  <c r="G20" i="26"/>
  <c r="E54" i="26"/>
  <c r="G54" i="26"/>
  <c r="G55" i="26"/>
  <c r="BN11" i="26"/>
  <c r="G51" i="26"/>
  <c r="E26" i="26"/>
  <c r="G50" i="26"/>
  <c r="E16" i="26"/>
  <c r="G17" i="26"/>
  <c r="P28" i="26"/>
  <c r="L3" i="26"/>
  <c r="O28" i="26"/>
  <c r="O74" i="26"/>
  <c r="P74" i="26"/>
  <c r="M42" i="26"/>
  <c r="P55" i="26"/>
  <c r="AC54" i="26"/>
  <c r="AD55" i="26"/>
  <c r="AE55" i="26"/>
  <c r="AE48" i="26"/>
  <c r="AC47" i="26"/>
  <c r="AD47" i="26"/>
  <c r="AB3" i="26"/>
  <c r="AA3" i="26"/>
  <c r="AD44" i="26"/>
  <c r="AC43" i="26"/>
  <c r="AC41" i="26"/>
  <c r="AC8" i="26"/>
  <c r="AE16" i="26"/>
  <c r="AD16" i="26"/>
  <c r="AB9" i="26"/>
  <c r="Z74" i="26"/>
  <c r="X79" i="26"/>
  <c r="Z79" i="26"/>
  <c r="Y74" i="26"/>
  <c r="W3" i="26"/>
  <c r="X8" i="26"/>
  <c r="Y20" i="26"/>
  <c r="T26" i="26"/>
  <c r="AJ26" i="26"/>
  <c r="AI26" i="26"/>
  <c r="AT26" i="26"/>
  <c r="Y26" i="26"/>
  <c r="AD26" i="26"/>
  <c r="AE26" i="26"/>
  <c r="BM26" i="26"/>
  <c r="U48" i="26"/>
  <c r="T20" i="26"/>
  <c r="R3" i="26"/>
  <c r="R9" i="26"/>
  <c r="AG135" i="21"/>
  <c r="U135" i="21"/>
  <c r="Q135" i="21"/>
  <c r="U60" i="21"/>
  <c r="Y135" i="21"/>
  <c r="AE47" i="26"/>
  <c r="AI47" i="26"/>
  <c r="T47" i="26"/>
  <c r="AS47" i="26"/>
  <c r="AT47" i="26"/>
  <c r="BK42" i="26"/>
  <c r="AB42" i="26"/>
  <c r="AQ42" i="26"/>
  <c r="W42" i="26"/>
  <c r="R42" i="26"/>
  <c r="I3" i="26"/>
  <c r="AG42" i="26"/>
  <c r="G11" i="26"/>
  <c r="T135" i="24"/>
  <c r="U121" i="24"/>
  <c r="T99" i="24"/>
  <c r="U99" i="24"/>
  <c r="AR49" i="25"/>
  <c r="AT50" i="25"/>
  <c r="X71" i="17"/>
  <c r="Y71" i="17"/>
  <c r="X65" i="17"/>
  <c r="Y66" i="17"/>
  <c r="AG146" i="17"/>
  <c r="AG121" i="17"/>
  <c r="AF135" i="17"/>
  <c r="AF99" i="17"/>
  <c r="L99" i="17"/>
  <c r="L133" i="17"/>
  <c r="M100" i="17"/>
  <c r="L91" i="24"/>
  <c r="M91" i="24"/>
  <c r="M92" i="24"/>
  <c r="L134" i="24"/>
  <c r="D24" i="17"/>
  <c r="B3" i="17"/>
  <c r="L16" i="17"/>
  <c r="L59" i="17"/>
  <c r="M17" i="17"/>
  <c r="L142" i="22"/>
  <c r="M143" i="22"/>
  <c r="L148" i="22"/>
  <c r="M148" i="22"/>
  <c r="E141" i="17"/>
  <c r="D140" i="17"/>
  <c r="D146" i="17"/>
  <c r="E146" i="17"/>
  <c r="I105" i="23"/>
  <c r="H99" i="23"/>
  <c r="AG66" i="23"/>
  <c r="AF65" i="23"/>
  <c r="AF71" i="23"/>
  <c r="U30" i="23"/>
  <c r="T24" i="23"/>
  <c r="U24" i="23"/>
  <c r="M25" i="23"/>
  <c r="L24" i="23"/>
  <c r="D135" i="21"/>
  <c r="E135" i="21"/>
  <c r="E121" i="21"/>
  <c r="AC46" i="20"/>
  <c r="AB58" i="20"/>
  <c r="T126" i="19"/>
  <c r="U77" i="19"/>
  <c r="T70" i="19"/>
  <c r="L127" i="19"/>
  <c r="M127" i="19"/>
  <c r="M119" i="19"/>
  <c r="P142" i="22"/>
  <c r="P148" i="22"/>
  <c r="Q148" i="22"/>
  <c r="Q143" i="22"/>
  <c r="AG67" i="22"/>
  <c r="AF72" i="22"/>
  <c r="AG72" i="22"/>
  <c r="AF66" i="22"/>
  <c r="D131" i="20"/>
  <c r="E119" i="20"/>
  <c r="D97" i="20"/>
  <c r="AF59" i="19"/>
  <c r="AF14" i="19"/>
  <c r="AG15" i="19"/>
  <c r="Q134" i="23"/>
  <c r="U66" i="21"/>
  <c r="T71" i="21"/>
  <c r="U71" i="21"/>
  <c r="T65" i="21"/>
  <c r="D146" i="23"/>
  <c r="E146" i="23"/>
  <c r="E141" i="23"/>
  <c r="D140" i="23"/>
  <c r="H139" i="24"/>
  <c r="E134" i="21"/>
  <c r="H56" i="20"/>
  <c r="U5" i="20"/>
  <c r="H4" i="20"/>
  <c r="Y5" i="20"/>
  <c r="M78" i="20"/>
  <c r="Y78" i="20"/>
  <c r="AG5" i="20"/>
  <c r="AC5" i="20"/>
  <c r="I78" i="20"/>
  <c r="AG78" i="20"/>
  <c r="Q78" i="20"/>
  <c r="M5" i="20"/>
  <c r="G62" i="19"/>
  <c r="X3" i="14"/>
  <c r="Y3" i="14"/>
  <c r="Y4" i="14"/>
  <c r="M60" i="21"/>
  <c r="N12" i="25"/>
  <c r="I10" i="25"/>
  <c r="BM12" i="25"/>
  <c r="AN12" i="25"/>
  <c r="BN12" i="25"/>
  <c r="X12" i="25"/>
  <c r="AS12" i="25"/>
  <c r="AY12" i="25"/>
  <c r="BH12" i="25"/>
  <c r="BI12" i="25"/>
  <c r="AX12" i="25"/>
  <c r="S12" i="25"/>
  <c r="AE12" i="25"/>
  <c r="O12" i="25"/>
  <c r="AD12" i="25"/>
  <c r="P3" i="14"/>
  <c r="Q3" i="14"/>
  <c r="Q4" i="14"/>
  <c r="AG100" i="21"/>
  <c r="AF99" i="21"/>
  <c r="P69" i="19"/>
  <c r="E109" i="15"/>
  <c r="D118" i="15"/>
  <c r="E118" i="15"/>
  <c r="E73" i="15"/>
  <c r="D72" i="15"/>
  <c r="E72" i="15"/>
  <c r="D116" i="15"/>
  <c r="E116" i="15"/>
  <c r="L11" i="15"/>
  <c r="M11" i="15"/>
  <c r="M12" i="15"/>
  <c r="L55" i="15"/>
  <c r="M55" i="15"/>
  <c r="P88" i="18"/>
  <c r="Q88" i="18"/>
  <c r="Q94" i="18"/>
  <c r="U23" i="19"/>
  <c r="P123" i="18"/>
  <c r="Q123" i="18"/>
  <c r="Q70" i="18"/>
  <c r="P69" i="18"/>
  <c r="AB56" i="16"/>
  <c r="AC56" i="16"/>
  <c r="AC48" i="16"/>
  <c r="T33" i="5"/>
  <c r="U35" i="5"/>
  <c r="Q30" i="23"/>
  <c r="P24" i="23"/>
  <c r="Q8" i="19"/>
  <c r="P59" i="19"/>
  <c r="I72" i="16"/>
  <c r="H71" i="16"/>
  <c r="H114" i="16"/>
  <c r="D64" i="16"/>
  <c r="E64" i="16"/>
  <c r="E65" i="16"/>
  <c r="D113" i="16"/>
  <c r="E113" i="16"/>
  <c r="L55" i="14"/>
  <c r="M55" i="14"/>
  <c r="M56" i="14"/>
  <c r="E55" i="14"/>
  <c r="I3" i="14"/>
  <c r="Y4" i="12"/>
  <c r="X3" i="12"/>
  <c r="AC4" i="11"/>
  <c r="AB3" i="11"/>
  <c r="D41" i="9"/>
  <c r="E42" i="9"/>
  <c r="X3" i="9"/>
  <c r="Y7" i="9"/>
  <c r="L56" i="15"/>
  <c r="M56" i="15"/>
  <c r="AB141" i="22"/>
  <c r="AC142" i="22"/>
  <c r="Y14" i="12"/>
  <c r="E119" i="19"/>
  <c r="D127" i="19"/>
  <c r="E127" i="19"/>
  <c r="E136" i="22"/>
  <c r="Q5" i="20"/>
  <c r="U90" i="21"/>
  <c r="AG15" i="21"/>
  <c r="Q90" i="21"/>
  <c r="Y4" i="18"/>
  <c r="AC69" i="18"/>
  <c r="AG77" i="19"/>
  <c r="Q77" i="19"/>
  <c r="AC77" i="19"/>
  <c r="H60" i="19"/>
  <c r="U11" i="19"/>
  <c r="E77" i="19"/>
  <c r="I11" i="19"/>
  <c r="M11" i="19"/>
  <c r="Y77" i="19"/>
  <c r="AG11" i="19"/>
  <c r="Q11" i="19"/>
  <c r="M77" i="19"/>
  <c r="M118" i="18"/>
  <c r="L126" i="18"/>
  <c r="M126" i="18"/>
  <c r="Q81" i="15"/>
  <c r="P115" i="15"/>
  <c r="P80" i="15"/>
  <c r="Y4" i="11"/>
  <c r="X3" i="11"/>
  <c r="T3" i="8"/>
  <c r="U3" i="8"/>
  <c r="AC38" i="8"/>
  <c r="Q4" i="18"/>
  <c r="T43" i="25"/>
  <c r="R44" i="25"/>
  <c r="E69" i="18"/>
  <c r="Q9" i="17"/>
  <c r="Y12" i="25"/>
  <c r="M44" i="19"/>
  <c r="AG84" i="17"/>
  <c r="Y118" i="15"/>
  <c r="AC118" i="15"/>
  <c r="U57" i="15"/>
  <c r="Q118" i="15"/>
  <c r="Y57" i="15"/>
  <c r="M118" i="15"/>
  <c r="I57" i="15"/>
  <c r="AC57" i="15"/>
  <c r="AC44" i="19"/>
  <c r="O20" i="26"/>
  <c r="P47" i="26"/>
  <c r="P48" i="26"/>
  <c r="AD74" i="26"/>
  <c r="AE74" i="26"/>
  <c r="AC79" i="26"/>
  <c r="AE79" i="26"/>
  <c r="BJ9" i="26"/>
  <c r="H3" i="26"/>
  <c r="Q9" i="26"/>
  <c r="AP9" i="26"/>
  <c r="V9" i="26"/>
  <c r="AF9" i="26"/>
  <c r="AA9" i="26"/>
  <c r="U47" i="26"/>
  <c r="U55" i="26"/>
  <c r="T55" i="26"/>
  <c r="AJ44" i="26"/>
  <c r="BM55" i="26"/>
  <c r="BN55" i="26"/>
  <c r="H16" i="17"/>
  <c r="M91" i="17"/>
  <c r="M92" i="17"/>
  <c r="AG92" i="17"/>
  <c r="H59" i="17"/>
  <c r="AC17" i="17"/>
  <c r="U17" i="17"/>
  <c r="U92" i="24"/>
  <c r="T91" i="24"/>
  <c r="U91" i="24"/>
  <c r="T134" i="24"/>
  <c r="W9" i="26"/>
  <c r="C10" i="25"/>
  <c r="C3" i="25"/>
  <c r="L71" i="17"/>
  <c r="M66" i="17"/>
  <c r="L65" i="17"/>
  <c r="L16" i="24"/>
  <c r="M17" i="24"/>
  <c r="L59" i="24"/>
  <c r="M59" i="24"/>
  <c r="AF58" i="17"/>
  <c r="AG25" i="17"/>
  <c r="AF24" i="17"/>
  <c r="P99" i="24"/>
  <c r="Q99" i="24"/>
  <c r="Q121" i="24"/>
  <c r="P135" i="24"/>
  <c r="H135" i="24"/>
  <c r="C78" i="24"/>
  <c r="AJ19" i="26"/>
  <c r="L78" i="17"/>
  <c r="M22" i="17"/>
  <c r="U46" i="24"/>
  <c r="T24" i="24"/>
  <c r="Q84" i="17"/>
  <c r="AF139" i="17"/>
  <c r="AC121" i="17"/>
  <c r="AB99" i="17"/>
  <c r="AB135" i="17"/>
  <c r="AC91" i="17"/>
  <c r="AF133" i="17"/>
  <c r="AG80" i="17"/>
  <c r="AF79" i="17"/>
  <c r="M46" i="17"/>
  <c r="L24" i="17"/>
  <c r="M97" i="17"/>
  <c r="X91" i="17"/>
  <c r="Y91" i="17"/>
  <c r="Y92" i="17"/>
  <c r="X134" i="17"/>
  <c r="Y134" i="17"/>
  <c r="Y46" i="17"/>
  <c r="I88" i="17"/>
  <c r="X24" i="23"/>
  <c r="Y25" i="23"/>
  <c r="Y5" i="23"/>
  <c r="M141" i="17"/>
  <c r="L146" i="17"/>
  <c r="L140" i="17"/>
  <c r="E80" i="17"/>
  <c r="Q79" i="24"/>
  <c r="AC105" i="24"/>
  <c r="AG30" i="24"/>
  <c r="AC30" i="24"/>
  <c r="AG105" i="24"/>
  <c r="M30" i="24"/>
  <c r="Y30" i="24"/>
  <c r="H24" i="24"/>
  <c r="H59" i="24"/>
  <c r="Y134" i="24"/>
  <c r="U30" i="24"/>
  <c r="I121" i="23"/>
  <c r="H135" i="23"/>
  <c r="AG92" i="23"/>
  <c r="AF91" i="23"/>
  <c r="AF134" i="23"/>
  <c r="AG134" i="23"/>
  <c r="H71" i="23"/>
  <c r="I146" i="23"/>
  <c r="AC66" i="23"/>
  <c r="Q141" i="23"/>
  <c r="H65" i="23"/>
  <c r="M141" i="23"/>
  <c r="S3" i="22"/>
  <c r="Y88" i="24"/>
  <c r="U88" i="24"/>
  <c r="AG88" i="24"/>
  <c r="AG13" i="24"/>
  <c r="I88" i="24"/>
  <c r="AC88" i="24"/>
  <c r="U13" i="24"/>
  <c r="H60" i="24"/>
  <c r="H4" i="24"/>
  <c r="Q13" i="24"/>
  <c r="AC4" i="24"/>
  <c r="AB3" i="24"/>
  <c r="Y30" i="23"/>
  <c r="AB139" i="23"/>
  <c r="L137" i="22"/>
  <c r="M137" i="22"/>
  <c r="M89" i="22"/>
  <c r="AF133" i="21"/>
  <c r="AG133" i="21"/>
  <c r="AG80" i="21"/>
  <c r="AF79" i="21"/>
  <c r="L90" i="21"/>
  <c r="M90" i="21"/>
  <c r="L135" i="21"/>
  <c r="M135" i="21"/>
  <c r="M96" i="21"/>
  <c r="E103" i="20"/>
  <c r="AG103" i="20"/>
  <c r="Y30" i="20"/>
  <c r="AC30" i="20"/>
  <c r="AG30" i="20"/>
  <c r="AC103" i="20"/>
  <c r="M30" i="20"/>
  <c r="Y103" i="20"/>
  <c r="M95" i="19"/>
  <c r="L89" i="19"/>
  <c r="Q24" i="19"/>
  <c r="Y24" i="19"/>
  <c r="AC24" i="19"/>
  <c r="AC90" i="19"/>
  <c r="H58" i="19"/>
  <c r="I24" i="19"/>
  <c r="M90" i="19"/>
  <c r="H23" i="19"/>
  <c r="U24" i="19"/>
  <c r="L61" i="19"/>
  <c r="M61" i="19"/>
  <c r="M53" i="19"/>
  <c r="H58" i="18"/>
  <c r="I58" i="18"/>
  <c r="H4" i="18"/>
  <c r="I4" i="18"/>
  <c r="I5" i="18"/>
  <c r="Y16" i="17"/>
  <c r="V3" i="17"/>
  <c r="J3" i="17"/>
  <c r="AF60" i="24"/>
  <c r="AG60" i="24"/>
  <c r="AG46" i="24"/>
  <c r="AF24" i="24"/>
  <c r="AG24" i="24"/>
  <c r="D24" i="24"/>
  <c r="AC134" i="24"/>
  <c r="X139" i="23"/>
  <c r="AB135" i="23"/>
  <c r="AC71" i="23"/>
  <c r="I100" i="23"/>
  <c r="H24" i="23"/>
  <c r="Q25" i="23"/>
  <c r="U100" i="23"/>
  <c r="M100" i="23"/>
  <c r="E100" i="23"/>
  <c r="Q46" i="23"/>
  <c r="E121" i="23"/>
  <c r="AG121" i="23"/>
  <c r="M121" i="23"/>
  <c r="AG46" i="23"/>
  <c r="U146" i="23"/>
  <c r="AG22" i="22"/>
  <c r="AF16" i="22"/>
  <c r="AG16" i="22"/>
  <c r="E105" i="21"/>
  <c r="D99" i="21"/>
  <c r="Y46" i="21"/>
  <c r="X24" i="21"/>
  <c r="M30" i="21"/>
  <c r="L59" i="21"/>
  <c r="M59" i="21"/>
  <c r="Y25" i="20"/>
  <c r="X56" i="20"/>
  <c r="Y56" i="20"/>
  <c r="X24" i="20"/>
  <c r="P124" i="19"/>
  <c r="Q90" i="19"/>
  <c r="P89" i="19"/>
  <c r="Q89" i="19"/>
  <c r="E81" i="19"/>
  <c r="D125" i="19"/>
  <c r="D80" i="19"/>
  <c r="AC11" i="19"/>
  <c r="AB60" i="19"/>
  <c r="L23" i="19"/>
  <c r="M23" i="19"/>
  <c r="M24" i="19"/>
  <c r="L58" i="19"/>
  <c r="Q88" i="24"/>
  <c r="AC141" i="23"/>
  <c r="AC31" i="22"/>
  <c r="AB60" i="22"/>
  <c r="Q140" i="21"/>
  <c r="P79" i="21"/>
  <c r="P133" i="21"/>
  <c r="Q133" i="21"/>
  <c r="Q80" i="21"/>
  <c r="X134" i="21"/>
  <c r="Y134" i="21"/>
  <c r="X90" i="21"/>
  <c r="Y91" i="21"/>
  <c r="L99" i="21"/>
  <c r="M100" i="21"/>
  <c r="Q105" i="21"/>
  <c r="AC105" i="21"/>
  <c r="H59" i="21"/>
  <c r="AC134" i="21"/>
  <c r="AG105" i="21"/>
  <c r="X135" i="23"/>
  <c r="Y88" i="23"/>
  <c r="Q84" i="21"/>
  <c r="P134" i="21"/>
  <c r="Q134" i="21"/>
  <c r="AC25" i="21"/>
  <c r="AB58" i="21"/>
  <c r="AC58" i="21"/>
  <c r="AB24" i="21"/>
  <c r="U30" i="20"/>
  <c r="T24" i="20"/>
  <c r="I110" i="19"/>
  <c r="T14" i="19"/>
  <c r="T59" i="19"/>
  <c r="U15" i="19"/>
  <c r="AF89" i="19"/>
  <c r="AG89" i="19"/>
  <c r="AG90" i="19"/>
  <c r="I84" i="17"/>
  <c r="E91" i="24"/>
  <c r="P60" i="22"/>
  <c r="Q17" i="22"/>
  <c r="P16" i="22"/>
  <c r="Q16" i="22"/>
  <c r="D24" i="21"/>
  <c r="P127" i="19"/>
  <c r="Q127" i="19"/>
  <c r="Q119" i="19"/>
  <c r="H14" i="18"/>
  <c r="I14" i="18"/>
  <c r="I15" i="18"/>
  <c r="H59" i="18"/>
  <c r="I59" i="18"/>
  <c r="L71" i="23"/>
  <c r="M71" i="23"/>
  <c r="M66" i="23"/>
  <c r="L65" i="23"/>
  <c r="U25" i="23"/>
  <c r="L134" i="21"/>
  <c r="M134" i="21"/>
  <c r="AF60" i="21"/>
  <c r="AG60" i="21"/>
  <c r="AG46" i="21"/>
  <c r="L24" i="21"/>
  <c r="M25" i="21"/>
  <c r="I98" i="20"/>
  <c r="H97" i="20"/>
  <c r="I97" i="20"/>
  <c r="H129" i="20"/>
  <c r="I129" i="20"/>
  <c r="AG89" i="20"/>
  <c r="AF130" i="20"/>
  <c r="AF88" i="20"/>
  <c r="AG88" i="20"/>
  <c r="AD76" i="20"/>
  <c r="M12" i="20"/>
  <c r="T124" i="19"/>
  <c r="U90" i="19"/>
  <c r="T89" i="19"/>
  <c r="U89" i="19"/>
  <c r="H126" i="19"/>
  <c r="I77" i="19"/>
  <c r="T72" i="22"/>
  <c r="U72" i="22"/>
  <c r="T66" i="22"/>
  <c r="U67" i="22"/>
  <c r="E78" i="20"/>
  <c r="D77" i="20"/>
  <c r="D129" i="20"/>
  <c r="E129" i="20"/>
  <c r="Y108" i="16"/>
  <c r="X116" i="16"/>
  <c r="Y116" i="16"/>
  <c r="X79" i="16"/>
  <c r="Y79" i="16"/>
  <c r="L64" i="16"/>
  <c r="L115" i="16"/>
  <c r="M115" i="16"/>
  <c r="M68" i="16"/>
  <c r="O63" i="16"/>
  <c r="P54" i="16"/>
  <c r="P19" i="16"/>
  <c r="Q25" i="16"/>
  <c r="T118" i="15"/>
  <c r="U118" i="15"/>
  <c r="U109" i="15"/>
  <c r="AB19" i="15"/>
  <c r="AC20" i="15"/>
  <c r="D55" i="15"/>
  <c r="D11" i="15"/>
  <c r="AC4" i="14"/>
  <c r="AB3" i="14"/>
  <c r="AC3" i="14"/>
  <c r="M55" i="12"/>
  <c r="L54" i="12"/>
  <c r="Y44" i="8"/>
  <c r="X36" i="8"/>
  <c r="Y36" i="8"/>
  <c r="H33" i="5"/>
  <c r="I35" i="5"/>
  <c r="Q103" i="20"/>
  <c r="P130" i="20"/>
  <c r="L36" i="8"/>
  <c r="M36" i="8"/>
  <c r="M44" i="8"/>
  <c r="E41" i="5"/>
  <c r="U11" i="5"/>
  <c r="Q41" i="5"/>
  <c r="I11" i="5"/>
  <c r="Q11" i="5"/>
  <c r="AC41" i="5"/>
  <c r="M11" i="5"/>
  <c r="AC11" i="5"/>
  <c r="Y11" i="5"/>
  <c r="U41" i="5"/>
  <c r="I41" i="5"/>
  <c r="Y41" i="5"/>
  <c r="H3" i="5"/>
  <c r="M41" i="5"/>
  <c r="AC136" i="20"/>
  <c r="AB135" i="20"/>
  <c r="H60" i="23"/>
  <c r="U60" i="18"/>
  <c r="Q125" i="18"/>
  <c r="D80" i="15"/>
  <c r="AC14" i="12"/>
  <c r="M46" i="11"/>
  <c r="L45" i="11"/>
  <c r="M45" i="11"/>
  <c r="AC21" i="3"/>
  <c r="AC51" i="3"/>
  <c r="I51" i="3"/>
  <c r="U51" i="3"/>
  <c r="E51" i="3"/>
  <c r="Y51" i="3"/>
  <c r="U21" i="3"/>
  <c r="Q51" i="3"/>
  <c r="M51" i="3"/>
  <c r="M21" i="3"/>
  <c r="Y21" i="3"/>
  <c r="I21" i="3"/>
  <c r="Q21" i="3"/>
  <c r="H36" i="8"/>
  <c r="I36" i="8"/>
  <c r="I121" i="17"/>
  <c r="H135" i="17"/>
  <c r="I135" i="17"/>
  <c r="AC5" i="23"/>
  <c r="Y105" i="21"/>
  <c r="AC21" i="21"/>
  <c r="AB15" i="21"/>
  <c r="M64" i="20"/>
  <c r="L63" i="20"/>
  <c r="L69" i="20"/>
  <c r="Q74" i="19"/>
  <c r="Y76" i="18"/>
  <c r="X69" i="18"/>
  <c r="X125" i="18"/>
  <c r="Y125" i="18"/>
  <c r="Z3" i="18"/>
  <c r="AB116" i="15"/>
  <c r="AC116" i="15"/>
  <c r="AC86" i="15"/>
  <c r="Y72" i="15"/>
  <c r="X64" i="15"/>
  <c r="U73" i="15"/>
  <c r="T116" i="15"/>
  <c r="U116" i="15"/>
  <c r="T72" i="15"/>
  <c r="Y5" i="15"/>
  <c r="X4" i="15"/>
  <c r="X54" i="15"/>
  <c r="AB55" i="14"/>
  <c r="AC55" i="14"/>
  <c r="AC56" i="14"/>
  <c r="AC65" i="12"/>
  <c r="P36" i="8"/>
  <c r="Q36" i="8"/>
  <c r="Q38" i="8"/>
  <c r="X33" i="5"/>
  <c r="Y35" i="5"/>
  <c r="U119" i="20"/>
  <c r="AI13" i="25"/>
  <c r="U65" i="12"/>
  <c r="H117" i="15"/>
  <c r="I117" i="15"/>
  <c r="I78" i="15"/>
  <c r="M61" i="22"/>
  <c r="U137" i="22"/>
  <c r="Q137" i="22"/>
  <c r="I137" i="22"/>
  <c r="Q15" i="21"/>
  <c r="X60" i="21"/>
  <c r="Y60" i="21"/>
  <c r="AC65" i="21"/>
  <c r="AB64" i="21"/>
  <c r="AB117" i="15"/>
  <c r="AC117" i="15"/>
  <c r="Q59" i="24"/>
  <c r="I76" i="18"/>
  <c r="H125" i="18"/>
  <c r="I125" i="18"/>
  <c r="K62" i="19"/>
  <c r="AE128" i="19"/>
  <c r="AC72" i="16"/>
  <c r="Q12" i="16"/>
  <c r="I12" i="16"/>
  <c r="U12" i="16"/>
  <c r="M72" i="16"/>
  <c r="H11" i="16"/>
  <c r="AC11" i="16"/>
  <c r="E72" i="16"/>
  <c r="Q72" i="16"/>
  <c r="H54" i="16"/>
  <c r="U25" i="15"/>
  <c r="T55" i="15"/>
  <c r="U55" i="15"/>
  <c r="Y25" i="15"/>
  <c r="X55" i="15"/>
  <c r="Y55" i="15"/>
  <c r="X19" i="15"/>
  <c r="M25" i="15"/>
  <c r="Q86" i="15"/>
  <c r="E86" i="15"/>
  <c r="I25" i="15"/>
  <c r="U17" i="15"/>
  <c r="T11" i="15"/>
  <c r="T56" i="15"/>
  <c r="U56" i="15"/>
  <c r="AC5" i="15"/>
  <c r="AB54" i="15"/>
  <c r="AB4" i="15"/>
  <c r="H3" i="13"/>
  <c r="I3" i="13"/>
  <c r="I14" i="13"/>
  <c r="Y46" i="11"/>
  <c r="AC46" i="11"/>
  <c r="U46" i="11"/>
  <c r="H3" i="11"/>
  <c r="I4" i="11"/>
  <c r="AC41" i="9"/>
  <c r="Y41" i="9"/>
  <c r="U41" i="9"/>
  <c r="Q4" i="9"/>
  <c r="P3" i="9"/>
  <c r="E11" i="5"/>
  <c r="L129" i="20"/>
  <c r="M129" i="20"/>
  <c r="L97" i="20"/>
  <c r="M98" i="20"/>
  <c r="M66" i="22"/>
  <c r="L65" i="22"/>
  <c r="AH12" i="25"/>
  <c r="AB59" i="21"/>
  <c r="AC59" i="21"/>
  <c r="AC30" i="21"/>
  <c r="Q121" i="17"/>
  <c r="Y99" i="24"/>
  <c r="X76" i="20"/>
  <c r="Q98" i="20"/>
  <c r="P97" i="20"/>
  <c r="P129" i="20"/>
  <c r="Q129" i="20"/>
  <c r="M9" i="14"/>
  <c r="L3" i="14"/>
  <c r="M3" i="14"/>
  <c r="P41" i="9"/>
  <c r="Q51" i="9"/>
  <c r="AC113" i="16"/>
  <c r="M4" i="19"/>
  <c r="Y51" i="9"/>
  <c r="Y30" i="21"/>
  <c r="T12" i="25"/>
  <c r="E81" i="15"/>
  <c r="AC137" i="22"/>
  <c r="AC20" i="19"/>
  <c r="E110" i="19"/>
  <c r="C3" i="23"/>
  <c r="L80" i="22"/>
  <c r="Q116" i="15"/>
  <c r="Y74" i="19"/>
  <c r="P125" i="19"/>
  <c r="Y119" i="20"/>
  <c r="I55" i="14"/>
  <c r="AC12" i="20"/>
  <c r="Y11" i="26"/>
  <c r="O11" i="26"/>
  <c r="BM11" i="26"/>
  <c r="T11" i="26"/>
  <c r="AS11" i="26"/>
  <c r="AD11" i="26"/>
  <c r="AI11" i="26"/>
  <c r="AJ11" i="26"/>
  <c r="AT11" i="26"/>
  <c r="E43" i="26"/>
  <c r="G44" i="26"/>
  <c r="AM21" i="25"/>
  <c r="AM10" i="25"/>
  <c r="AO22" i="25"/>
  <c r="T133" i="17"/>
  <c r="T99" i="17"/>
  <c r="U100" i="17"/>
  <c r="E92" i="17"/>
  <c r="D91" i="17"/>
  <c r="E91" i="17"/>
  <c r="D134" i="17"/>
  <c r="E134" i="17"/>
  <c r="AE78" i="17"/>
  <c r="H91" i="17"/>
  <c r="I91" i="17"/>
  <c r="I92" i="17"/>
  <c r="H134" i="17"/>
  <c r="I134" i="17"/>
  <c r="Q25" i="17"/>
  <c r="P58" i="17"/>
  <c r="P24" i="17"/>
  <c r="Q97" i="17"/>
  <c r="U26" i="22"/>
  <c r="T25" i="22"/>
  <c r="U25" i="22"/>
  <c r="T59" i="22"/>
  <c r="U59" i="22"/>
  <c r="Q100" i="23"/>
  <c r="P99" i="23"/>
  <c r="Q99" i="23"/>
  <c r="AB134" i="23"/>
  <c r="AC92" i="23"/>
  <c r="AB91" i="23"/>
  <c r="U84" i="17"/>
  <c r="AC84" i="17"/>
  <c r="U9" i="17"/>
  <c r="AC9" i="17"/>
  <c r="M84" i="17"/>
  <c r="AG85" i="20"/>
  <c r="AF131" i="20"/>
  <c r="AF77" i="20"/>
  <c r="I71" i="19"/>
  <c r="H124" i="19"/>
  <c r="H70" i="19"/>
  <c r="I44" i="19"/>
  <c r="Q44" i="19"/>
  <c r="U110" i="19"/>
  <c r="AC110" i="19"/>
  <c r="M110" i="19"/>
  <c r="H146" i="21"/>
  <c r="I146" i="21"/>
  <c r="I141" i="21"/>
  <c r="H140" i="21"/>
  <c r="U94" i="20"/>
  <c r="E94" i="20"/>
  <c r="M94" i="20"/>
  <c r="AG21" i="20"/>
  <c r="Q94" i="20"/>
  <c r="U21" i="20"/>
  <c r="H15" i="20"/>
  <c r="Y15" i="20"/>
  <c r="Y94" i="20"/>
  <c r="Q21" i="20"/>
  <c r="L24" i="20"/>
  <c r="M25" i="20"/>
  <c r="Y11" i="19"/>
  <c r="X60" i="19"/>
  <c r="Y60" i="19"/>
  <c r="I88" i="20"/>
  <c r="AC21" i="20"/>
  <c r="E80" i="23"/>
  <c r="D133" i="23"/>
  <c r="D79" i="23"/>
  <c r="Y9" i="20"/>
  <c r="X57" i="20"/>
  <c r="X4" i="20"/>
  <c r="M81" i="19"/>
  <c r="L125" i="19"/>
  <c r="L80" i="19"/>
  <c r="Q20" i="19"/>
  <c r="P60" i="19"/>
  <c r="P14" i="19"/>
  <c r="AB101" i="22"/>
  <c r="AC107" i="22"/>
  <c r="Y56" i="14"/>
  <c r="X55" i="14"/>
  <c r="Y55" i="14"/>
  <c r="I42" i="9"/>
  <c r="H41" i="9"/>
  <c r="Y117" i="15"/>
  <c r="I56" i="15"/>
  <c r="Y86" i="15"/>
  <c r="X116" i="15"/>
  <c r="Y116" i="15"/>
  <c r="X80" i="15"/>
  <c r="U4" i="11"/>
  <c r="T3" i="11"/>
  <c r="Z21" i="2"/>
  <c r="R21" i="2"/>
  <c r="N51" i="2"/>
  <c r="N21" i="2"/>
  <c r="J21" i="2"/>
  <c r="AD51" i="2"/>
  <c r="V21" i="2"/>
  <c r="F51" i="2"/>
  <c r="Z51" i="2"/>
  <c r="J51" i="2"/>
  <c r="AD21" i="2"/>
  <c r="R51" i="2"/>
  <c r="V51" i="2"/>
  <c r="G16" i="26"/>
  <c r="E10" i="26"/>
  <c r="X47" i="26"/>
  <c r="Y47" i="26"/>
  <c r="Y48" i="26"/>
  <c r="Z48" i="26"/>
  <c r="BM43" i="26"/>
  <c r="AD43" i="26"/>
  <c r="AI43" i="26"/>
  <c r="Y43" i="26"/>
  <c r="AT43" i="26"/>
  <c r="O43" i="26"/>
  <c r="BN43" i="26"/>
  <c r="Z43" i="26"/>
  <c r="T43" i="26"/>
  <c r="AS43" i="26"/>
  <c r="P43" i="26"/>
  <c r="AS74" i="26"/>
  <c r="AR79" i="26"/>
  <c r="AT79" i="26"/>
  <c r="AT74" i="26"/>
  <c r="AE11" i="26"/>
  <c r="Y121" i="17"/>
  <c r="X135" i="17"/>
  <c r="Q105" i="17"/>
  <c r="P99" i="17"/>
  <c r="Q141" i="17"/>
  <c r="H71" i="17"/>
  <c r="H65" i="17"/>
  <c r="AC141" i="17"/>
  <c r="Q66" i="17"/>
  <c r="AG66" i="17"/>
  <c r="I141" i="17"/>
  <c r="U66" i="17"/>
  <c r="AG141" i="17"/>
  <c r="L133" i="24"/>
  <c r="M133" i="24"/>
  <c r="M80" i="24"/>
  <c r="L79" i="24"/>
  <c r="S79" i="26"/>
  <c r="U79" i="26"/>
  <c r="T74" i="26"/>
  <c r="U74" i="26"/>
  <c r="BN19" i="26"/>
  <c r="AF16" i="24"/>
  <c r="AG16" i="24"/>
  <c r="AG17" i="24"/>
  <c r="AF59" i="24"/>
  <c r="AG59" i="24"/>
  <c r="AT41" i="26"/>
  <c r="U46" i="17"/>
  <c r="BA11" i="25"/>
  <c r="BA3" i="25"/>
  <c r="X99" i="17"/>
  <c r="Y100" i="17"/>
  <c r="T134" i="17"/>
  <c r="U134" i="17"/>
  <c r="T91" i="17"/>
  <c r="U91" i="17"/>
  <c r="U92" i="17"/>
  <c r="Q100" i="17"/>
  <c r="AG100" i="17"/>
  <c r="E100" i="17"/>
  <c r="AC100" i="17"/>
  <c r="U25" i="17"/>
  <c r="AC25" i="17"/>
  <c r="H24" i="17"/>
  <c r="M25" i="17"/>
  <c r="Y141" i="17"/>
  <c r="S78" i="17"/>
  <c r="AG17" i="17"/>
  <c r="AF16" i="17"/>
  <c r="AG16" i="17"/>
  <c r="AF59" i="17"/>
  <c r="AG59" i="17"/>
  <c r="AG91" i="24"/>
  <c r="AF78" i="24"/>
  <c r="M22" i="24"/>
  <c r="L60" i="24"/>
  <c r="M60" i="24"/>
  <c r="D3" i="24"/>
  <c r="I80" i="23"/>
  <c r="H133" i="23"/>
  <c r="H79" i="23"/>
  <c r="P59" i="22"/>
  <c r="Q59" i="22"/>
  <c r="P4" i="22"/>
  <c r="Q5" i="22"/>
  <c r="I105" i="24"/>
  <c r="H134" i="24"/>
  <c r="I134" i="24"/>
  <c r="H99" i="24"/>
  <c r="U121" i="23"/>
  <c r="T135" i="23"/>
  <c r="U135" i="23"/>
  <c r="AG105" i="23"/>
  <c r="AF99" i="23"/>
  <c r="AG99" i="23"/>
  <c r="U105" i="23"/>
  <c r="T99" i="23"/>
  <c r="U99" i="23"/>
  <c r="Y105" i="23"/>
  <c r="X99" i="23"/>
  <c r="Y99" i="23"/>
  <c r="AC99" i="23"/>
  <c r="AG5" i="23"/>
  <c r="L4" i="22"/>
  <c r="M9" i="22"/>
  <c r="H133" i="21"/>
  <c r="I133" i="21"/>
  <c r="I100" i="21"/>
  <c r="H99" i="21"/>
  <c r="Q30" i="21"/>
  <c r="P59" i="21"/>
  <c r="Q59" i="21"/>
  <c r="P24" i="21"/>
  <c r="U9" i="21"/>
  <c r="T4" i="21"/>
  <c r="T59" i="21"/>
  <c r="U59" i="21"/>
  <c r="I94" i="20"/>
  <c r="I90" i="19"/>
  <c r="H89" i="19"/>
  <c r="I89" i="19"/>
  <c r="L3" i="19"/>
  <c r="AF127" i="19"/>
  <c r="AG127" i="19"/>
  <c r="AG119" i="19"/>
  <c r="Y17" i="17"/>
  <c r="AF4" i="17"/>
  <c r="AG9" i="17"/>
  <c r="M97" i="24"/>
  <c r="L135" i="24"/>
  <c r="M135" i="24"/>
  <c r="Y146" i="23"/>
  <c r="AB64" i="23"/>
  <c r="T16" i="23"/>
  <c r="U16" i="23"/>
  <c r="T59" i="23"/>
  <c r="U17" i="23"/>
  <c r="AF141" i="22"/>
  <c r="AG142" i="22"/>
  <c r="U22" i="22"/>
  <c r="T16" i="22"/>
  <c r="T61" i="22"/>
  <c r="U61" i="22"/>
  <c r="AG13" i="22"/>
  <c r="AF61" i="22"/>
  <c r="AG61" i="22"/>
  <c r="AF4" i="22"/>
  <c r="AB59" i="22"/>
  <c r="AC59" i="22"/>
  <c r="AB4" i="22"/>
  <c r="AC5" i="22"/>
  <c r="AC90" i="21"/>
  <c r="X65" i="21"/>
  <c r="X71" i="21"/>
  <c r="Y71" i="21"/>
  <c r="Y66" i="21"/>
  <c r="Q46" i="21"/>
  <c r="AF58" i="21"/>
  <c r="AG58" i="21"/>
  <c r="AF4" i="21"/>
  <c r="AG5" i="21"/>
  <c r="E84" i="21"/>
  <c r="AC84" i="21"/>
  <c r="AG9" i="21"/>
  <c r="AG84" i="21"/>
  <c r="H4" i="21"/>
  <c r="U84" i="21"/>
  <c r="Q9" i="21"/>
  <c r="AG20" i="19"/>
  <c r="AF60" i="19"/>
  <c r="X14" i="19"/>
  <c r="Y20" i="19"/>
  <c r="AC30" i="23"/>
  <c r="Y9" i="22"/>
  <c r="H4" i="22"/>
  <c r="I80" i="22"/>
  <c r="H60" i="22"/>
  <c r="E85" i="22"/>
  <c r="I85" i="22"/>
  <c r="U9" i="22"/>
  <c r="M85" i="22"/>
  <c r="Y85" i="22"/>
  <c r="AG9" i="22"/>
  <c r="U85" i="22"/>
  <c r="M84" i="21"/>
  <c r="AC46" i="21"/>
  <c r="U92" i="23"/>
  <c r="T134" i="23"/>
  <c r="T91" i="23"/>
  <c r="U91" i="23"/>
  <c r="D3" i="23"/>
  <c r="L58" i="23"/>
  <c r="M5" i="23"/>
  <c r="L4" i="23"/>
  <c r="AB14" i="19"/>
  <c r="AB59" i="19"/>
  <c r="AC15" i="19"/>
  <c r="AE69" i="19"/>
  <c r="I53" i="16"/>
  <c r="Q113" i="16"/>
  <c r="M113" i="16"/>
  <c r="I113" i="16"/>
  <c r="Y113" i="16"/>
  <c r="E88" i="24"/>
  <c r="Q9" i="22"/>
  <c r="Y16" i="21"/>
  <c r="X15" i="21"/>
  <c r="Y15" i="21"/>
  <c r="X59" i="21"/>
  <c r="Y59" i="21"/>
  <c r="AC105" i="23"/>
  <c r="AB135" i="21"/>
  <c r="AC135" i="21"/>
  <c r="AC96" i="21"/>
  <c r="M85" i="20"/>
  <c r="L77" i="20"/>
  <c r="L131" i="20"/>
  <c r="Y12" i="20"/>
  <c r="X58" i="20"/>
  <c r="T15" i="20"/>
  <c r="U15" i="20"/>
  <c r="U16" i="20"/>
  <c r="T57" i="20"/>
  <c r="AC64" i="20"/>
  <c r="AB63" i="20"/>
  <c r="AB69" i="20"/>
  <c r="L4" i="18"/>
  <c r="L58" i="18"/>
  <c r="M58" i="18"/>
  <c r="M5" i="18"/>
  <c r="H136" i="22"/>
  <c r="I136" i="22"/>
  <c r="I107" i="22"/>
  <c r="H101" i="22"/>
  <c r="I101" i="22"/>
  <c r="C3" i="21"/>
  <c r="H131" i="20"/>
  <c r="H77" i="20"/>
  <c r="I85" i="20"/>
  <c r="X80" i="19"/>
  <c r="Y81" i="19"/>
  <c r="X125" i="19"/>
  <c r="Y125" i="19"/>
  <c r="AF124" i="19"/>
  <c r="AF70" i="19"/>
  <c r="AG71" i="19"/>
  <c r="AB123" i="18"/>
  <c r="AC123" i="18"/>
  <c r="AB88" i="18"/>
  <c r="AC89" i="18"/>
  <c r="U94" i="18"/>
  <c r="T124" i="18"/>
  <c r="U124" i="18"/>
  <c r="T88" i="18"/>
  <c r="U88" i="18"/>
  <c r="K3" i="18"/>
  <c r="Q56" i="15"/>
  <c r="U56" i="14"/>
  <c r="T55" i="14"/>
  <c r="U55" i="14"/>
  <c r="M8" i="13"/>
  <c r="L3" i="13"/>
  <c r="M3" i="13"/>
  <c r="U4" i="9"/>
  <c r="T3" i="9"/>
  <c r="M13" i="9"/>
  <c r="D3" i="9"/>
  <c r="I3" i="9"/>
  <c r="I65" i="12"/>
  <c r="Q88" i="20"/>
  <c r="AC137" i="20"/>
  <c r="Y66" i="22"/>
  <c r="AC66" i="22"/>
  <c r="Q66" i="22"/>
  <c r="Y142" i="22"/>
  <c r="H65" i="22"/>
  <c r="U142" i="22"/>
  <c r="M24" i="3"/>
  <c r="I24" i="3"/>
  <c r="Q24" i="3"/>
  <c r="AC54" i="3"/>
  <c r="U24" i="3"/>
  <c r="I54" i="3"/>
  <c r="U54" i="3"/>
  <c r="Q54" i="3"/>
  <c r="Y24" i="3"/>
  <c r="E54" i="3"/>
  <c r="Y54" i="3"/>
  <c r="M54" i="3"/>
  <c r="AC24" i="3"/>
  <c r="Y14" i="13"/>
  <c r="M14" i="13"/>
  <c r="U14" i="13"/>
  <c r="L88" i="18"/>
  <c r="M88" i="18"/>
  <c r="M89" i="18"/>
  <c r="L123" i="18"/>
  <c r="M123" i="18"/>
  <c r="AB136" i="22"/>
  <c r="AC136" i="22"/>
  <c r="L133" i="21"/>
  <c r="M133" i="21"/>
  <c r="P142" i="20"/>
  <c r="P136" i="20"/>
  <c r="Q137" i="20"/>
  <c r="AB19" i="16"/>
  <c r="AB53" i="16"/>
  <c r="AC53" i="16"/>
  <c r="AC20" i="16"/>
  <c r="X11" i="16"/>
  <c r="Y11" i="16"/>
  <c r="Y12" i="16"/>
  <c r="X54" i="16"/>
  <c r="Y54" i="16"/>
  <c r="M116" i="15"/>
  <c r="D45" i="11"/>
  <c r="E50" i="11"/>
  <c r="Q4" i="11"/>
  <c r="P3" i="11"/>
  <c r="M51" i="9"/>
  <c r="D3" i="8"/>
  <c r="E3" i="8"/>
  <c r="D3" i="5"/>
  <c r="E3" i="5"/>
  <c r="E5" i="5"/>
  <c r="M69" i="18"/>
  <c r="L68" i="18"/>
  <c r="M68" i="18"/>
  <c r="E51" i="9"/>
  <c r="AC24" i="18"/>
  <c r="AB58" i="18"/>
  <c r="AC58" i="18"/>
  <c r="AB23" i="18"/>
  <c r="AC23" i="18"/>
  <c r="AN22" i="25"/>
  <c r="Q15" i="18"/>
  <c r="P59" i="18"/>
  <c r="Q59" i="18"/>
  <c r="P14" i="18"/>
  <c r="M65" i="15"/>
  <c r="L60" i="19"/>
  <c r="M20" i="19"/>
  <c r="AX49" i="25"/>
  <c r="P60" i="21"/>
  <c r="Q60" i="21"/>
  <c r="H59" i="19"/>
  <c r="W68" i="18"/>
  <c r="M12" i="16"/>
  <c r="L11" i="16"/>
  <c r="L54" i="16"/>
  <c r="X78" i="24"/>
  <c r="Y79" i="24"/>
  <c r="AF139" i="21"/>
  <c r="AG139" i="21"/>
  <c r="AG140" i="21"/>
  <c r="H88" i="18"/>
  <c r="I88" i="18"/>
  <c r="I89" i="18"/>
  <c r="Y72" i="16"/>
  <c r="X71" i="16"/>
  <c r="X114" i="16"/>
  <c r="Y114" i="16"/>
  <c r="T113" i="16"/>
  <c r="U113" i="16"/>
  <c r="U65" i="16"/>
  <c r="T64" i="16"/>
  <c r="Q20" i="15"/>
  <c r="P19" i="15"/>
  <c r="AB11" i="15"/>
  <c r="AC11" i="15"/>
  <c r="AC12" i="15"/>
  <c r="AB55" i="15"/>
  <c r="AC55" i="15"/>
  <c r="P55" i="14"/>
  <c r="Q55" i="14"/>
  <c r="Q56" i="14"/>
  <c r="Q4" i="12"/>
  <c r="P3" i="12"/>
  <c r="Q3" i="12"/>
  <c r="AC4" i="9"/>
  <c r="AB3" i="9"/>
  <c r="X3" i="8"/>
  <c r="Y3" i="8"/>
  <c r="M24" i="4"/>
  <c r="U24" i="4"/>
  <c r="U54" i="4"/>
  <c r="AC24" i="4"/>
  <c r="Q24" i="4"/>
  <c r="Q54" i="4"/>
  <c r="I54" i="4"/>
  <c r="AC54" i="4"/>
  <c r="Y54" i="4"/>
  <c r="E54" i="4"/>
  <c r="M54" i="4"/>
  <c r="I24" i="4"/>
  <c r="Y24" i="4"/>
  <c r="I115" i="16"/>
  <c r="AC115" i="16"/>
  <c r="U55" i="16"/>
  <c r="I55" i="16"/>
  <c r="Q55" i="16"/>
  <c r="Y115" i="16"/>
  <c r="E115" i="16"/>
  <c r="Y44" i="18"/>
  <c r="X23" i="18"/>
  <c r="Y23" i="18"/>
  <c r="Y137" i="22"/>
  <c r="Q100" i="15"/>
  <c r="P117" i="15"/>
  <c r="Q117" i="15"/>
  <c r="Q56" i="11"/>
  <c r="P45" i="11"/>
  <c r="H3" i="19"/>
  <c r="I3" i="19"/>
  <c r="Y110" i="19"/>
  <c r="X126" i="19"/>
  <c r="Y59" i="17"/>
  <c r="T3" i="14"/>
  <c r="U3" i="14"/>
  <c r="AC66" i="17"/>
  <c r="T3" i="17"/>
  <c r="Q121" i="23"/>
  <c r="AC44" i="25"/>
  <c r="AG82" i="20"/>
  <c r="AC9" i="20"/>
  <c r="U9" i="20"/>
  <c r="AC82" i="20"/>
  <c r="I82" i="20"/>
  <c r="E82" i="20"/>
  <c r="M9" i="20"/>
  <c r="M82" i="20"/>
  <c r="U76" i="18"/>
  <c r="T125" i="18"/>
  <c r="U125" i="18"/>
  <c r="T69" i="18"/>
  <c r="U71" i="16"/>
  <c r="D117" i="15"/>
  <c r="E117" i="15"/>
  <c r="E100" i="15"/>
  <c r="T117" i="15"/>
  <c r="U117" i="15"/>
  <c r="U78" i="15"/>
  <c r="I14" i="12"/>
  <c r="I11" i="15"/>
  <c r="Y11" i="15"/>
  <c r="AC72" i="15"/>
  <c r="Q72" i="15"/>
  <c r="M72" i="15"/>
  <c r="AC64" i="16"/>
  <c r="L58" i="21"/>
  <c r="M58" i="21"/>
  <c r="M8" i="19"/>
  <c r="AC51" i="9"/>
  <c r="AY10" i="25"/>
  <c r="M3" i="25"/>
  <c r="M4" i="25"/>
  <c r="O43" i="25"/>
  <c r="Q63" i="16"/>
  <c r="D15" i="21"/>
  <c r="U44" i="19"/>
  <c r="M9" i="21"/>
  <c r="Y105" i="24"/>
  <c r="AW43" i="25"/>
  <c r="AW3" i="25"/>
  <c r="AW4" i="25"/>
  <c r="T10" i="25"/>
  <c r="R3" i="25"/>
  <c r="R4" i="25"/>
  <c r="T79" i="22"/>
  <c r="H57" i="20"/>
  <c r="Y9" i="17"/>
  <c r="U4" i="18"/>
  <c r="H125" i="19"/>
  <c r="I125" i="19"/>
  <c r="I141" i="23"/>
  <c r="U15" i="21"/>
  <c r="D89" i="19"/>
  <c r="E89" i="19"/>
  <c r="AC9" i="22"/>
  <c r="BN48" i="26"/>
  <c r="BM48" i="26"/>
  <c r="AJ55" i="26"/>
  <c r="AI55" i="26"/>
  <c r="AS19" i="26"/>
  <c r="AD19" i="26"/>
  <c r="Y19" i="26"/>
  <c r="BM19" i="26"/>
  <c r="AT19" i="26"/>
  <c r="AI19" i="26"/>
  <c r="X79" i="17"/>
  <c r="Y80" i="17"/>
  <c r="X133" i="17"/>
  <c r="Y25" i="17"/>
  <c r="X58" i="17"/>
  <c r="Y58" i="17"/>
  <c r="X24" i="17"/>
  <c r="H139" i="17"/>
  <c r="I140" i="17"/>
  <c r="Q80" i="17"/>
  <c r="H58" i="17"/>
  <c r="E133" i="17"/>
  <c r="Y5" i="17"/>
  <c r="AC80" i="17"/>
  <c r="M5" i="17"/>
  <c r="U5" i="17"/>
  <c r="M80" i="17"/>
  <c r="AC5" i="17"/>
  <c r="H4" i="17"/>
  <c r="U80" i="17"/>
  <c r="AG5" i="17"/>
  <c r="Q22" i="17"/>
  <c r="U97" i="17"/>
  <c r="I97" i="17"/>
  <c r="Y22" i="17"/>
  <c r="AC97" i="17"/>
  <c r="E97" i="17"/>
  <c r="AC22" i="17"/>
  <c r="AG22" i="17"/>
  <c r="U22" i="17"/>
  <c r="AR57" i="25"/>
  <c r="AT58" i="25"/>
  <c r="Q92" i="17"/>
  <c r="P91" i="17"/>
  <c r="Q91" i="17"/>
  <c r="P134" i="17"/>
  <c r="Q134" i="17"/>
  <c r="D4" i="17"/>
  <c r="D3" i="17"/>
  <c r="D60" i="17"/>
  <c r="F3" i="24"/>
  <c r="T79" i="23"/>
  <c r="U84" i="23"/>
  <c r="L135" i="23"/>
  <c r="M135" i="23"/>
  <c r="M97" i="23"/>
  <c r="T129" i="20"/>
  <c r="U129" i="20"/>
  <c r="T77" i="20"/>
  <c r="U78" i="20"/>
  <c r="P16" i="17"/>
  <c r="P59" i="17"/>
  <c r="Q59" i="17"/>
  <c r="Q17" i="17"/>
  <c r="AB61" i="22"/>
  <c r="AC61" i="22"/>
  <c r="AC13" i="22"/>
  <c r="I96" i="21"/>
  <c r="H90" i="21"/>
  <c r="I90" i="21"/>
  <c r="T58" i="23"/>
  <c r="T4" i="23"/>
  <c r="U5" i="23"/>
  <c r="D16" i="22"/>
  <c r="D3" i="22"/>
  <c r="B3" i="22"/>
  <c r="H64" i="21"/>
  <c r="AC140" i="21"/>
  <c r="U140" i="21"/>
  <c r="M140" i="21"/>
  <c r="E140" i="21"/>
  <c r="M65" i="21"/>
  <c r="Y71" i="19"/>
  <c r="X124" i="19"/>
  <c r="X70" i="19"/>
  <c r="H79" i="21"/>
  <c r="I87" i="21"/>
  <c r="H135" i="21"/>
  <c r="I135" i="21"/>
  <c r="Q9" i="20"/>
  <c r="P4" i="20"/>
  <c r="AB125" i="18"/>
  <c r="AC125" i="18"/>
  <c r="AC109" i="18"/>
  <c r="M81" i="15"/>
  <c r="L80" i="15"/>
  <c r="M80" i="15"/>
  <c r="Y44" i="19"/>
  <c r="X23" i="19"/>
  <c r="Y23" i="19"/>
  <c r="H116" i="15"/>
  <c r="I116" i="15"/>
  <c r="I73" i="15"/>
  <c r="H72" i="15"/>
  <c r="I72" i="15"/>
  <c r="H45" i="11"/>
  <c r="I46" i="11"/>
  <c r="X3" i="16"/>
  <c r="Y3" i="16"/>
  <c r="Y4" i="16"/>
  <c r="G26" i="26"/>
  <c r="E19" i="26"/>
  <c r="G19" i="26"/>
  <c r="G47" i="26"/>
  <c r="AJ47" i="26"/>
  <c r="AI48" i="26"/>
  <c r="AJ48" i="26"/>
  <c r="Y55" i="26"/>
  <c r="Z55" i="26"/>
  <c r="X54" i="26"/>
  <c r="BB12" i="25"/>
  <c r="BD13" i="25"/>
  <c r="H99" i="17"/>
  <c r="I100" i="17"/>
  <c r="X140" i="24"/>
  <c r="X146" i="24"/>
  <c r="Y141" i="24"/>
  <c r="P11" i="26"/>
  <c r="BK9" i="26"/>
  <c r="E121" i="17"/>
  <c r="AC46" i="17"/>
  <c r="E84" i="17"/>
  <c r="D79" i="17"/>
  <c r="I146" i="17"/>
  <c r="BN10" i="26"/>
  <c r="AG13" i="17"/>
  <c r="H60" i="17"/>
  <c r="M13" i="17"/>
  <c r="AC13" i="17"/>
  <c r="U13" i="17"/>
  <c r="Q13" i="17"/>
  <c r="Q88" i="17"/>
  <c r="M88" i="17"/>
  <c r="Y13" i="17"/>
  <c r="AG88" i="17"/>
  <c r="AC88" i="17"/>
  <c r="E88" i="17"/>
  <c r="M100" i="24"/>
  <c r="L99" i="24"/>
  <c r="M99" i="24"/>
  <c r="Y146" i="17"/>
  <c r="Y97" i="17"/>
  <c r="I80" i="17"/>
  <c r="H133" i="17"/>
  <c r="H79" i="17"/>
  <c r="AF3" i="24"/>
  <c r="AG4" i="24"/>
  <c r="Q47" i="22"/>
  <c r="P25" i="22"/>
  <c r="Q25" i="22"/>
  <c r="T146" i="17"/>
  <c r="U146" i="17"/>
  <c r="U141" i="17"/>
  <c r="T140" i="17"/>
  <c r="E105" i="24"/>
  <c r="D99" i="24"/>
  <c r="D134" i="24"/>
  <c r="E134" i="24"/>
  <c r="T79" i="24"/>
  <c r="T133" i="24"/>
  <c r="U133" i="24"/>
  <c r="U80" i="24"/>
  <c r="X71" i="24"/>
  <c r="X65" i="24"/>
  <c r="Y66" i="24"/>
  <c r="AG141" i="24"/>
  <c r="AC66" i="24"/>
  <c r="U66" i="24"/>
  <c r="AG66" i="24"/>
  <c r="I141" i="24"/>
  <c r="M66" i="24"/>
  <c r="U141" i="24"/>
  <c r="H71" i="24"/>
  <c r="M146" i="24"/>
  <c r="Q66" i="24"/>
  <c r="E141" i="24"/>
  <c r="H65" i="24"/>
  <c r="Q141" i="24"/>
  <c r="AC141" i="24"/>
  <c r="Y13" i="24"/>
  <c r="X4" i="24"/>
  <c r="X60" i="24"/>
  <c r="Y60" i="24"/>
  <c r="I92" i="23"/>
  <c r="AG17" i="23"/>
  <c r="Q92" i="23"/>
  <c r="M92" i="23"/>
  <c r="H16" i="23"/>
  <c r="M17" i="23"/>
  <c r="H59" i="23"/>
  <c r="M59" i="23"/>
  <c r="X4" i="23"/>
  <c r="Y13" i="23"/>
  <c r="X60" i="23"/>
  <c r="Y60" i="23"/>
  <c r="AG80" i="23"/>
  <c r="H58" i="23"/>
  <c r="AC58" i="23"/>
  <c r="M80" i="23"/>
  <c r="H4" i="23"/>
  <c r="U80" i="23"/>
  <c r="Q133" i="17"/>
  <c r="H134" i="23"/>
  <c r="I134" i="23"/>
  <c r="AF79" i="23"/>
  <c r="AG88" i="23"/>
  <c r="AF135" i="23"/>
  <c r="AG135" i="23"/>
  <c r="Q66" i="23"/>
  <c r="P71" i="23"/>
  <c r="Q71" i="23"/>
  <c r="P65" i="23"/>
  <c r="T71" i="23"/>
  <c r="U71" i="23"/>
  <c r="T65" i="23"/>
  <c r="U66" i="23"/>
  <c r="AC46" i="23"/>
  <c r="AB60" i="23"/>
  <c r="AC60" i="23"/>
  <c r="AB24" i="23"/>
  <c r="AC24" i="23"/>
  <c r="AA3" i="23"/>
  <c r="N79" i="22"/>
  <c r="D78" i="21"/>
  <c r="E79" i="21"/>
  <c r="I121" i="21"/>
  <c r="M121" i="21"/>
  <c r="U121" i="21"/>
  <c r="Q121" i="21"/>
  <c r="Y21" i="20"/>
  <c r="AC94" i="20"/>
  <c r="AB88" i="20"/>
  <c r="X4" i="19"/>
  <c r="Y5" i="19"/>
  <c r="X58" i="19"/>
  <c r="P4" i="19"/>
  <c r="Q5" i="19"/>
  <c r="P58" i="19"/>
  <c r="L135" i="17"/>
  <c r="M135" i="17"/>
  <c r="AB135" i="24"/>
  <c r="AC135" i="24"/>
  <c r="AC121" i="24"/>
  <c r="AB99" i="24"/>
  <c r="M46" i="24"/>
  <c r="L24" i="24"/>
  <c r="M24" i="24"/>
  <c r="U22" i="24"/>
  <c r="T60" i="24"/>
  <c r="U60" i="24"/>
  <c r="E105" i="23"/>
  <c r="D99" i="23"/>
  <c r="E99" i="23"/>
  <c r="L91" i="23"/>
  <c r="M91" i="23"/>
  <c r="Q80" i="23"/>
  <c r="P133" i="23"/>
  <c r="P79" i="23"/>
  <c r="AF58" i="23"/>
  <c r="AG25" i="23"/>
  <c r="AF24" i="23"/>
  <c r="AC17" i="23"/>
  <c r="AB59" i="23"/>
  <c r="AC59" i="23"/>
  <c r="AB16" i="23"/>
  <c r="Q85" i="22"/>
  <c r="P80" i="22"/>
  <c r="P136" i="22"/>
  <c r="Q136" i="22"/>
  <c r="AG26" i="22"/>
  <c r="AF25" i="22"/>
  <c r="AG25" i="22"/>
  <c r="U60" i="22"/>
  <c r="P64" i="21"/>
  <c r="Q64" i="21"/>
  <c r="Q65" i="21"/>
  <c r="AF69" i="20"/>
  <c r="AF63" i="20"/>
  <c r="AG64" i="20"/>
  <c r="AB3" i="19"/>
  <c r="P139" i="24"/>
  <c r="Q140" i="24"/>
  <c r="M105" i="23"/>
  <c r="L134" i="23"/>
  <c r="M134" i="23"/>
  <c r="L99" i="23"/>
  <c r="M99" i="23"/>
  <c r="D91" i="23"/>
  <c r="E91" i="23"/>
  <c r="E92" i="23"/>
  <c r="D134" i="23"/>
  <c r="E134" i="23"/>
  <c r="Y80" i="23"/>
  <c r="X99" i="21"/>
  <c r="Y121" i="21"/>
  <c r="AF90" i="21"/>
  <c r="AG90" i="21"/>
  <c r="AF134" i="21"/>
  <c r="AG134" i="21"/>
  <c r="AG91" i="21"/>
  <c r="U105" i="21"/>
  <c r="T99" i="21"/>
  <c r="T134" i="21"/>
  <c r="U134" i="21"/>
  <c r="Y84" i="21"/>
  <c r="U146" i="21"/>
  <c r="E146" i="21"/>
  <c r="Q146" i="21"/>
  <c r="M146" i="21"/>
  <c r="Y137" i="20"/>
  <c r="E137" i="20"/>
  <c r="H69" i="20"/>
  <c r="M137" i="20"/>
  <c r="I137" i="20"/>
  <c r="H63" i="20"/>
  <c r="U137" i="20"/>
  <c r="U64" i="20"/>
  <c r="AB15" i="20"/>
  <c r="AC16" i="20"/>
  <c r="AB57" i="20"/>
  <c r="AC57" i="20"/>
  <c r="P80" i="19"/>
  <c r="P126" i="19"/>
  <c r="Q86" i="19"/>
  <c r="AG24" i="19"/>
  <c r="AF23" i="19"/>
  <c r="AG23" i="19"/>
  <c r="AF58" i="19"/>
  <c r="M15" i="19"/>
  <c r="L14" i="19"/>
  <c r="M14" i="19"/>
  <c r="L59" i="19"/>
  <c r="M59" i="19"/>
  <c r="AC71" i="19"/>
  <c r="AB70" i="19"/>
  <c r="AB124" i="19"/>
  <c r="I53" i="18"/>
  <c r="H61" i="18"/>
  <c r="I61" i="18"/>
  <c r="AC13" i="24"/>
  <c r="AB60" i="24"/>
  <c r="AC60" i="24"/>
  <c r="I91" i="24"/>
  <c r="Y16" i="24"/>
  <c r="AC16" i="24"/>
  <c r="Q16" i="24"/>
  <c r="Y17" i="23"/>
  <c r="X16" i="23"/>
  <c r="Y16" i="23"/>
  <c r="X59" i="23"/>
  <c r="Y59" i="23"/>
  <c r="X58" i="23"/>
  <c r="Y58" i="23"/>
  <c r="Q22" i="22"/>
  <c r="P61" i="22"/>
  <c r="Q61" i="22"/>
  <c r="X140" i="21"/>
  <c r="Y141" i="21"/>
  <c r="X146" i="21"/>
  <c r="Y146" i="21"/>
  <c r="AG30" i="21"/>
  <c r="AF59" i="21"/>
  <c r="AG59" i="21"/>
  <c r="AF24" i="21"/>
  <c r="D4" i="21"/>
  <c r="D60" i="21"/>
  <c r="U12" i="20"/>
  <c r="T58" i="20"/>
  <c r="T4" i="20"/>
  <c r="AG94" i="20"/>
  <c r="AB56" i="20"/>
  <c r="AC56" i="20"/>
  <c r="AC25" i="20"/>
  <c r="AB24" i="20"/>
  <c r="Q110" i="19"/>
  <c r="I11" i="18"/>
  <c r="H60" i="18"/>
  <c r="I60" i="18"/>
  <c r="C3" i="24"/>
  <c r="Y66" i="23"/>
  <c r="X71" i="23"/>
  <c r="Y71" i="23"/>
  <c r="X65" i="23"/>
  <c r="E89" i="22"/>
  <c r="D137" i="22"/>
  <c r="E137" i="22"/>
  <c r="I105" i="21"/>
  <c r="H134" i="21"/>
  <c r="I134" i="21"/>
  <c r="E90" i="21"/>
  <c r="O78" i="21"/>
  <c r="M46" i="20"/>
  <c r="U46" i="20"/>
  <c r="I119" i="20"/>
  <c r="Y46" i="20"/>
  <c r="AG119" i="20"/>
  <c r="T131" i="20"/>
  <c r="U85" i="20"/>
  <c r="AG12" i="20"/>
  <c r="AF58" i="20"/>
  <c r="AF4" i="20"/>
  <c r="D4" i="20"/>
  <c r="D3" i="20"/>
  <c r="D58" i="20"/>
  <c r="S3" i="19"/>
  <c r="I20" i="19"/>
  <c r="AC86" i="19"/>
  <c r="H14" i="19"/>
  <c r="E86" i="19"/>
  <c r="U86" i="19"/>
  <c r="I86" i="19"/>
  <c r="AG86" i="19"/>
  <c r="U20" i="19"/>
  <c r="Y86" i="19"/>
  <c r="AC108" i="16"/>
  <c r="AB79" i="16"/>
  <c r="AC79" i="16"/>
  <c r="AB116" i="16"/>
  <c r="AC116" i="16"/>
  <c r="Q105" i="23"/>
  <c r="E85" i="20"/>
  <c r="Q85" i="20"/>
  <c r="Y85" i="20"/>
  <c r="H58" i="20"/>
  <c r="Q12" i="20"/>
  <c r="H130" i="20"/>
  <c r="X89" i="19"/>
  <c r="Y89" i="19"/>
  <c r="Y90" i="19"/>
  <c r="D68" i="18"/>
  <c r="E68" i="18"/>
  <c r="E118" i="18"/>
  <c r="D126" i="18"/>
  <c r="E126" i="18"/>
  <c r="D88" i="18"/>
  <c r="E88" i="18"/>
  <c r="M20" i="15"/>
  <c r="L19" i="15"/>
  <c r="M19" i="15"/>
  <c r="L54" i="15"/>
  <c r="H3" i="15"/>
  <c r="Y8" i="11"/>
  <c r="Q8" i="11"/>
  <c r="M50" i="11"/>
  <c r="AC8" i="11"/>
  <c r="U8" i="11"/>
  <c r="D3" i="11"/>
  <c r="I50" i="11"/>
  <c r="M41" i="9"/>
  <c r="M103" i="20"/>
  <c r="U103" i="20"/>
  <c r="H141" i="22"/>
  <c r="I142" i="22"/>
  <c r="Q65" i="12"/>
  <c r="AG81" i="19"/>
  <c r="AF80" i="19"/>
  <c r="AG80" i="19"/>
  <c r="AF125" i="19"/>
  <c r="AG125" i="19"/>
  <c r="AG59" i="23"/>
  <c r="X3" i="21"/>
  <c r="Y4" i="21"/>
  <c r="P3" i="24"/>
  <c r="Q24" i="24"/>
  <c r="L3" i="21"/>
  <c r="M4" i="21"/>
  <c r="L56" i="16"/>
  <c r="M56" i="16"/>
  <c r="M48" i="16"/>
  <c r="AB80" i="15"/>
  <c r="AC81" i="15"/>
  <c r="AB115" i="15"/>
  <c r="P55" i="15"/>
  <c r="Q55" i="15"/>
  <c r="T135" i="17"/>
  <c r="U135" i="17"/>
  <c r="U121" i="17"/>
  <c r="E105" i="17"/>
  <c r="D99" i="17"/>
  <c r="L79" i="21"/>
  <c r="P69" i="20"/>
  <c r="Q69" i="20"/>
  <c r="Q64" i="20"/>
  <c r="P63" i="20"/>
  <c r="E90" i="19"/>
  <c r="AG74" i="19"/>
  <c r="Y8" i="19"/>
  <c r="I8" i="19"/>
  <c r="AC8" i="19"/>
  <c r="AC74" i="19"/>
  <c r="U8" i="19"/>
  <c r="I74" i="19"/>
  <c r="U74" i="19"/>
  <c r="E74" i="19"/>
  <c r="H4" i="19"/>
  <c r="Q70" i="19"/>
  <c r="L59" i="18"/>
  <c r="M59" i="18"/>
  <c r="M15" i="18"/>
  <c r="L14" i="18"/>
  <c r="M14" i="18"/>
  <c r="H79" i="18"/>
  <c r="I79" i="18"/>
  <c r="I80" i="18"/>
  <c r="H124" i="18"/>
  <c r="I124" i="18"/>
  <c r="Q29" i="18"/>
  <c r="P23" i="18"/>
  <c r="Q23" i="18"/>
  <c r="AC71" i="16"/>
  <c r="J63" i="16"/>
  <c r="U86" i="15"/>
  <c r="T80" i="15"/>
  <c r="U80" i="15"/>
  <c r="D19" i="15"/>
  <c r="M65" i="12"/>
  <c r="Q14" i="12"/>
  <c r="M14" i="11"/>
  <c r="L3" i="11"/>
  <c r="M3" i="11"/>
  <c r="AB3" i="8"/>
  <c r="AC3" i="8"/>
  <c r="M71" i="16"/>
  <c r="AC4" i="18"/>
  <c r="BC13" i="25"/>
  <c r="D125" i="18"/>
  <c r="E125" i="18"/>
  <c r="BE11" i="25"/>
  <c r="Y4" i="17"/>
  <c r="X3" i="17"/>
  <c r="D3" i="12"/>
  <c r="M3" i="12"/>
  <c r="M70" i="19"/>
  <c r="AF59" i="22"/>
  <c r="AG59" i="22"/>
  <c r="AR10" i="25"/>
  <c r="AT12" i="25"/>
  <c r="P54" i="12"/>
  <c r="Q54" i="12"/>
  <c r="L124" i="18"/>
  <c r="M124" i="18"/>
  <c r="L79" i="18"/>
  <c r="M79" i="18"/>
  <c r="M80" i="18"/>
  <c r="P4" i="15"/>
  <c r="P54" i="15"/>
  <c r="Q5" i="15"/>
  <c r="Q13" i="9"/>
  <c r="L3" i="8"/>
  <c r="M3" i="8"/>
  <c r="AG134" i="17"/>
  <c r="U46" i="23"/>
  <c r="T60" i="23"/>
  <c r="U60" i="23"/>
  <c r="AG146" i="21"/>
  <c r="X53" i="16"/>
  <c r="Y53" i="16"/>
  <c r="X19" i="16"/>
  <c r="Y19" i="16"/>
  <c r="Y20" i="16"/>
  <c r="Y39" i="15"/>
  <c r="X56" i="15"/>
  <c r="Y56" i="15"/>
  <c r="AB56" i="15"/>
  <c r="AC56" i="15"/>
  <c r="I9" i="14"/>
  <c r="Y61" i="14"/>
  <c r="Y9" i="14"/>
  <c r="Y65" i="12"/>
  <c r="X54" i="12"/>
  <c r="Y54" i="12"/>
  <c r="U55" i="12"/>
  <c r="T54" i="12"/>
  <c r="U54" i="12"/>
  <c r="U14" i="12"/>
  <c r="I4" i="12"/>
  <c r="H3" i="12"/>
  <c r="I3" i="12"/>
  <c r="AC13" i="9"/>
  <c r="AC51" i="4"/>
  <c r="M21" i="4"/>
  <c r="Q21" i="4"/>
  <c r="I21" i="4"/>
  <c r="Y51" i="4"/>
  <c r="M51" i="4"/>
  <c r="Q51" i="4"/>
  <c r="AC21" i="4"/>
  <c r="U21" i="4"/>
  <c r="I51" i="4"/>
  <c r="E51" i="4"/>
  <c r="U51" i="4"/>
  <c r="Y21" i="4"/>
  <c r="M4" i="15"/>
  <c r="L3" i="15"/>
  <c r="M3" i="15"/>
  <c r="AC25" i="15"/>
  <c r="Q50" i="11"/>
  <c r="Q61" i="14"/>
  <c r="M57" i="15"/>
  <c r="H69" i="18"/>
  <c r="I69" i="18"/>
  <c r="X3" i="18"/>
  <c r="Y3" i="18"/>
  <c r="Y14" i="18"/>
  <c r="Q60" i="18"/>
  <c r="P57" i="20"/>
  <c r="AC78" i="20"/>
  <c r="AC59" i="12"/>
  <c r="AB54" i="12"/>
  <c r="AC54" i="12"/>
  <c r="P124" i="18"/>
  <c r="Q124" i="18"/>
  <c r="AC8" i="12"/>
  <c r="AB3" i="12"/>
  <c r="AC3" i="12"/>
  <c r="E126" i="19"/>
  <c r="AF79" i="22"/>
  <c r="AG80" i="22"/>
  <c r="AS50" i="25"/>
  <c r="AJ43" i="25"/>
  <c r="AH44" i="25"/>
  <c r="AG136" i="20"/>
  <c r="AF135" i="20"/>
  <c r="AC23" i="19"/>
  <c r="AC71" i="21"/>
  <c r="Q17" i="23"/>
  <c r="H24" i="21"/>
  <c r="AO12" i="25"/>
  <c r="U98" i="20"/>
  <c r="E98" i="20"/>
  <c r="H24" i="20"/>
  <c r="Q24" i="20"/>
  <c r="U25" i="20"/>
  <c r="Q25" i="20"/>
  <c r="AC98" i="20"/>
  <c r="Y98" i="20"/>
  <c r="H54" i="15"/>
  <c r="Y81" i="15"/>
  <c r="I81" i="15"/>
  <c r="H19" i="15"/>
  <c r="I20" i="15"/>
  <c r="P57" i="15"/>
  <c r="Q57" i="15"/>
  <c r="Q48" i="15"/>
  <c r="M14" i="12"/>
  <c r="Y130" i="20"/>
  <c r="I13" i="9"/>
  <c r="D79" i="18"/>
  <c r="E79" i="18"/>
  <c r="I63" i="16"/>
  <c r="AG46" i="20"/>
  <c r="AB60" i="21"/>
  <c r="AC60" i="21"/>
  <c r="P59" i="23"/>
  <c r="Q59" i="23"/>
  <c r="AG46" i="17"/>
  <c r="M15" i="21"/>
  <c r="AG137" i="22"/>
  <c r="AG30" i="23"/>
  <c r="Q14" i="13"/>
  <c r="Q46" i="20"/>
  <c r="W3" i="25"/>
  <c r="W4" i="25"/>
  <c r="Y10" i="25"/>
  <c r="AG137" i="20"/>
  <c r="AB78" i="17"/>
  <c r="AG85" i="22"/>
  <c r="M60" i="18"/>
  <c r="I118" i="15"/>
  <c r="T3" i="18"/>
  <c r="U3" i="18"/>
  <c r="D80" i="22"/>
  <c r="B3" i="21"/>
  <c r="AB99" i="21"/>
  <c r="M46" i="23"/>
  <c r="U105" i="24"/>
  <c r="Y61" i="22"/>
  <c r="M71" i="21"/>
  <c r="O26" i="26"/>
  <c r="P26" i="26"/>
  <c r="O54" i="26"/>
  <c r="P54" i="26"/>
  <c r="AD54" i="26"/>
  <c r="AE54" i="26"/>
  <c r="AC3" i="26"/>
  <c r="AC4" i="26"/>
  <c r="AE43" i="26"/>
  <c r="T19" i="26"/>
  <c r="AM3" i="25"/>
  <c r="AM4" i="25"/>
  <c r="AO10" i="25"/>
  <c r="I54" i="15"/>
  <c r="E115" i="15"/>
  <c r="Y115" i="15"/>
  <c r="I115" i="15"/>
  <c r="Q4" i="15"/>
  <c r="P3" i="15"/>
  <c r="Q3" i="15"/>
  <c r="I64" i="15"/>
  <c r="I3" i="15"/>
  <c r="M58" i="20"/>
  <c r="Y131" i="20"/>
  <c r="Q131" i="20"/>
  <c r="U131" i="20"/>
  <c r="U58" i="20"/>
  <c r="AC124" i="19"/>
  <c r="AB128" i="19"/>
  <c r="Y142" i="20"/>
  <c r="M142" i="20"/>
  <c r="E142" i="20"/>
  <c r="U142" i="20"/>
  <c r="I142" i="20"/>
  <c r="AG142" i="20"/>
  <c r="AC142" i="20"/>
  <c r="Q80" i="22"/>
  <c r="P79" i="22"/>
  <c r="Q79" i="22"/>
  <c r="Q79" i="23"/>
  <c r="P78" i="23"/>
  <c r="Q4" i="19"/>
  <c r="P3" i="19"/>
  <c r="Q3" i="19"/>
  <c r="X3" i="23"/>
  <c r="Y4" i="23"/>
  <c r="P3" i="20"/>
  <c r="Q4" i="20"/>
  <c r="AC79" i="17"/>
  <c r="M79" i="17"/>
  <c r="AC4" i="17"/>
  <c r="H3" i="17"/>
  <c r="AC3" i="17"/>
  <c r="Q4" i="17"/>
  <c r="M4" i="17"/>
  <c r="X78" i="17"/>
  <c r="Y79" i="17"/>
  <c r="M130" i="20"/>
  <c r="U130" i="20"/>
  <c r="M57" i="20"/>
  <c r="AG57" i="20"/>
  <c r="AC130" i="20"/>
  <c r="Q14" i="18"/>
  <c r="P3" i="18"/>
  <c r="Q3" i="18"/>
  <c r="Y65" i="22"/>
  <c r="Y141" i="22"/>
  <c r="U141" i="22"/>
  <c r="AC65" i="22"/>
  <c r="Q65" i="22"/>
  <c r="AC69" i="20"/>
  <c r="U24" i="17"/>
  <c r="AC24" i="17"/>
  <c r="E133" i="23"/>
  <c r="AG77" i="20"/>
  <c r="AF76" i="20"/>
  <c r="M114" i="16"/>
  <c r="AC114" i="16"/>
  <c r="Q114" i="16"/>
  <c r="I54" i="16"/>
  <c r="U54" i="15"/>
  <c r="Y64" i="15"/>
  <c r="AC15" i="21"/>
  <c r="AB3" i="21"/>
  <c r="D76" i="20"/>
  <c r="E76" i="20"/>
  <c r="E77" i="20"/>
  <c r="L64" i="23"/>
  <c r="M65" i="23"/>
  <c r="I146" i="24"/>
  <c r="U14" i="19"/>
  <c r="T3" i="19"/>
  <c r="U3" i="19"/>
  <c r="AC24" i="21"/>
  <c r="D128" i="19"/>
  <c r="E125" i="19"/>
  <c r="P128" i="19"/>
  <c r="Q124" i="19"/>
  <c r="E99" i="21"/>
  <c r="L78" i="23"/>
  <c r="Q140" i="23"/>
  <c r="M140" i="23"/>
  <c r="AG140" i="23"/>
  <c r="U140" i="23"/>
  <c r="H64" i="23"/>
  <c r="I140" i="23"/>
  <c r="AC99" i="17"/>
  <c r="BM54" i="26"/>
  <c r="BN54" i="26"/>
  <c r="Q115" i="15"/>
  <c r="I60" i="19"/>
  <c r="AC126" i="19"/>
  <c r="U60" i="19"/>
  <c r="M126" i="19"/>
  <c r="AC141" i="22"/>
  <c r="Y3" i="9"/>
  <c r="Q69" i="19"/>
  <c r="E97" i="20"/>
  <c r="Q142" i="22"/>
  <c r="P141" i="22"/>
  <c r="Q141" i="22"/>
  <c r="M16" i="17"/>
  <c r="L3" i="17"/>
  <c r="M99" i="17"/>
  <c r="I69" i="19"/>
  <c r="M115" i="15"/>
  <c r="AC99" i="21"/>
  <c r="I19" i="15"/>
  <c r="I80" i="15"/>
  <c r="U114" i="16"/>
  <c r="U54" i="16"/>
  <c r="L78" i="21"/>
  <c r="M79" i="21"/>
  <c r="AC80" i="15"/>
  <c r="AB64" i="15"/>
  <c r="AC64" i="15"/>
  <c r="Y3" i="21"/>
  <c r="I141" i="22"/>
  <c r="M54" i="15"/>
  <c r="AG58" i="20"/>
  <c r="Y140" i="21"/>
  <c r="X139" i="21"/>
  <c r="Y139" i="21"/>
  <c r="AC70" i="19"/>
  <c r="AB69" i="19"/>
  <c r="AC69" i="19"/>
  <c r="I136" i="20"/>
  <c r="H62" i="20"/>
  <c r="AG135" i="20"/>
  <c r="M136" i="20"/>
  <c r="U136" i="20"/>
  <c r="Y136" i="20"/>
  <c r="Y63" i="20"/>
  <c r="U63" i="20"/>
  <c r="E136" i="20"/>
  <c r="U99" i="21"/>
  <c r="T78" i="21"/>
  <c r="AC4" i="19"/>
  <c r="AG69" i="20"/>
  <c r="AG24" i="23"/>
  <c r="AF3" i="23"/>
  <c r="Q133" i="23"/>
  <c r="Y58" i="19"/>
  <c r="X62" i="19"/>
  <c r="P64" i="23"/>
  <c r="Q64" i="23"/>
  <c r="Q65" i="23"/>
  <c r="X3" i="24"/>
  <c r="Y4" i="24"/>
  <c r="H64" i="24"/>
  <c r="Q139" i="24"/>
  <c r="U140" i="24"/>
  <c r="E140" i="24"/>
  <c r="U65" i="24"/>
  <c r="AG65" i="24"/>
  <c r="AG140" i="24"/>
  <c r="M65" i="24"/>
  <c r="AC140" i="24"/>
  <c r="AC65" i="24"/>
  <c r="Q65" i="24"/>
  <c r="M140" i="24"/>
  <c r="X64" i="24"/>
  <c r="Y64" i="24"/>
  <c r="Y65" i="24"/>
  <c r="U79" i="24"/>
  <c r="T78" i="24"/>
  <c r="T139" i="17"/>
  <c r="U139" i="17"/>
  <c r="U140" i="17"/>
  <c r="I133" i="17"/>
  <c r="Y60" i="17"/>
  <c r="AG60" i="17"/>
  <c r="E135" i="17"/>
  <c r="Q60" i="17"/>
  <c r="AC60" i="17"/>
  <c r="Q135" i="17"/>
  <c r="U60" i="17"/>
  <c r="X139" i="24"/>
  <c r="Y139" i="24"/>
  <c r="Y140" i="24"/>
  <c r="BB10" i="25"/>
  <c r="BD12" i="25"/>
  <c r="S3" i="26"/>
  <c r="S4" i="26"/>
  <c r="U41" i="26"/>
  <c r="Y70" i="19"/>
  <c r="X69" i="19"/>
  <c r="Y69" i="19"/>
  <c r="AC139" i="21"/>
  <c r="AG64" i="21"/>
  <c r="M64" i="21"/>
  <c r="E139" i="21"/>
  <c r="U139" i="21"/>
  <c r="M139" i="21"/>
  <c r="T3" i="23"/>
  <c r="U4" i="23"/>
  <c r="Q16" i="17"/>
  <c r="P3" i="17"/>
  <c r="BN41" i="26"/>
  <c r="BN47" i="26"/>
  <c r="Q45" i="11"/>
  <c r="T63" i="16"/>
  <c r="U63" i="16"/>
  <c r="U64" i="16"/>
  <c r="X63" i="16"/>
  <c r="Y63" i="16"/>
  <c r="Y71" i="16"/>
  <c r="M54" i="16"/>
  <c r="I59" i="19"/>
  <c r="U125" i="19"/>
  <c r="AC125" i="19"/>
  <c r="Y59" i="19"/>
  <c r="M60" i="19"/>
  <c r="E45" i="11"/>
  <c r="AC19" i="16"/>
  <c r="AB3" i="16"/>
  <c r="AC3" i="16"/>
  <c r="AG70" i="19"/>
  <c r="AF69" i="19"/>
  <c r="AG69" i="19"/>
  <c r="Y80" i="19"/>
  <c r="AB62" i="20"/>
  <c r="AC62" i="20"/>
  <c r="AC63" i="20"/>
  <c r="M77" i="20"/>
  <c r="L76" i="20"/>
  <c r="U134" i="23"/>
  <c r="Q139" i="21"/>
  <c r="AG60" i="22"/>
  <c r="U136" i="22"/>
  <c r="Y60" i="22"/>
  <c r="Y136" i="22"/>
  <c r="M136" i="22"/>
  <c r="X78" i="23"/>
  <c r="Y14" i="19"/>
  <c r="X64" i="21"/>
  <c r="Y64" i="21"/>
  <c r="Y65" i="21"/>
  <c r="AG141" i="22"/>
  <c r="AC65" i="23"/>
  <c r="I99" i="21"/>
  <c r="L3" i="22"/>
  <c r="M4" i="22"/>
  <c r="P78" i="17"/>
  <c r="Q78" i="17"/>
  <c r="L78" i="24"/>
  <c r="M79" i="24"/>
  <c r="Q99" i="17"/>
  <c r="X41" i="26"/>
  <c r="X42" i="26"/>
  <c r="Y42" i="26"/>
  <c r="Z47" i="26"/>
  <c r="U3" i="11"/>
  <c r="AC101" i="22"/>
  <c r="AB79" i="22"/>
  <c r="M80" i="19"/>
  <c r="Y57" i="20"/>
  <c r="I140" i="21"/>
  <c r="H139" i="21"/>
  <c r="I139" i="21"/>
  <c r="I70" i="19"/>
  <c r="AG131" i="20"/>
  <c r="AC91" i="23"/>
  <c r="U99" i="17"/>
  <c r="G43" i="26"/>
  <c r="G42" i="26"/>
  <c r="E41" i="26"/>
  <c r="AJ12" i="25"/>
  <c r="AH10" i="25"/>
  <c r="M97" i="20"/>
  <c r="AB3" i="15"/>
  <c r="AC3" i="15"/>
  <c r="AC4" i="15"/>
  <c r="U11" i="15"/>
  <c r="T3" i="15"/>
  <c r="U3" i="15"/>
  <c r="Q58" i="20"/>
  <c r="Y54" i="15"/>
  <c r="U72" i="15"/>
  <c r="T64" i="15"/>
  <c r="U64" i="15"/>
  <c r="M69" i="20"/>
  <c r="Q130" i="20"/>
  <c r="T128" i="19"/>
  <c r="U124" i="19"/>
  <c r="AG130" i="20"/>
  <c r="Q60" i="22"/>
  <c r="M99" i="21"/>
  <c r="AC60" i="22"/>
  <c r="AC60" i="19"/>
  <c r="Y24" i="20"/>
  <c r="AC135" i="23"/>
  <c r="AC58" i="19"/>
  <c r="H62" i="19"/>
  <c r="I62" i="19"/>
  <c r="I58" i="19"/>
  <c r="U58" i="19"/>
  <c r="E124" i="19"/>
  <c r="M124" i="19"/>
  <c r="AC140" i="23"/>
  <c r="AG79" i="24"/>
  <c r="AC79" i="24"/>
  <c r="E79" i="24"/>
  <c r="M4" i="24"/>
  <c r="H3" i="24"/>
  <c r="AG78" i="24"/>
  <c r="Q4" i="24"/>
  <c r="I79" i="24"/>
  <c r="U4" i="24"/>
  <c r="AG91" i="23"/>
  <c r="M140" i="17"/>
  <c r="L139" i="17"/>
  <c r="M139" i="17"/>
  <c r="M24" i="17"/>
  <c r="AG133" i="17"/>
  <c r="U24" i="24"/>
  <c r="I135" i="24"/>
  <c r="AG24" i="17"/>
  <c r="M71" i="17"/>
  <c r="AJ43" i="26"/>
  <c r="AJ41" i="26"/>
  <c r="AC54" i="16"/>
  <c r="Y3" i="11"/>
  <c r="AB78" i="21"/>
  <c r="Y69" i="20"/>
  <c r="AG136" i="22"/>
  <c r="M60" i="22"/>
  <c r="Y3" i="12"/>
  <c r="Q59" i="19"/>
  <c r="T3" i="24"/>
  <c r="U3" i="24"/>
  <c r="AH11" i="25"/>
  <c r="BI10" i="25"/>
  <c r="I3" i="25"/>
  <c r="I4" i="25"/>
  <c r="W11" i="25"/>
  <c r="R11" i="25"/>
  <c r="BL11" i="25"/>
  <c r="BG11" i="25"/>
  <c r="AC11" i="25"/>
  <c r="AM11" i="25"/>
  <c r="AW11" i="25"/>
  <c r="AR11" i="25"/>
  <c r="M11" i="25"/>
  <c r="AE10" i="25"/>
  <c r="O10" i="25"/>
  <c r="BN10" i="25"/>
  <c r="H3" i="20"/>
  <c r="M4" i="20"/>
  <c r="Q77" i="20"/>
  <c r="AC77" i="20"/>
  <c r="AC4" i="20"/>
  <c r="Y77" i="20"/>
  <c r="AB78" i="23"/>
  <c r="AC78" i="23"/>
  <c r="T64" i="21"/>
  <c r="U64" i="21"/>
  <c r="U65" i="21"/>
  <c r="U126" i="19"/>
  <c r="I99" i="23"/>
  <c r="E140" i="17"/>
  <c r="D139" i="17"/>
  <c r="M142" i="22"/>
  <c r="L141" i="22"/>
  <c r="M141" i="22"/>
  <c r="AG99" i="17"/>
  <c r="M60" i="17"/>
  <c r="BM47" i="26"/>
  <c r="E69" i="19"/>
  <c r="AF3" i="20"/>
  <c r="AG3" i="20"/>
  <c r="AG4" i="20"/>
  <c r="Y65" i="23"/>
  <c r="X64" i="23"/>
  <c r="Y64" i="23"/>
  <c r="AG24" i="21"/>
  <c r="AC88" i="20"/>
  <c r="AB76" i="20"/>
  <c r="AC76" i="20"/>
  <c r="H78" i="21"/>
  <c r="I79" i="21"/>
  <c r="AT57" i="25"/>
  <c r="AS57" i="25"/>
  <c r="AW44" i="25"/>
  <c r="AY43" i="25"/>
  <c r="Q142" i="20"/>
  <c r="I131" i="20"/>
  <c r="M131" i="20"/>
  <c r="AC4" i="22"/>
  <c r="AB3" i="22"/>
  <c r="T3" i="21"/>
  <c r="U3" i="21"/>
  <c r="U4" i="21"/>
  <c r="P3" i="22"/>
  <c r="Q4" i="22"/>
  <c r="Y4" i="20"/>
  <c r="X3" i="20"/>
  <c r="AO21" i="25"/>
  <c r="AN21" i="25"/>
  <c r="U69" i="20"/>
  <c r="Y97" i="20"/>
  <c r="AG97" i="20"/>
  <c r="AC97" i="20"/>
  <c r="AG24" i="20"/>
  <c r="U97" i="20"/>
  <c r="AT10" i="25"/>
  <c r="M3" i="9"/>
  <c r="P62" i="20"/>
  <c r="Q62" i="20"/>
  <c r="Q63" i="20"/>
  <c r="E99" i="17"/>
  <c r="I130" i="20"/>
  <c r="I14" i="19"/>
  <c r="I80" i="19"/>
  <c r="U80" i="19"/>
  <c r="AC80" i="19"/>
  <c r="AG58" i="19"/>
  <c r="AF62" i="19"/>
  <c r="AG62" i="19"/>
  <c r="Q126" i="19"/>
  <c r="AC15" i="20"/>
  <c r="AB3" i="20"/>
  <c r="AC3" i="20"/>
  <c r="AC3" i="19"/>
  <c r="AC16" i="23"/>
  <c r="AB3" i="23"/>
  <c r="AB78" i="24"/>
  <c r="AC78" i="24"/>
  <c r="AC99" i="24"/>
  <c r="P62" i="19"/>
  <c r="Q58" i="19"/>
  <c r="AF78" i="23"/>
  <c r="AG79" i="23"/>
  <c r="AC4" i="23"/>
  <c r="H3" i="23"/>
  <c r="Q4" i="23"/>
  <c r="AG4" i="23"/>
  <c r="Y71" i="24"/>
  <c r="E79" i="17"/>
  <c r="D78" i="17"/>
  <c r="Y54" i="26"/>
  <c r="Z54" i="26"/>
  <c r="I45" i="11"/>
  <c r="Y124" i="19"/>
  <c r="X128" i="19"/>
  <c r="U58" i="23"/>
  <c r="Y133" i="17"/>
  <c r="AR3" i="26"/>
  <c r="AR4" i="26"/>
  <c r="AJ54" i="26"/>
  <c r="AI54" i="26"/>
  <c r="AG126" i="19"/>
  <c r="U4" i="17"/>
  <c r="Y126" i="19"/>
  <c r="E130" i="20"/>
  <c r="AC3" i="9"/>
  <c r="M11" i="16"/>
  <c r="L3" i="16"/>
  <c r="M3" i="16"/>
  <c r="L64" i="15"/>
  <c r="M64" i="15"/>
  <c r="Q3" i="11"/>
  <c r="U19" i="15"/>
  <c r="U3" i="9"/>
  <c r="AB68" i="18"/>
  <c r="AC68" i="18"/>
  <c r="AC88" i="18"/>
  <c r="AF128" i="19"/>
  <c r="AG124" i="19"/>
  <c r="Y58" i="20"/>
  <c r="AC59" i="19"/>
  <c r="AB62" i="19"/>
  <c r="M58" i="23"/>
  <c r="Y80" i="22"/>
  <c r="AC80" i="22"/>
  <c r="Y4" i="22"/>
  <c r="U80" i="22"/>
  <c r="H3" i="22"/>
  <c r="U4" i="22"/>
  <c r="Y79" i="23"/>
  <c r="AG60" i="19"/>
  <c r="H3" i="21"/>
  <c r="M3" i="21"/>
  <c r="Y79" i="21"/>
  <c r="AC4" i="21"/>
  <c r="Q4" i="21"/>
  <c r="U79" i="21"/>
  <c r="AF3" i="22"/>
  <c r="AG3" i="22"/>
  <c r="AG4" i="22"/>
  <c r="U16" i="22"/>
  <c r="T3" i="22"/>
  <c r="U3" i="22"/>
  <c r="AC64" i="23"/>
  <c r="Q24" i="21"/>
  <c r="P3" i="21"/>
  <c r="Q3" i="21"/>
  <c r="I99" i="24"/>
  <c r="H78" i="24"/>
  <c r="I78" i="24"/>
  <c r="I79" i="23"/>
  <c r="H78" i="23"/>
  <c r="I78" i="23"/>
  <c r="Q140" i="17"/>
  <c r="Y140" i="17"/>
  <c r="Q65" i="17"/>
  <c r="AG65" i="17"/>
  <c r="H64" i="17"/>
  <c r="I139" i="17"/>
  <c r="AC65" i="17"/>
  <c r="AC140" i="17"/>
  <c r="U65" i="17"/>
  <c r="AC42" i="26"/>
  <c r="AD42" i="26"/>
  <c r="AE41" i="26"/>
  <c r="G10" i="26"/>
  <c r="G9" i="26"/>
  <c r="E8" i="26"/>
  <c r="Q14" i="19"/>
  <c r="M125" i="19"/>
  <c r="L128" i="19"/>
  <c r="M128" i="19"/>
  <c r="U88" i="20"/>
  <c r="AG15" i="20"/>
  <c r="E88" i="20"/>
  <c r="M15" i="20"/>
  <c r="Q15" i="20"/>
  <c r="M88" i="20"/>
  <c r="H128" i="19"/>
  <c r="I124" i="19"/>
  <c r="Q24" i="17"/>
  <c r="U133" i="17"/>
  <c r="Y88" i="20"/>
  <c r="M65" i="22"/>
  <c r="AC54" i="15"/>
  <c r="Y4" i="15"/>
  <c r="X3" i="15"/>
  <c r="Y3" i="15"/>
  <c r="X68" i="18"/>
  <c r="Y68" i="18"/>
  <c r="Y69" i="18"/>
  <c r="L62" i="20"/>
  <c r="M62" i="20"/>
  <c r="M63" i="20"/>
  <c r="M60" i="23"/>
  <c r="E135" i="23"/>
  <c r="Q60" i="23"/>
  <c r="Q135" i="23"/>
  <c r="AG60" i="23"/>
  <c r="Y3" i="5"/>
  <c r="M33" i="5"/>
  <c r="E33" i="5"/>
  <c r="AC3" i="5"/>
  <c r="AC33" i="5"/>
  <c r="Y33" i="5"/>
  <c r="U3" i="5"/>
  <c r="Q3" i="5"/>
  <c r="Q33" i="5"/>
  <c r="I3" i="5"/>
  <c r="U33" i="5"/>
  <c r="M3" i="5"/>
  <c r="I33" i="5"/>
  <c r="AC19" i="15"/>
  <c r="P3" i="16"/>
  <c r="Q3" i="16"/>
  <c r="Q19" i="16"/>
  <c r="I126" i="19"/>
  <c r="U24" i="20"/>
  <c r="Y135" i="23"/>
  <c r="L62" i="19"/>
  <c r="M62" i="19"/>
  <c r="M58" i="19"/>
  <c r="Y24" i="21"/>
  <c r="Y139" i="23"/>
  <c r="I23" i="19"/>
  <c r="AC89" i="19"/>
  <c r="Q23" i="19"/>
  <c r="M89" i="19"/>
  <c r="AC3" i="24"/>
  <c r="Q60" i="24"/>
  <c r="Y135" i="24"/>
  <c r="AG135" i="24"/>
  <c r="E135" i="24"/>
  <c r="Q134" i="24"/>
  <c r="Y59" i="24"/>
  <c r="U59" i="24"/>
  <c r="AC59" i="24"/>
  <c r="AG134" i="24"/>
  <c r="M146" i="17"/>
  <c r="Y24" i="23"/>
  <c r="AG140" i="17"/>
  <c r="Q135" i="24"/>
  <c r="M16" i="24"/>
  <c r="L3" i="24"/>
  <c r="M3" i="24"/>
  <c r="U134" i="24"/>
  <c r="AC16" i="17"/>
  <c r="U16" i="17"/>
  <c r="AG91" i="17"/>
  <c r="E141" i="22"/>
  <c r="AC79" i="21"/>
  <c r="H79" i="22"/>
  <c r="I79" i="22"/>
  <c r="E41" i="9"/>
  <c r="I114" i="16"/>
  <c r="P68" i="18"/>
  <c r="Q68" i="18"/>
  <c r="Q69" i="18"/>
  <c r="AG99" i="21"/>
  <c r="U3" i="12"/>
  <c r="AC79" i="23"/>
  <c r="D139" i="23"/>
  <c r="E139" i="23"/>
  <c r="E140" i="23"/>
  <c r="AG14" i="19"/>
  <c r="AF3" i="19"/>
  <c r="AG3" i="19"/>
  <c r="E131" i="20"/>
  <c r="AC58" i="20"/>
  <c r="M24" i="23"/>
  <c r="AG71" i="23"/>
  <c r="AG135" i="17"/>
  <c r="AT49" i="25"/>
  <c r="AS49" i="25"/>
  <c r="AR43" i="25"/>
  <c r="U135" i="24"/>
  <c r="Y134" i="23"/>
  <c r="AC131" i="20"/>
  <c r="U24" i="21"/>
  <c r="Q99" i="21"/>
  <c r="AF62" i="20"/>
  <c r="AG62" i="20"/>
  <c r="AG63" i="20"/>
  <c r="E78" i="21"/>
  <c r="U133" i="23"/>
  <c r="M133" i="23"/>
  <c r="Q58" i="23"/>
  <c r="Y133" i="23"/>
  <c r="AG146" i="24"/>
  <c r="AG71" i="24"/>
  <c r="U146" i="24"/>
  <c r="Q71" i="24"/>
  <c r="U71" i="24"/>
  <c r="E146" i="24"/>
  <c r="AC71" i="24"/>
  <c r="M71" i="24"/>
  <c r="AC146" i="24"/>
  <c r="I79" i="17"/>
  <c r="H78" i="17"/>
  <c r="Y146" i="24"/>
  <c r="T78" i="23"/>
  <c r="U78" i="23"/>
  <c r="U79" i="23"/>
  <c r="Y78" i="24"/>
  <c r="L3" i="23"/>
  <c r="M3" i="23"/>
  <c r="M4" i="23"/>
  <c r="AG4" i="21"/>
  <c r="AF3" i="21"/>
  <c r="AG3" i="21"/>
  <c r="Q79" i="17"/>
  <c r="U79" i="17"/>
  <c r="I41" i="9"/>
  <c r="Q3" i="9"/>
  <c r="D79" i="22"/>
  <c r="E79" i="22"/>
  <c r="E80" i="22"/>
  <c r="AG79" i="22"/>
  <c r="Q57" i="20"/>
  <c r="Q54" i="15"/>
  <c r="Y3" i="17"/>
  <c r="U115" i="15"/>
  <c r="AB3" i="18"/>
  <c r="AC3" i="18"/>
  <c r="E70" i="19"/>
  <c r="I4" i="19"/>
  <c r="AG4" i="19"/>
  <c r="U4" i="19"/>
  <c r="AC115" i="15"/>
  <c r="Q3" i="24"/>
  <c r="E114" i="16"/>
  <c r="AC24" i="20"/>
  <c r="T3" i="20"/>
  <c r="U3" i="20"/>
  <c r="U4" i="20"/>
  <c r="D3" i="21"/>
  <c r="Q80" i="19"/>
  <c r="Y99" i="21"/>
  <c r="AG58" i="23"/>
  <c r="Y4" i="19"/>
  <c r="X3" i="19"/>
  <c r="Y3" i="19"/>
  <c r="T64" i="23"/>
  <c r="U64" i="23"/>
  <c r="U65" i="23"/>
  <c r="M16" i="23"/>
  <c r="Y91" i="23"/>
  <c r="Q16" i="23"/>
  <c r="AG16" i="23"/>
  <c r="D78" i="24"/>
  <c r="E78" i="24"/>
  <c r="E99" i="24"/>
  <c r="AG3" i="24"/>
  <c r="BL3" i="26"/>
  <c r="BL4" i="26"/>
  <c r="I99" i="17"/>
  <c r="T10" i="26"/>
  <c r="BM10" i="26"/>
  <c r="O10" i="26"/>
  <c r="BN8" i="26"/>
  <c r="P10" i="26"/>
  <c r="T76" i="20"/>
  <c r="U76" i="20"/>
  <c r="U77" i="20"/>
  <c r="AC58" i="17"/>
  <c r="AC133" i="17"/>
  <c r="M58" i="17"/>
  <c r="U58" i="17"/>
  <c r="Y24" i="17"/>
  <c r="AB63" i="16"/>
  <c r="AC63" i="16"/>
  <c r="T68" i="18"/>
  <c r="U68" i="18"/>
  <c r="U69" i="18"/>
  <c r="Q19" i="15"/>
  <c r="P135" i="20"/>
  <c r="Q135" i="20"/>
  <c r="Q136" i="20"/>
  <c r="H76" i="20"/>
  <c r="I76" i="20"/>
  <c r="I77" i="20"/>
  <c r="L3" i="18"/>
  <c r="M3" i="18"/>
  <c r="M4" i="18"/>
  <c r="U57" i="20"/>
  <c r="AC14" i="19"/>
  <c r="Q146" i="24"/>
  <c r="U59" i="23"/>
  <c r="AF3" i="17"/>
  <c r="AG3" i="17"/>
  <c r="AG4" i="17"/>
  <c r="M3" i="19"/>
  <c r="I133" i="23"/>
  <c r="Y99" i="17"/>
  <c r="T78" i="17"/>
  <c r="Q146" i="17"/>
  <c r="Q71" i="17"/>
  <c r="AG71" i="17"/>
  <c r="AC146" i="17"/>
  <c r="U71" i="17"/>
  <c r="AC71" i="17"/>
  <c r="Y135" i="17"/>
  <c r="Y80" i="15"/>
  <c r="Q60" i="19"/>
  <c r="D78" i="23"/>
  <c r="E78" i="23"/>
  <c r="E79" i="23"/>
  <c r="M24" i="20"/>
  <c r="L3" i="20"/>
  <c r="M3" i="20"/>
  <c r="I91" i="23"/>
  <c r="AC134" i="23"/>
  <c r="Q58" i="17"/>
  <c r="Q125" i="19"/>
  <c r="L79" i="22"/>
  <c r="M79" i="22"/>
  <c r="M80" i="22"/>
  <c r="Q41" i="9"/>
  <c r="Q97" i="20"/>
  <c r="P76" i="20"/>
  <c r="Q76" i="20"/>
  <c r="Y76" i="20"/>
  <c r="U45" i="11"/>
  <c r="I3" i="11"/>
  <c r="AC45" i="11"/>
  <c r="Y45" i="11"/>
  <c r="Y19" i="15"/>
  <c r="I11" i="16"/>
  <c r="U11" i="16"/>
  <c r="Q71" i="16"/>
  <c r="E71" i="16"/>
  <c r="Q11" i="16"/>
  <c r="AC64" i="21"/>
  <c r="E80" i="15"/>
  <c r="AC135" i="20"/>
  <c r="M54" i="12"/>
  <c r="Q54" i="16"/>
  <c r="L63" i="16"/>
  <c r="M63" i="16"/>
  <c r="M64" i="16"/>
  <c r="T65" i="22"/>
  <c r="U65" i="22"/>
  <c r="U66" i="22"/>
  <c r="M24" i="21"/>
  <c r="AC133" i="23"/>
  <c r="T62" i="19"/>
  <c r="U59" i="19"/>
  <c r="AG133" i="23"/>
  <c r="Y90" i="21"/>
  <c r="X78" i="21"/>
  <c r="Y78" i="21"/>
  <c r="P78" i="21"/>
  <c r="Q78" i="21"/>
  <c r="Q79" i="21"/>
  <c r="Q91" i="23"/>
  <c r="E80" i="19"/>
  <c r="Y140" i="23"/>
  <c r="AF78" i="21"/>
  <c r="AG78" i="21"/>
  <c r="AG79" i="21"/>
  <c r="M79" i="23"/>
  <c r="AG146" i="23"/>
  <c r="AC146" i="23"/>
  <c r="M146" i="23"/>
  <c r="I135" i="23"/>
  <c r="AC24" i="24"/>
  <c r="AG99" i="24"/>
  <c r="Y24" i="24"/>
  <c r="P78" i="24"/>
  <c r="Q78" i="24"/>
  <c r="AG79" i="17"/>
  <c r="AF78" i="17"/>
  <c r="AG78" i="17"/>
  <c r="AC135" i="17"/>
  <c r="AG139" i="17"/>
  <c r="AG58" i="17"/>
  <c r="L64" i="17"/>
  <c r="M64" i="17"/>
  <c r="M65" i="17"/>
  <c r="AC59" i="17"/>
  <c r="AC134" i="17"/>
  <c r="U59" i="17"/>
  <c r="M134" i="17"/>
  <c r="T54" i="26"/>
  <c r="U54" i="26"/>
  <c r="Q80" i="15"/>
  <c r="P64" i="15"/>
  <c r="Q64" i="15"/>
  <c r="AC3" i="11"/>
  <c r="I71" i="16"/>
  <c r="Q24" i="23"/>
  <c r="P3" i="23"/>
  <c r="Q3" i="23"/>
  <c r="E54" i="12"/>
  <c r="I54" i="12"/>
  <c r="BC12" i="25"/>
  <c r="AI12" i="25"/>
  <c r="U56" i="20"/>
  <c r="Q56" i="20"/>
  <c r="AC129" i="20"/>
  <c r="Y129" i="20"/>
  <c r="AG56" i="20"/>
  <c r="AG129" i="20"/>
  <c r="I140" i="24"/>
  <c r="AG59" i="19"/>
  <c r="AG66" i="22"/>
  <c r="AF65" i="22"/>
  <c r="AG65" i="22"/>
  <c r="T69" i="19"/>
  <c r="U69" i="19"/>
  <c r="U70" i="19"/>
  <c r="AG65" i="23"/>
  <c r="AF64" i="23"/>
  <c r="AG64" i="23"/>
  <c r="Q146" i="23"/>
  <c r="M59" i="17"/>
  <c r="M134" i="24"/>
  <c r="M133" i="17"/>
  <c r="X64" i="17"/>
  <c r="Y64" i="17"/>
  <c r="Y65" i="17"/>
  <c r="M69" i="19"/>
  <c r="E64" i="15"/>
  <c r="M56" i="20"/>
  <c r="O19" i="26"/>
  <c r="P19" i="26"/>
  <c r="N3" i="26"/>
  <c r="N4" i="26"/>
  <c r="P41" i="26"/>
  <c r="BB3" i="25"/>
  <c r="BB4" i="25"/>
  <c r="BD10" i="25"/>
  <c r="Y62" i="19"/>
  <c r="E128" i="19"/>
  <c r="U62" i="19"/>
  <c r="I128" i="19"/>
  <c r="AC62" i="19"/>
  <c r="AG128" i="19"/>
  <c r="E78" i="17"/>
  <c r="AG78" i="23"/>
  <c r="Y3" i="20"/>
  <c r="AC3" i="22"/>
  <c r="AC78" i="21"/>
  <c r="Y78" i="23"/>
  <c r="M76" i="20"/>
  <c r="U78" i="24"/>
  <c r="Y3" i="24"/>
  <c r="M78" i="21"/>
  <c r="AG139" i="23"/>
  <c r="Q139" i="23"/>
  <c r="U139" i="23"/>
  <c r="M139" i="23"/>
  <c r="I139" i="23"/>
  <c r="AC3" i="21"/>
  <c r="AG76" i="20"/>
  <c r="Y78" i="17"/>
  <c r="Q3" i="20"/>
  <c r="AC78" i="17"/>
  <c r="I78" i="17"/>
  <c r="AT43" i="25"/>
  <c r="AR44" i="25"/>
  <c r="AH3" i="26"/>
  <c r="AH4" i="26"/>
  <c r="AC3" i="23"/>
  <c r="Q3" i="22"/>
  <c r="E139" i="17"/>
  <c r="U128" i="19"/>
  <c r="AJ10" i="25"/>
  <c r="AH3" i="25"/>
  <c r="AH4" i="25"/>
  <c r="AC79" i="22"/>
  <c r="Z41" i="26"/>
  <c r="X3" i="26"/>
  <c r="X4" i="26"/>
  <c r="M3" i="22"/>
  <c r="U3" i="17"/>
  <c r="U3" i="23"/>
  <c r="M3" i="17"/>
  <c r="M78" i="17"/>
  <c r="M78" i="23"/>
  <c r="Q128" i="19"/>
  <c r="M64" i="23"/>
  <c r="Q78" i="23"/>
  <c r="AC128" i="19"/>
  <c r="U78" i="17"/>
  <c r="AC9" i="26"/>
  <c r="AD9" i="26"/>
  <c r="X9" i="26"/>
  <c r="Y9" i="26"/>
  <c r="J3" i="26"/>
  <c r="J4" i="26"/>
  <c r="AE8" i="26"/>
  <c r="Z8" i="26"/>
  <c r="AJ8" i="26"/>
  <c r="E3" i="26"/>
  <c r="E4" i="26"/>
  <c r="Q64" i="17"/>
  <c r="AG64" i="17"/>
  <c r="AC139" i="17"/>
  <c r="Q139" i="17"/>
  <c r="Y139" i="17"/>
  <c r="U64" i="17"/>
  <c r="AC64" i="17"/>
  <c r="Y3" i="22"/>
  <c r="Y79" i="22"/>
  <c r="AT8" i="26"/>
  <c r="Y128" i="19"/>
  <c r="Q62" i="19"/>
  <c r="AR3" i="25"/>
  <c r="AR4" i="25"/>
  <c r="I78" i="21"/>
  <c r="BB11" i="25"/>
  <c r="M78" i="24"/>
  <c r="U79" i="22"/>
  <c r="Q3" i="17"/>
  <c r="Q64" i="24"/>
  <c r="U139" i="24"/>
  <c r="U64" i="24"/>
  <c r="M64" i="24"/>
  <c r="AC64" i="24"/>
  <c r="AG139" i="24"/>
  <c r="AG64" i="24"/>
  <c r="AC139" i="24"/>
  <c r="E139" i="24"/>
  <c r="M139" i="24"/>
  <c r="AG3" i="23"/>
  <c r="U78" i="21"/>
  <c r="I135" i="20"/>
  <c r="M135" i="20"/>
  <c r="Y135" i="20"/>
  <c r="U135" i="20"/>
  <c r="E135" i="20"/>
  <c r="U62" i="20"/>
  <c r="Y62" i="20"/>
  <c r="I139" i="24"/>
  <c r="AC139" i="23"/>
  <c r="Y3" i="23"/>
  <c r="AM74" i="26"/>
  <c r="AO74" i="26"/>
  <c r="AN75" i="26"/>
  <c r="AN68" i="26"/>
  <c r="AN66" i="26"/>
  <c r="AN64" i="26"/>
  <c r="AO63" i="26"/>
  <c r="AO62" i="26"/>
  <c r="AM55" i="26"/>
  <c r="AO56" i="26"/>
  <c r="AN52" i="26"/>
  <c r="AO51" i="26"/>
  <c r="AM48" i="26"/>
  <c r="AM47" i="26"/>
  <c r="AN47" i="26"/>
  <c r="AL41" i="26"/>
  <c r="AL42" i="26"/>
  <c r="AN49" i="26"/>
  <c r="AK41" i="26"/>
  <c r="AK42" i="26"/>
  <c r="AN43" i="26"/>
  <c r="AO43" i="26"/>
  <c r="AO44" i="26"/>
  <c r="AN44" i="26"/>
  <c r="AN36" i="26"/>
  <c r="AO34" i="26"/>
  <c r="AL19" i="26"/>
  <c r="AL8" i="26"/>
  <c r="AL9" i="26"/>
  <c r="AM26" i="26"/>
  <c r="AN26" i="26"/>
  <c r="AK19" i="26"/>
  <c r="AK8" i="26"/>
  <c r="AO25" i="26"/>
  <c r="AO23" i="26"/>
  <c r="AM20" i="26"/>
  <c r="AO21" i="26"/>
  <c r="AN21" i="26"/>
  <c r="AO17" i="26"/>
  <c r="AM16" i="26"/>
  <c r="AN13" i="26"/>
  <c r="AO13" i="26"/>
  <c r="AO11" i="26"/>
  <c r="AN12" i="26"/>
  <c r="AM10" i="26"/>
  <c r="AO10" i="26"/>
  <c r="AN74" i="26"/>
  <c r="AM79" i="26"/>
  <c r="AO79" i="26"/>
  <c r="AM54" i="26"/>
  <c r="AN55" i="26"/>
  <c r="AO55" i="26"/>
  <c r="AO47" i="26"/>
  <c r="AN48" i="26"/>
  <c r="AM41" i="26"/>
  <c r="AM42" i="26"/>
  <c r="AN42" i="26"/>
  <c r="AO48" i="26"/>
  <c r="AM19" i="26"/>
  <c r="AO19" i="26"/>
  <c r="AK9" i="26"/>
  <c r="AK3" i="26"/>
  <c r="AO26" i="26"/>
  <c r="AN20" i="26"/>
  <c r="AO20" i="26"/>
  <c r="AL3" i="26"/>
  <c r="AN16" i="26"/>
  <c r="AO16" i="26"/>
  <c r="AN10" i="26"/>
  <c r="AO54" i="26"/>
  <c r="AN54" i="26"/>
  <c r="AO41" i="26"/>
  <c r="AM8" i="26"/>
  <c r="AM9" i="26"/>
  <c r="AN9" i="26"/>
  <c r="AN19" i="26"/>
  <c r="AO8" i="26"/>
  <c r="AM3" i="26"/>
  <c r="AM4" i="26"/>
  <c r="BI74" i="26"/>
  <c r="BG79" i="26"/>
  <c r="BI79" i="26"/>
  <c r="BH74" i="26"/>
  <c r="BH66" i="26"/>
  <c r="BH64" i="26"/>
  <c r="BI60" i="26"/>
  <c r="BG55" i="26"/>
  <c r="BG54" i="26"/>
  <c r="BI54" i="26"/>
  <c r="BH56" i="26"/>
  <c r="BG48" i="26"/>
  <c r="BG47" i="26"/>
  <c r="BH47" i="26"/>
  <c r="BF41" i="26"/>
  <c r="BF42" i="26"/>
  <c r="BE41" i="26"/>
  <c r="BE42" i="26"/>
  <c r="BG44" i="26"/>
  <c r="BI44" i="26"/>
  <c r="BH45" i="26"/>
  <c r="BI45" i="26"/>
  <c r="BI36" i="26"/>
  <c r="BI32" i="26"/>
  <c r="BG26" i="26"/>
  <c r="BI26" i="26"/>
  <c r="BI27" i="26"/>
  <c r="BH27" i="26"/>
  <c r="BE19" i="26"/>
  <c r="BE8" i="26"/>
  <c r="BF19" i="26"/>
  <c r="BF8" i="26"/>
  <c r="BF9" i="26"/>
  <c r="BI25" i="26"/>
  <c r="BH24" i="26"/>
  <c r="BI23" i="26"/>
  <c r="BI22" i="26"/>
  <c r="BG20" i="26"/>
  <c r="BH16" i="26"/>
  <c r="BI16" i="26"/>
  <c r="BI18" i="26"/>
  <c r="BH18" i="26"/>
  <c r="BH15" i="26"/>
  <c r="BG11" i="26"/>
  <c r="BG10" i="26"/>
  <c r="BH10" i="26"/>
  <c r="BI12" i="26"/>
  <c r="BD57" i="26"/>
  <c r="BD75" i="26"/>
  <c r="BB74" i="26"/>
  <c r="BB79" i="26"/>
  <c r="BD79" i="26"/>
  <c r="BC69" i="26"/>
  <c r="BD68" i="26"/>
  <c r="BD64" i="26"/>
  <c r="BD62" i="26"/>
  <c r="BC60" i="26"/>
  <c r="BB55" i="26"/>
  <c r="BB54" i="26"/>
  <c r="BC54" i="26"/>
  <c r="BB48" i="26"/>
  <c r="BB47" i="26"/>
  <c r="BD50" i="26"/>
  <c r="BC49" i="26"/>
  <c r="BA41" i="26"/>
  <c r="BA42" i="26"/>
  <c r="BD47" i="26"/>
  <c r="BC47" i="26"/>
  <c r="AZ41" i="26"/>
  <c r="AZ42" i="26"/>
  <c r="BC48" i="26"/>
  <c r="BB44" i="26"/>
  <c r="BD44" i="26"/>
  <c r="BD33" i="26"/>
  <c r="BD32" i="26"/>
  <c r="BD30" i="26"/>
  <c r="BA19" i="26"/>
  <c r="BB26" i="26"/>
  <c r="BC25" i="26"/>
  <c r="BB20" i="26"/>
  <c r="BD24" i="26"/>
  <c r="BC24" i="26"/>
  <c r="BC23" i="26"/>
  <c r="BC22" i="26"/>
  <c r="BA8" i="26"/>
  <c r="BC20" i="26"/>
  <c r="BD20" i="26"/>
  <c r="AZ8" i="26"/>
  <c r="AZ9" i="26"/>
  <c r="BB16" i="26"/>
  <c r="BB10" i="26"/>
  <c r="BD10" i="26"/>
  <c r="BC17" i="26"/>
  <c r="BD13" i="26"/>
  <c r="BD11" i="26"/>
  <c r="BC13" i="26"/>
  <c r="BC11" i="26"/>
  <c r="AX28" i="26"/>
  <c r="AX65" i="26"/>
  <c r="AY57" i="26"/>
  <c r="AW74" i="26"/>
  <c r="AY76" i="26"/>
  <c r="AY75" i="26"/>
  <c r="AY66" i="26"/>
  <c r="AX58" i="26"/>
  <c r="AW55" i="26"/>
  <c r="AW54" i="26"/>
  <c r="AX54" i="26"/>
  <c r="AY52" i="26"/>
  <c r="AX51" i="26"/>
  <c r="AW48" i="26"/>
  <c r="AW47" i="26"/>
  <c r="AX47" i="26"/>
  <c r="AY48" i="26"/>
  <c r="AU41" i="26"/>
  <c r="AU42" i="26"/>
  <c r="AV41" i="26"/>
  <c r="AV42" i="26"/>
  <c r="AX46" i="26"/>
  <c r="AW44" i="26"/>
  <c r="AY44" i="26"/>
  <c r="AY45" i="26"/>
  <c r="AX44" i="26"/>
  <c r="AW43" i="26"/>
  <c r="AX45" i="26"/>
  <c r="AX34" i="26"/>
  <c r="AY30" i="26"/>
  <c r="AW26" i="26"/>
  <c r="AY26" i="26"/>
  <c r="AU19" i="26"/>
  <c r="AU8" i="26"/>
  <c r="AX27" i="26"/>
  <c r="AV19" i="26"/>
  <c r="AV8" i="26"/>
  <c r="AX22" i="26"/>
  <c r="AW20" i="26"/>
  <c r="AW16" i="26"/>
  <c r="AY16" i="26"/>
  <c r="AY17" i="26"/>
  <c r="AX17" i="26"/>
  <c r="AX13" i="26"/>
  <c r="AW11" i="26"/>
  <c r="BH55" i="26"/>
  <c r="BH54" i="26"/>
  <c r="BI55" i="26"/>
  <c r="BI47" i="26"/>
  <c r="BH48" i="26"/>
  <c r="BI48" i="26"/>
  <c r="BE3" i="26"/>
  <c r="BH44" i="26"/>
  <c r="BG43" i="26"/>
  <c r="BG41" i="26"/>
  <c r="BH26" i="26"/>
  <c r="BF3" i="26"/>
  <c r="BE9" i="26"/>
  <c r="BH20" i="26"/>
  <c r="BI20" i="26"/>
  <c r="BG19" i="26"/>
  <c r="BI10" i="26"/>
  <c r="BH11" i="26"/>
  <c r="BI11" i="26"/>
  <c r="BD74" i="26"/>
  <c r="BC74" i="26"/>
  <c r="BC55" i="26"/>
  <c r="BD55" i="26"/>
  <c r="BD54" i="26"/>
  <c r="BD48" i="26"/>
  <c r="BA3" i="26"/>
  <c r="BB43" i="26"/>
  <c r="BC43" i="26"/>
  <c r="BC44" i="26"/>
  <c r="BD43" i="26"/>
  <c r="BB19" i="26"/>
  <c r="BC19" i="26"/>
  <c r="BD26" i="26"/>
  <c r="BC26" i="26"/>
  <c r="AZ3" i="26"/>
  <c r="BA9" i="26"/>
  <c r="BC16" i="26"/>
  <c r="BD16" i="26"/>
  <c r="BC10" i="26"/>
  <c r="AX74" i="26"/>
  <c r="AW79" i="26"/>
  <c r="AY79" i="26"/>
  <c r="AY74" i="26"/>
  <c r="AY54" i="26"/>
  <c r="AY55" i="26"/>
  <c r="AX55" i="26"/>
  <c r="AX48" i="26"/>
  <c r="AY47" i="26"/>
  <c r="AX43" i="26"/>
  <c r="AW41" i="26"/>
  <c r="AY43" i="26"/>
  <c r="AX26" i="26"/>
  <c r="AU9" i="26"/>
  <c r="AU3" i="26"/>
  <c r="AV9" i="26"/>
  <c r="AV3" i="26"/>
  <c r="AY20" i="26"/>
  <c r="AW19" i="26"/>
  <c r="AX20" i="26"/>
  <c r="AX16" i="26"/>
  <c r="AX11" i="26"/>
  <c r="AY11" i="26"/>
  <c r="AW10" i="26"/>
  <c r="BI43" i="26"/>
  <c r="BH43" i="26"/>
  <c r="BG42" i="26"/>
  <c r="BH42" i="26"/>
  <c r="BI41" i="26"/>
  <c r="BI19" i="26"/>
  <c r="BH19" i="26"/>
  <c r="BG8" i="26"/>
  <c r="BG9" i="26"/>
  <c r="BH9" i="26"/>
  <c r="BB41" i="26"/>
  <c r="BD41" i="26"/>
  <c r="BB8" i="26"/>
  <c r="BD8" i="26"/>
  <c r="BD19" i="26"/>
  <c r="AY41" i="26"/>
  <c r="AW42" i="26"/>
  <c r="AX42" i="26"/>
  <c r="AY19" i="26"/>
  <c r="AX19" i="26"/>
  <c r="AY10" i="26"/>
  <c r="AX10" i="26"/>
  <c r="AW8" i="26"/>
  <c r="BG3" i="26"/>
  <c r="BG4" i="26"/>
  <c r="BI8" i="26"/>
  <c r="BB42" i="26"/>
  <c r="BC42" i="26"/>
  <c r="BB3" i="26"/>
  <c r="BB4" i="26"/>
  <c r="BB9" i="26"/>
  <c r="BC9" i="26"/>
  <c r="AY8" i="26"/>
  <c r="AW9" i="26"/>
  <c r="AX9" i="26"/>
  <c r="AW3" i="26"/>
  <c r="AW4" i="26"/>
  <c r="AG19" i="28"/>
  <c r="AF19" i="28"/>
  <c r="AG10" i="28"/>
  <c r="AI13" i="28"/>
  <c r="AH11" i="28"/>
  <c r="AH10" i="28"/>
  <c r="AF8" i="28"/>
  <c r="AH44" i="28"/>
  <c r="AH43" i="28"/>
  <c r="AH74" i="28"/>
  <c r="AH79" i="28"/>
  <c r="AJ69" i="28"/>
  <c r="AI61" i="28"/>
  <c r="AH55" i="28"/>
  <c r="AH54" i="28"/>
  <c r="AI58" i="28"/>
  <c r="AF41" i="28"/>
  <c r="AH48" i="28"/>
  <c r="AH47" i="28"/>
  <c r="AG41" i="28"/>
  <c r="AH26" i="28"/>
  <c r="AI27" i="28"/>
  <c r="AI22" i="28"/>
  <c r="AH20" i="28"/>
  <c r="AC16" i="28"/>
  <c r="AD77" i="28"/>
  <c r="AC74" i="28"/>
  <c r="AC79" i="28"/>
  <c r="AE75" i="28"/>
  <c r="AD75" i="28"/>
  <c r="AD69" i="28"/>
  <c r="AB41" i="28"/>
  <c r="AC55" i="28"/>
  <c r="AC54" i="28"/>
  <c r="AC41" i="28"/>
  <c r="AC48" i="28"/>
  <c r="AC47" i="28"/>
  <c r="AA41" i="28"/>
  <c r="AA19" i="28"/>
  <c r="AC26" i="28"/>
  <c r="AB19" i="28"/>
  <c r="AD27" i="28"/>
  <c r="AC20" i="28"/>
  <c r="AA10" i="28"/>
  <c r="AB10" i="28"/>
  <c r="AB8" i="28"/>
  <c r="AC10" i="28"/>
  <c r="AD13" i="28"/>
  <c r="X74" i="28"/>
  <c r="X79" i="28"/>
  <c r="Z75" i="28"/>
  <c r="X55" i="28"/>
  <c r="X54" i="28"/>
  <c r="X48" i="28"/>
  <c r="X47" i="28"/>
  <c r="W41" i="28"/>
  <c r="V41" i="28"/>
  <c r="X44" i="28"/>
  <c r="X43" i="28"/>
  <c r="Y34" i="28"/>
  <c r="X26" i="28"/>
  <c r="X20" i="28"/>
  <c r="W8" i="28"/>
  <c r="V8" i="28"/>
  <c r="X11" i="28"/>
  <c r="X10" i="28"/>
  <c r="S74" i="28"/>
  <c r="S79" i="28"/>
  <c r="U75" i="28"/>
  <c r="T65" i="28"/>
  <c r="T61" i="28"/>
  <c r="S55" i="28"/>
  <c r="S54" i="28"/>
  <c r="Q41" i="28"/>
  <c r="S48" i="28"/>
  <c r="S47" i="28"/>
  <c r="R41" i="28"/>
  <c r="S44" i="28"/>
  <c r="S43" i="28"/>
  <c r="T33" i="28"/>
  <c r="T32" i="28"/>
  <c r="Q19" i="28"/>
  <c r="S26" i="28"/>
  <c r="T27" i="28"/>
  <c r="S20" i="28"/>
  <c r="T22" i="28"/>
  <c r="R8" i="28"/>
  <c r="Q10" i="28"/>
  <c r="S11" i="28"/>
  <c r="S10" i="28"/>
  <c r="U12" i="28"/>
  <c r="I10" i="28"/>
  <c r="N74" i="28"/>
  <c r="N79" i="28"/>
  <c r="O57" i="28"/>
  <c r="L41" i="28"/>
  <c r="N55" i="28"/>
  <c r="N54" i="28"/>
  <c r="N48" i="28"/>
  <c r="N47" i="28"/>
  <c r="O51" i="28"/>
  <c r="M41" i="28"/>
  <c r="N44" i="28"/>
  <c r="N43" i="28"/>
  <c r="L19" i="28"/>
  <c r="N26" i="28"/>
  <c r="O27" i="28"/>
  <c r="O22" i="28"/>
  <c r="N20" i="28"/>
  <c r="M8" i="28"/>
  <c r="L10" i="28"/>
  <c r="N11" i="28"/>
  <c r="N10" i="28"/>
  <c r="AR4" i="28"/>
  <c r="BB4" i="28"/>
  <c r="AM4" i="28"/>
  <c r="AN57" i="28"/>
  <c r="O77" i="28"/>
  <c r="Y77" i="28"/>
  <c r="AI77" i="28"/>
  <c r="AS77" i="28"/>
  <c r="BC77" i="28"/>
  <c r="AD76" i="28"/>
  <c r="AS76" i="28"/>
  <c r="BD76" i="28"/>
  <c r="T76" i="28"/>
  <c r="AI76" i="28"/>
  <c r="AT76" i="28"/>
  <c r="BH76" i="28"/>
  <c r="Y76" i="28"/>
  <c r="AJ76" i="28"/>
  <c r="AX76" i="28"/>
  <c r="O76" i="28"/>
  <c r="Z76" i="28"/>
  <c r="AN76" i="28"/>
  <c r="BC76" i="28"/>
  <c r="G76" i="28"/>
  <c r="U76" i="28"/>
  <c r="AE76" i="28"/>
  <c r="AO76" i="28"/>
  <c r="AY76" i="28"/>
  <c r="J74" i="28"/>
  <c r="AX74" i="28"/>
  <c r="AY74" i="28"/>
  <c r="AO74" i="28"/>
  <c r="O75" i="28"/>
  <c r="Y75" i="28"/>
  <c r="AI75" i="28"/>
  <c r="AS75" i="28"/>
  <c r="BC75" i="28"/>
  <c r="AX69" i="28"/>
  <c r="BD69" i="28"/>
  <c r="BM69" i="28"/>
  <c r="G69" i="28"/>
  <c r="T69" i="28"/>
  <c r="Z69" i="28"/>
  <c r="AN69" i="28"/>
  <c r="AT69" i="28"/>
  <c r="BH69" i="28"/>
  <c r="P68" i="28"/>
  <c r="AD68" i="28"/>
  <c r="AJ68" i="28"/>
  <c r="AX68" i="28"/>
  <c r="BD68" i="28"/>
  <c r="G68" i="28"/>
  <c r="Y68" i="28"/>
  <c r="AE68" i="28"/>
  <c r="AS68" i="28"/>
  <c r="AY68" i="28"/>
  <c r="T68" i="28"/>
  <c r="Z68" i="28"/>
  <c r="AN68" i="28"/>
  <c r="AT68" i="28"/>
  <c r="BH68" i="28"/>
  <c r="U66" i="28"/>
  <c r="AE66" i="28"/>
  <c r="AO66" i="28"/>
  <c r="AY66" i="28"/>
  <c r="BI66" i="28"/>
  <c r="O66" i="28"/>
  <c r="Y66" i="28"/>
  <c r="AI66" i="28"/>
  <c r="AS66" i="28"/>
  <c r="BC66" i="28"/>
  <c r="BM66" i="28"/>
  <c r="G66" i="28"/>
  <c r="T66" i="28"/>
  <c r="Z66" i="28"/>
  <c r="AN66" i="28"/>
  <c r="AT66" i="28"/>
  <c r="BH66" i="28"/>
  <c r="BN66" i="28"/>
  <c r="P66" i="28"/>
  <c r="AD66" i="28"/>
  <c r="AJ66" i="28"/>
  <c r="AX66" i="28"/>
  <c r="AI65" i="28"/>
  <c r="AO65" i="28"/>
  <c r="AX65" i="28"/>
  <c r="BN65" i="28"/>
  <c r="Y65" i="28"/>
  <c r="AE65" i="28"/>
  <c r="AS65" i="28"/>
  <c r="AY65" i="28"/>
  <c r="O64" i="28"/>
  <c r="U64" i="28"/>
  <c r="AI64" i="28"/>
  <c r="AO64" i="28"/>
  <c r="BC64" i="28"/>
  <c r="BI64" i="28"/>
  <c r="AD64" i="28"/>
  <c r="BD64" i="28"/>
  <c r="Y64" i="28"/>
  <c r="AE64" i="28"/>
  <c r="AS64" i="28"/>
  <c r="AY64" i="28"/>
  <c r="P64" i="28"/>
  <c r="AJ64" i="28"/>
  <c r="AX64" i="28"/>
  <c r="G64" i="28"/>
  <c r="T64" i="28"/>
  <c r="Z64" i="28"/>
  <c r="AN64" i="28"/>
  <c r="AT64" i="28"/>
  <c r="BH64" i="28"/>
  <c r="U67" i="28"/>
  <c r="AI67" i="28"/>
  <c r="BI67" i="28"/>
  <c r="AO67" i="28"/>
  <c r="BC67" i="28"/>
  <c r="P67" i="28"/>
  <c r="AD67" i="28"/>
  <c r="AJ67" i="28"/>
  <c r="AX67" i="28"/>
  <c r="BD67" i="28"/>
  <c r="G67" i="28"/>
  <c r="Y67" i="28"/>
  <c r="AE67" i="28"/>
  <c r="AS67" i="28"/>
  <c r="AY67" i="28"/>
  <c r="T67" i="28"/>
  <c r="Z67" i="28"/>
  <c r="AN67" i="28"/>
  <c r="AT67" i="28"/>
  <c r="BH67" i="28"/>
  <c r="Z63" i="28"/>
  <c r="AT63" i="28"/>
  <c r="P63" i="28"/>
  <c r="AD63" i="28"/>
  <c r="AJ63" i="28"/>
  <c r="AX63" i="28"/>
  <c r="BD63" i="28"/>
  <c r="Y63" i="28"/>
  <c r="AE63" i="28"/>
  <c r="AS63" i="28"/>
  <c r="AY63" i="28"/>
  <c r="U62" i="28"/>
  <c r="AI62" i="28"/>
  <c r="BI62" i="28"/>
  <c r="P62" i="28"/>
  <c r="AD62" i="28"/>
  <c r="AJ62" i="28"/>
  <c r="AX62" i="28"/>
  <c r="BD62" i="28"/>
  <c r="Y62" i="28"/>
  <c r="AE62" i="28"/>
  <c r="AS62" i="28"/>
  <c r="AY62" i="28"/>
  <c r="G62" i="28"/>
  <c r="T62" i="28"/>
  <c r="Z62" i="28"/>
  <c r="AN62" i="28"/>
  <c r="AT62" i="28"/>
  <c r="BH62" i="28"/>
  <c r="G61" i="28"/>
  <c r="Y61" i="28"/>
  <c r="AE61" i="28"/>
  <c r="AS61" i="28"/>
  <c r="AY61" i="28"/>
  <c r="P60" i="28"/>
  <c r="AD60" i="28"/>
  <c r="AJ60" i="28"/>
  <c r="AX60" i="28"/>
  <c r="BD60" i="28"/>
  <c r="Y60" i="28"/>
  <c r="AE60" i="28"/>
  <c r="AS60" i="28"/>
  <c r="AY60" i="28"/>
  <c r="BM60" i="28"/>
  <c r="G60" i="28"/>
  <c r="T60" i="28"/>
  <c r="Z60" i="28"/>
  <c r="AN60" i="28"/>
  <c r="AT60" i="28"/>
  <c r="BH60" i="28"/>
  <c r="T59" i="28"/>
  <c r="Z59" i="28"/>
  <c r="AI59" i="28"/>
  <c r="AY59" i="28"/>
  <c r="BH59" i="28"/>
  <c r="BN59" i="28"/>
  <c r="P59" i="28"/>
  <c r="AE59" i="28"/>
  <c r="AN59" i="28"/>
  <c r="AT59" i="28"/>
  <c r="BC59" i="28"/>
  <c r="AD59" i="28"/>
  <c r="AJ59" i="28"/>
  <c r="AX59" i="28"/>
  <c r="P58" i="28"/>
  <c r="AD58" i="28"/>
  <c r="AJ58" i="28"/>
  <c r="AX58" i="28"/>
  <c r="BD58" i="28"/>
  <c r="Y58" i="28"/>
  <c r="AE58" i="28"/>
  <c r="AS58" i="28"/>
  <c r="AY58" i="28"/>
  <c r="G58" i="28"/>
  <c r="T58" i="28"/>
  <c r="Z58" i="28"/>
  <c r="AN58" i="28"/>
  <c r="AT58" i="28"/>
  <c r="BH58" i="28"/>
  <c r="Y57" i="28"/>
  <c r="AE57" i="28"/>
  <c r="AS57" i="28"/>
  <c r="AY57" i="28"/>
  <c r="U56" i="28"/>
  <c r="AI56" i="28"/>
  <c r="BI56" i="28"/>
  <c r="J55" i="28"/>
  <c r="P56" i="28"/>
  <c r="AD56" i="28"/>
  <c r="AJ56" i="28"/>
  <c r="AX56" i="28"/>
  <c r="BD56" i="28"/>
  <c r="Y56" i="28"/>
  <c r="AE56" i="28"/>
  <c r="AS56" i="28"/>
  <c r="AY56" i="28"/>
  <c r="G56" i="28"/>
  <c r="T56" i="28"/>
  <c r="Z56" i="28"/>
  <c r="AN56" i="28"/>
  <c r="AT56" i="28"/>
  <c r="BH56" i="28"/>
  <c r="G53" i="28"/>
  <c r="Y53" i="28"/>
  <c r="AE53" i="28"/>
  <c r="AS53" i="28"/>
  <c r="AY53" i="28"/>
  <c r="T53" i="28"/>
  <c r="Z53" i="28"/>
  <c r="AN53" i="28"/>
  <c r="AT53" i="28"/>
  <c r="BH53" i="28"/>
  <c r="P53" i="28"/>
  <c r="AD53" i="28"/>
  <c r="AJ53" i="28"/>
  <c r="AX53" i="28"/>
  <c r="Y52" i="28"/>
  <c r="AI52" i="28"/>
  <c r="BI52" i="28"/>
  <c r="AS52" i="28"/>
  <c r="AY52" i="28"/>
  <c r="T52" i="28"/>
  <c r="AN52" i="28"/>
  <c r="AT52" i="28"/>
  <c r="BH52" i="28"/>
  <c r="BN52" i="28"/>
  <c r="P52" i="28"/>
  <c r="AD52" i="28"/>
  <c r="AJ52" i="28"/>
  <c r="AX52" i="28"/>
  <c r="BC51" i="28"/>
  <c r="AD51" i="28"/>
  <c r="AJ51" i="28"/>
  <c r="AX51" i="28"/>
  <c r="I41" i="28"/>
  <c r="U50" i="28"/>
  <c r="AE50" i="28"/>
  <c r="AS50" i="28"/>
  <c r="AY50" i="28"/>
  <c r="O50" i="28"/>
  <c r="T50" i="28"/>
  <c r="Z50" i="28"/>
  <c r="AN50" i="28"/>
  <c r="AT50" i="28"/>
  <c r="BH50" i="28"/>
  <c r="BI50" i="28"/>
  <c r="P50" i="28"/>
  <c r="AI50" i="28"/>
  <c r="AO50" i="28"/>
  <c r="BC50" i="28"/>
  <c r="BN50" i="28"/>
  <c r="Y50" i="28"/>
  <c r="AD50" i="28"/>
  <c r="AJ50" i="28"/>
  <c r="AX50" i="28"/>
  <c r="BD50" i="28"/>
  <c r="BM50" i="28"/>
  <c r="H41" i="28"/>
  <c r="J48" i="28"/>
  <c r="AS48" i="28"/>
  <c r="O49" i="28"/>
  <c r="Y49" i="28"/>
  <c r="AI49" i="28"/>
  <c r="AS49" i="28"/>
  <c r="P49" i="28"/>
  <c r="AD49" i="28"/>
  <c r="AJ49" i="28"/>
  <c r="AX49" i="28"/>
  <c r="BD49" i="28"/>
  <c r="AY49" i="28"/>
  <c r="T49" i="28"/>
  <c r="Z49" i="28"/>
  <c r="AN49" i="28"/>
  <c r="AT49" i="28"/>
  <c r="BH49" i="28"/>
  <c r="O46" i="28"/>
  <c r="U46" i="28"/>
  <c r="AI46" i="28"/>
  <c r="AO46" i="28"/>
  <c r="BD46" i="28"/>
  <c r="AY46" i="28"/>
  <c r="Y45" i="28"/>
  <c r="AE45" i="28"/>
  <c r="AS45" i="28"/>
  <c r="AY45" i="28"/>
  <c r="BM45" i="28"/>
  <c r="J44" i="28"/>
  <c r="P45" i="28"/>
  <c r="AD45" i="28"/>
  <c r="AJ45" i="28"/>
  <c r="AX45" i="28"/>
  <c r="BD45" i="28"/>
  <c r="G45" i="28"/>
  <c r="T45" i="28"/>
  <c r="Z45" i="28"/>
  <c r="AN45" i="28"/>
  <c r="AT45" i="28"/>
  <c r="BH45" i="28"/>
  <c r="U36" i="28"/>
  <c r="AI36" i="28"/>
  <c r="BI36" i="28"/>
  <c r="G36" i="28"/>
  <c r="Y36" i="28"/>
  <c r="AE36" i="28"/>
  <c r="AS36" i="28"/>
  <c r="AY36" i="28"/>
  <c r="BM36" i="28"/>
  <c r="P36" i="28"/>
  <c r="AD36" i="28"/>
  <c r="AJ36" i="28"/>
  <c r="AX36" i="28"/>
  <c r="BD36" i="28"/>
  <c r="T36" i="28"/>
  <c r="Z36" i="28"/>
  <c r="AN36" i="28"/>
  <c r="AT36" i="28"/>
  <c r="BH36" i="28"/>
  <c r="AO35" i="28"/>
  <c r="BC35" i="28"/>
  <c r="U35" i="28"/>
  <c r="AI35" i="28"/>
  <c r="BI35" i="28"/>
  <c r="P35" i="28"/>
  <c r="AD35" i="28"/>
  <c r="AJ35" i="28"/>
  <c r="AX35" i="28"/>
  <c r="BD35" i="28"/>
  <c r="Y35" i="28"/>
  <c r="AE35" i="28"/>
  <c r="AS35" i="28"/>
  <c r="AY35" i="28"/>
  <c r="BM35" i="28"/>
  <c r="G35" i="28"/>
  <c r="T35" i="28"/>
  <c r="Z35" i="28"/>
  <c r="AN35" i="28"/>
  <c r="AT35" i="28"/>
  <c r="BH35" i="28"/>
  <c r="P34" i="28"/>
  <c r="AD34" i="28"/>
  <c r="AT34" i="28"/>
  <c r="BC34" i="28"/>
  <c r="BI34" i="28"/>
  <c r="AE34" i="28"/>
  <c r="AS34" i="28"/>
  <c r="AY34" i="28"/>
  <c r="P33" i="28"/>
  <c r="AD33" i="28"/>
  <c r="AJ33" i="28"/>
  <c r="AX33" i="28"/>
  <c r="BD33" i="28"/>
  <c r="G33" i="28"/>
  <c r="Y33" i="28"/>
  <c r="AE33" i="28"/>
  <c r="AS33" i="28"/>
  <c r="AY33" i="28"/>
  <c r="G32" i="28"/>
  <c r="Y32" i="28"/>
  <c r="AE32" i="28"/>
  <c r="AS32" i="28"/>
  <c r="AY32" i="28"/>
  <c r="G31" i="28"/>
  <c r="Y31" i="28"/>
  <c r="AE31" i="28"/>
  <c r="AS31" i="28"/>
  <c r="AY31" i="28"/>
  <c r="O30" i="28"/>
  <c r="AI30" i="28"/>
  <c r="BC30" i="28"/>
  <c r="P30" i="28"/>
  <c r="AD30" i="28"/>
  <c r="AJ30" i="28"/>
  <c r="AX30" i="28"/>
  <c r="BD30" i="28"/>
  <c r="G30" i="28"/>
  <c r="Y30" i="28"/>
  <c r="AE30" i="28"/>
  <c r="AS30" i="28"/>
  <c r="AY30" i="28"/>
  <c r="U29" i="28"/>
  <c r="AI29" i="28"/>
  <c r="AO29" i="28"/>
  <c r="BC29" i="28"/>
  <c r="BI29" i="28"/>
  <c r="J26" i="28"/>
  <c r="P29" i="28"/>
  <c r="AD29" i="28"/>
  <c r="AJ29" i="28"/>
  <c r="AX29" i="28"/>
  <c r="BD29" i="28"/>
  <c r="I19" i="28"/>
  <c r="I8" i="28"/>
  <c r="G29" i="28"/>
  <c r="Y29" i="28"/>
  <c r="AE29" i="28"/>
  <c r="AS29" i="28"/>
  <c r="AY29" i="28"/>
  <c r="U28" i="28"/>
  <c r="AO28" i="28"/>
  <c r="BI28" i="28"/>
  <c r="O28" i="28"/>
  <c r="AI28" i="28"/>
  <c r="BC28" i="28"/>
  <c r="P28" i="28"/>
  <c r="AD28" i="28"/>
  <c r="AJ28" i="28"/>
  <c r="AX28" i="28"/>
  <c r="BD28" i="28"/>
  <c r="G28" i="28"/>
  <c r="Y28" i="28"/>
  <c r="AE28" i="28"/>
  <c r="AS28" i="28"/>
  <c r="AY28" i="28"/>
  <c r="H19" i="28"/>
  <c r="H8" i="28"/>
  <c r="AN27" i="28"/>
  <c r="BD27" i="28"/>
  <c r="G27" i="28"/>
  <c r="Y27" i="28"/>
  <c r="AE27" i="28"/>
  <c r="AS27" i="28"/>
  <c r="AY27" i="28"/>
  <c r="U25" i="28"/>
  <c r="AI25" i="28"/>
  <c r="BI25" i="28"/>
  <c r="P25" i="28"/>
  <c r="AD25" i="28"/>
  <c r="AJ25" i="28"/>
  <c r="AX25" i="28"/>
  <c r="BD25" i="28"/>
  <c r="Y25" i="28"/>
  <c r="AE25" i="28"/>
  <c r="AS25" i="28"/>
  <c r="AY25" i="28"/>
  <c r="BM25" i="28"/>
  <c r="G25" i="28"/>
  <c r="T25" i="28"/>
  <c r="Z25" i="28"/>
  <c r="AN25" i="28"/>
  <c r="AT25" i="28"/>
  <c r="BH25" i="28"/>
  <c r="O24" i="28"/>
  <c r="U24" i="28"/>
  <c r="AD24" i="28"/>
  <c r="AT24" i="28"/>
  <c r="BC24" i="28"/>
  <c r="BI24" i="28"/>
  <c r="G24" i="28"/>
  <c r="T24" i="28"/>
  <c r="AJ24" i="28"/>
  <c r="BH24" i="28"/>
  <c r="P24" i="28"/>
  <c r="AN24" i="28"/>
  <c r="BD24" i="28"/>
  <c r="Y24" i="28"/>
  <c r="AE24" i="28"/>
  <c r="AS24" i="28"/>
  <c r="AY24" i="28"/>
  <c r="P23" i="28"/>
  <c r="AD23" i="28"/>
  <c r="AJ23" i="28"/>
  <c r="AX23" i="28"/>
  <c r="BD23" i="28"/>
  <c r="Y23" i="28"/>
  <c r="AE23" i="28"/>
  <c r="AS23" i="28"/>
  <c r="AY23" i="28"/>
  <c r="G23" i="28"/>
  <c r="T23" i="28"/>
  <c r="AN23" i="28"/>
  <c r="AT23" i="28"/>
  <c r="BH23" i="28"/>
  <c r="AX22" i="28"/>
  <c r="BD22" i="28"/>
  <c r="J20" i="28"/>
  <c r="P21" i="28"/>
  <c r="AD21" i="28"/>
  <c r="AJ21" i="28"/>
  <c r="AX21" i="28"/>
  <c r="BD21" i="28"/>
  <c r="Y21" i="28"/>
  <c r="AE21" i="28"/>
  <c r="AS21" i="28"/>
  <c r="AY21" i="28"/>
  <c r="BM21" i="28"/>
  <c r="G21" i="28"/>
  <c r="T21" i="28"/>
  <c r="Z21" i="28"/>
  <c r="AN21" i="28"/>
  <c r="AT21" i="28"/>
  <c r="BH21" i="28"/>
  <c r="G18" i="28"/>
  <c r="U18" i="28"/>
  <c r="AE18" i="28"/>
  <c r="AO18" i="28"/>
  <c r="AY18" i="28"/>
  <c r="BI18" i="28"/>
  <c r="O18" i="28"/>
  <c r="Y18" i="28"/>
  <c r="AI18" i="28"/>
  <c r="AS18" i="28"/>
  <c r="BC18" i="28"/>
  <c r="BM18" i="28"/>
  <c r="T18" i="28"/>
  <c r="Z18" i="28"/>
  <c r="AN18" i="28"/>
  <c r="AT18" i="28"/>
  <c r="BH18" i="28"/>
  <c r="BN18" i="28"/>
  <c r="P18" i="28"/>
  <c r="AD18" i="28"/>
  <c r="AJ18" i="28"/>
  <c r="AX18" i="28"/>
  <c r="U17" i="28"/>
  <c r="AI17" i="28"/>
  <c r="BI17" i="28"/>
  <c r="J16" i="28"/>
  <c r="P17" i="28"/>
  <c r="AD17" i="28"/>
  <c r="AJ17" i="28"/>
  <c r="AX17" i="28"/>
  <c r="BD17" i="28"/>
  <c r="Y17" i="28"/>
  <c r="AE17" i="28"/>
  <c r="AS17" i="28"/>
  <c r="AY17" i="28"/>
  <c r="BM17" i="28"/>
  <c r="G17" i="28"/>
  <c r="T17" i="28"/>
  <c r="Z17" i="28"/>
  <c r="AN17" i="28"/>
  <c r="AT17" i="28"/>
  <c r="BH17" i="28"/>
  <c r="AT15" i="28"/>
  <c r="BC15" i="28"/>
  <c r="AX15" i="28"/>
  <c r="J11" i="28"/>
  <c r="P14" i="28"/>
  <c r="AD14" i="28"/>
  <c r="AJ14" i="28"/>
  <c r="AX14" i="28"/>
  <c r="BD14" i="28"/>
  <c r="G14" i="28"/>
  <c r="Y14" i="28"/>
  <c r="AE14" i="28"/>
  <c r="AS14" i="28"/>
  <c r="AY14" i="28"/>
  <c r="BM14" i="28"/>
  <c r="T14" i="28"/>
  <c r="Z14" i="28"/>
  <c r="AN14" i="28"/>
  <c r="AT14" i="28"/>
  <c r="BH14" i="28"/>
  <c r="T13" i="28"/>
  <c r="Z13" i="28"/>
  <c r="AN13" i="28"/>
  <c r="AT13" i="28"/>
  <c r="BC13" i="28"/>
  <c r="AX13" i="28"/>
  <c r="Z12" i="28"/>
  <c r="AI12" i="28"/>
  <c r="AY12" i="28"/>
  <c r="BH12" i="28"/>
  <c r="BN12" i="28"/>
  <c r="AE12" i="28"/>
  <c r="AN12" i="28"/>
  <c r="AT12" i="28"/>
  <c r="BC12" i="28"/>
  <c r="P12" i="28"/>
  <c r="AD12" i="28"/>
  <c r="AJ12" i="28"/>
  <c r="AX12" i="28"/>
  <c r="E55" i="28"/>
  <c r="C41" i="28"/>
  <c r="E47" i="28"/>
  <c r="D41" i="28"/>
  <c r="E44" i="28"/>
  <c r="C19" i="28"/>
  <c r="D19" i="28"/>
  <c r="D8" i="28"/>
  <c r="E20" i="28"/>
  <c r="E10" i="28"/>
  <c r="C10" i="28"/>
  <c r="AG8" i="28"/>
  <c r="AG3" i="28"/>
  <c r="AF3" i="28"/>
  <c r="AI74" i="28"/>
  <c r="AH41" i="28"/>
  <c r="AH19" i="28"/>
  <c r="AH8" i="28"/>
  <c r="AA8" i="28"/>
  <c r="AD74" i="28"/>
  <c r="AB3" i="28"/>
  <c r="AB42" i="28"/>
  <c r="AA3" i="28"/>
  <c r="AA42" i="28"/>
  <c r="AC19" i="28"/>
  <c r="AC8" i="28"/>
  <c r="AC3" i="28"/>
  <c r="AC4" i="28"/>
  <c r="W3" i="28"/>
  <c r="X41" i="28"/>
  <c r="V3" i="28"/>
  <c r="X19" i="28"/>
  <c r="X8" i="28"/>
  <c r="Y11" i="28"/>
  <c r="T74" i="28"/>
  <c r="S41" i="28"/>
  <c r="R3" i="28"/>
  <c r="S19" i="28"/>
  <c r="S8" i="28"/>
  <c r="Q8" i="28"/>
  <c r="Q3" i="28"/>
  <c r="P74" i="28"/>
  <c r="N41" i="28"/>
  <c r="M3" i="28"/>
  <c r="L8" i="28"/>
  <c r="L3" i="28"/>
  <c r="N19" i="28"/>
  <c r="N8" i="28"/>
  <c r="P11" i="28"/>
  <c r="O11" i="28"/>
  <c r="BD74" i="28"/>
  <c r="Y74" i="28"/>
  <c r="AT74" i="28"/>
  <c r="BH74" i="28"/>
  <c r="U74" i="28"/>
  <c r="BI74" i="28"/>
  <c r="AS74" i="28"/>
  <c r="Z74" i="28"/>
  <c r="AN74" i="28"/>
  <c r="G74" i="28"/>
  <c r="AE74" i="28"/>
  <c r="O74" i="28"/>
  <c r="BC74" i="28"/>
  <c r="AJ74" i="28"/>
  <c r="J79" i="28"/>
  <c r="AO79" i="28"/>
  <c r="U79" i="28"/>
  <c r="Z79" i="28"/>
  <c r="AG42" i="28"/>
  <c r="BI55" i="28"/>
  <c r="AS55" i="28"/>
  <c r="AO55" i="28"/>
  <c r="Y55" i="28"/>
  <c r="U55" i="28"/>
  <c r="BH55" i="28"/>
  <c r="BD55" i="28"/>
  <c r="AN55" i="28"/>
  <c r="AJ55" i="28"/>
  <c r="T55" i="28"/>
  <c r="P55" i="28"/>
  <c r="BC55" i="28"/>
  <c r="AY55" i="28"/>
  <c r="AI55" i="28"/>
  <c r="AE55" i="28"/>
  <c r="O55" i="28"/>
  <c r="J54" i="28"/>
  <c r="AX55" i="28"/>
  <c r="AT55" i="28"/>
  <c r="AD55" i="28"/>
  <c r="Z55" i="28"/>
  <c r="G55" i="28"/>
  <c r="AZ42" i="28"/>
  <c r="Q42" i="28"/>
  <c r="AK42" i="28"/>
  <c r="BE42" i="28"/>
  <c r="AP42" i="28"/>
  <c r="BF42" i="28"/>
  <c r="M42" i="28"/>
  <c r="AL42" i="28"/>
  <c r="AV42" i="28"/>
  <c r="R42" i="28"/>
  <c r="AQ42" i="28"/>
  <c r="BA42" i="28"/>
  <c r="I3" i="28"/>
  <c r="W42" i="28"/>
  <c r="AX48" i="28"/>
  <c r="AJ48" i="28"/>
  <c r="AI48" i="28"/>
  <c r="AE48" i="28"/>
  <c r="BC48" i="28"/>
  <c r="AY48" i="28"/>
  <c r="O48" i="28"/>
  <c r="O47" i="28"/>
  <c r="AT48" i="28"/>
  <c r="AO48" i="28"/>
  <c r="BH48" i="28"/>
  <c r="T48" i="28"/>
  <c r="G48" i="28"/>
  <c r="AU42" i="28"/>
  <c r="V42" i="28"/>
  <c r="AF42" i="28"/>
  <c r="AD48" i="28"/>
  <c r="Y48" i="28"/>
  <c r="BD48" i="28"/>
  <c r="P48" i="28"/>
  <c r="L42" i="28"/>
  <c r="Z48" i="28"/>
  <c r="BI48" i="28"/>
  <c r="U48" i="28"/>
  <c r="AN48" i="28"/>
  <c r="J47" i="28"/>
  <c r="G44" i="28"/>
  <c r="BI44" i="28"/>
  <c r="AS44" i="28"/>
  <c r="AO44" i="28"/>
  <c r="Y44" i="28"/>
  <c r="U44" i="28"/>
  <c r="BC44" i="28"/>
  <c r="AY44" i="28"/>
  <c r="AI44" i="28"/>
  <c r="AE44" i="28"/>
  <c r="O44" i="28"/>
  <c r="J43" i="28"/>
  <c r="AX44" i="28"/>
  <c r="AT44" i="28"/>
  <c r="AD44" i="28"/>
  <c r="BH44" i="28"/>
  <c r="BD44" i="28"/>
  <c r="AN44" i="28"/>
  <c r="AJ44" i="28"/>
  <c r="T44" i="28"/>
  <c r="P44" i="28"/>
  <c r="Z44" i="28"/>
  <c r="BI26" i="28"/>
  <c r="Z26" i="28"/>
  <c r="Y26" i="28"/>
  <c r="AI26" i="28"/>
  <c r="O26" i="28"/>
  <c r="AN26" i="28"/>
  <c r="AY26" i="28"/>
  <c r="U26" i="28"/>
  <c r="AJ26" i="28"/>
  <c r="AE26" i="28"/>
  <c r="T26" i="28"/>
  <c r="AS26" i="28"/>
  <c r="BC26" i="28"/>
  <c r="G26" i="28"/>
  <c r="BH26" i="28"/>
  <c r="P26" i="28"/>
  <c r="AO26" i="28"/>
  <c r="AT26" i="28"/>
  <c r="BD26" i="28"/>
  <c r="AD26" i="28"/>
  <c r="AX26" i="28"/>
  <c r="L9" i="28"/>
  <c r="V9" i="28"/>
  <c r="AZ9" i="28"/>
  <c r="AF9" i="28"/>
  <c r="AU9" i="28"/>
  <c r="AV9" i="28"/>
  <c r="W9" i="28"/>
  <c r="BA9" i="28"/>
  <c r="R9" i="28"/>
  <c r="AB9" i="28"/>
  <c r="AL9" i="28"/>
  <c r="BF9" i="28"/>
  <c r="AQ9" i="28"/>
  <c r="M9" i="28"/>
  <c r="AK9" i="28"/>
  <c r="H3" i="28"/>
  <c r="AP9" i="28"/>
  <c r="BE9" i="28"/>
  <c r="G20" i="28"/>
  <c r="AA9" i="28"/>
  <c r="BI20" i="28"/>
  <c r="AY20" i="28"/>
  <c r="AS20" i="28"/>
  <c r="AO20" i="28"/>
  <c r="Y20" i="28"/>
  <c r="U20" i="28"/>
  <c r="BH20" i="28"/>
  <c r="BD20" i="28"/>
  <c r="AX20" i="28"/>
  <c r="AN20" i="28"/>
  <c r="AJ20" i="28"/>
  <c r="T20" i="28"/>
  <c r="P20" i="28"/>
  <c r="BC20" i="28"/>
  <c r="AI20" i="28"/>
  <c r="AE20" i="28"/>
  <c r="O20" i="28"/>
  <c r="J19" i="28"/>
  <c r="AT20" i="28"/>
  <c r="AD20" i="28"/>
  <c r="Z20" i="28"/>
  <c r="BM16" i="28"/>
  <c r="BI16" i="28"/>
  <c r="AS16" i="28"/>
  <c r="AO16" i="28"/>
  <c r="Y16" i="28"/>
  <c r="U16" i="28"/>
  <c r="BH16" i="28"/>
  <c r="BD16" i="28"/>
  <c r="AN16" i="28"/>
  <c r="AJ16" i="28"/>
  <c r="T16" i="28"/>
  <c r="P16" i="28"/>
  <c r="BC16" i="28"/>
  <c r="AY16" i="28"/>
  <c r="AI16" i="28"/>
  <c r="AE16" i="28"/>
  <c r="O16" i="28"/>
  <c r="AX16" i="28"/>
  <c r="AT16" i="28"/>
  <c r="AD16" i="28"/>
  <c r="Z16" i="28"/>
  <c r="G16" i="28"/>
  <c r="AN11" i="28"/>
  <c r="AD11" i="28"/>
  <c r="AX11" i="28"/>
  <c r="AS11" i="28"/>
  <c r="BI11" i="28"/>
  <c r="G11" i="28"/>
  <c r="T11" i="28"/>
  <c r="U11" i="28"/>
  <c r="J10" i="28"/>
  <c r="BD11" i="28"/>
  <c r="AT11" i="28"/>
  <c r="AY11" i="28"/>
  <c r="AJ11" i="28"/>
  <c r="Z11" i="28"/>
  <c r="BC11" i="28"/>
  <c r="BH11" i="28"/>
  <c r="AO11" i="28"/>
  <c r="AI11" i="28"/>
  <c r="AE11" i="28"/>
  <c r="E54" i="28"/>
  <c r="G54" i="28"/>
  <c r="D3" i="28"/>
  <c r="E43" i="28"/>
  <c r="C8" i="28"/>
  <c r="C3" i="28"/>
  <c r="E19" i="28"/>
  <c r="AG9" i="28"/>
  <c r="AH3" i="28"/>
  <c r="AH4" i="28"/>
  <c r="X3" i="28"/>
  <c r="X4" i="28"/>
  <c r="S3" i="28"/>
  <c r="S4" i="28"/>
  <c r="Q9" i="28"/>
  <c r="G10" i="28"/>
  <c r="N3" i="28"/>
  <c r="N4" i="28"/>
  <c r="AJ79" i="28"/>
  <c r="AE79" i="28"/>
  <c r="AT79" i="28"/>
  <c r="AY79" i="28"/>
  <c r="BI79" i="28"/>
  <c r="P79" i="28"/>
  <c r="BD79" i="28"/>
  <c r="BI54" i="28"/>
  <c r="AS54" i="28"/>
  <c r="AO54" i="28"/>
  <c r="Y54" i="28"/>
  <c r="U54" i="28"/>
  <c r="BH54" i="28"/>
  <c r="BD54" i="28"/>
  <c r="AN54" i="28"/>
  <c r="AJ54" i="28"/>
  <c r="T54" i="28"/>
  <c r="P54" i="28"/>
  <c r="BC54" i="28"/>
  <c r="AY54" i="28"/>
  <c r="AI54" i="28"/>
  <c r="AE54" i="28"/>
  <c r="O54" i="28"/>
  <c r="AX54" i="28"/>
  <c r="AT54" i="28"/>
  <c r="AD54" i="28"/>
  <c r="Z54" i="28"/>
  <c r="G47" i="28"/>
  <c r="AE47" i="28"/>
  <c r="BH47" i="28"/>
  <c r="AI47" i="28"/>
  <c r="BD47" i="28"/>
  <c r="AD47" i="28"/>
  <c r="P47" i="28"/>
  <c r="AO47" i="28"/>
  <c r="AT47" i="28"/>
  <c r="T47" i="28"/>
  <c r="AS47" i="28"/>
  <c r="AX47" i="28"/>
  <c r="AY47" i="28"/>
  <c r="AJ47" i="28"/>
  <c r="U47" i="28"/>
  <c r="BI47" i="28"/>
  <c r="Z47" i="28"/>
  <c r="BC47" i="28"/>
  <c r="AN47" i="28"/>
  <c r="Y47" i="28"/>
  <c r="BI43" i="28"/>
  <c r="AS43" i="28"/>
  <c r="AO43" i="28"/>
  <c r="Y43" i="28"/>
  <c r="BC43" i="28"/>
  <c r="AY43" i="28"/>
  <c r="AI43" i="28"/>
  <c r="AE43" i="28"/>
  <c r="O43" i="28"/>
  <c r="J41" i="28"/>
  <c r="AX43" i="28"/>
  <c r="AD43" i="28"/>
  <c r="Z43" i="28"/>
  <c r="BH43" i="28"/>
  <c r="BD43" i="28"/>
  <c r="AN43" i="28"/>
  <c r="AJ43" i="28"/>
  <c r="T43" i="28"/>
  <c r="AT43" i="28"/>
  <c r="BI19" i="28"/>
  <c r="AS19" i="28"/>
  <c r="AO19" i="28"/>
  <c r="Y19" i="28"/>
  <c r="U19" i="28"/>
  <c r="BH19" i="28"/>
  <c r="BD19" i="28"/>
  <c r="AN19" i="28"/>
  <c r="AJ19" i="28"/>
  <c r="T19" i="28"/>
  <c r="P19" i="28"/>
  <c r="BC19" i="28"/>
  <c r="AY19" i="28"/>
  <c r="AI19" i="28"/>
  <c r="AE19" i="28"/>
  <c r="O19" i="28"/>
  <c r="AX19" i="28"/>
  <c r="AT19" i="28"/>
  <c r="AD19" i="28"/>
  <c r="Z19" i="28"/>
  <c r="G19" i="28"/>
  <c r="U10" i="28"/>
  <c r="T10" i="28"/>
  <c r="O10" i="28"/>
  <c r="AS10" i="28"/>
  <c r="AI10" i="28"/>
  <c r="AD10" i="28"/>
  <c r="BH10" i="28"/>
  <c r="BC10" i="28"/>
  <c r="BI10" i="28"/>
  <c r="P10" i="28"/>
  <c r="AJ10" i="28"/>
  <c r="AY10" i="28"/>
  <c r="AO10" i="28"/>
  <c r="AT10" i="28"/>
  <c r="BD10" i="28"/>
  <c r="J8" i="28"/>
  <c r="BD8" i="28"/>
  <c r="AE10" i="28"/>
  <c r="Z10" i="28"/>
  <c r="AN10" i="28"/>
  <c r="AX10" i="28"/>
  <c r="Y10" i="28"/>
  <c r="E41" i="28"/>
  <c r="G43" i="28"/>
  <c r="E8" i="28"/>
  <c r="G9" i="28"/>
  <c r="G42" i="28"/>
  <c r="BB42" i="28"/>
  <c r="BC42" i="28"/>
  <c r="AH42" i="28"/>
  <c r="AI42" i="28"/>
  <c r="N42" i="28"/>
  <c r="O42" i="28"/>
  <c r="BD41" i="28"/>
  <c r="AJ41" i="28"/>
  <c r="P41" i="28"/>
  <c r="AR42" i="28"/>
  <c r="AS42" i="28"/>
  <c r="AT41" i="28"/>
  <c r="Z41" i="28"/>
  <c r="AO41" i="28"/>
  <c r="U41" i="28"/>
  <c r="BG42" i="28"/>
  <c r="BH42" i="28"/>
  <c r="AM42" i="28"/>
  <c r="AN42" i="28"/>
  <c r="S42" i="28"/>
  <c r="T42" i="28"/>
  <c r="AY41" i="28"/>
  <c r="AE41" i="28"/>
  <c r="X42" i="28"/>
  <c r="Y42" i="28"/>
  <c r="AW42" i="28"/>
  <c r="AX42" i="28"/>
  <c r="AC42" i="28"/>
  <c r="AD42" i="28"/>
  <c r="BI41" i="28"/>
  <c r="AH9" i="28"/>
  <c r="AI9" i="28"/>
  <c r="BB9" i="28"/>
  <c r="BC9" i="28"/>
  <c r="BG9" i="28"/>
  <c r="BH9" i="28"/>
  <c r="AE8" i="28"/>
  <c r="U8" i="28"/>
  <c r="AM9" i="28"/>
  <c r="AN9" i="28"/>
  <c r="AR9" i="28"/>
  <c r="AS9" i="28"/>
  <c r="AC9" i="28"/>
  <c r="AD9" i="28"/>
  <c r="S9" i="28"/>
  <c r="T9" i="28"/>
  <c r="AJ8" i="28"/>
  <c r="X9" i="28"/>
  <c r="Y9" i="28"/>
  <c r="P8" i="28"/>
  <c r="J3" i="28"/>
  <c r="J4" i="28"/>
  <c r="AT8" i="28"/>
  <c r="Z8" i="28"/>
  <c r="AW9" i="28"/>
  <c r="AX9" i="28"/>
  <c r="AY8" i="28"/>
  <c r="N9" i="28"/>
  <c r="O9" i="28"/>
  <c r="BI8" i="28"/>
  <c r="AO8" i="28"/>
  <c r="E3" i="28"/>
  <c r="E4" i="28"/>
  <c r="R8" i="29"/>
  <c r="BE41" i="29"/>
  <c r="BA41" i="29"/>
  <c r="P43" i="29"/>
  <c r="AQ3" i="29"/>
  <c r="BJ8" i="29"/>
  <c r="BJ3" i="29"/>
  <c r="BK8" i="29"/>
  <c r="BK3" i="29"/>
  <c r="AV8" i="29"/>
  <c r="AV3" i="29"/>
  <c r="BF41" i="29"/>
  <c r="M8" i="29"/>
  <c r="M3" i="29"/>
  <c r="BF3" i="29"/>
  <c r="AP41" i="29"/>
  <c r="Q41" i="29"/>
  <c r="AZ41" i="29"/>
  <c r="BJ41" i="29"/>
  <c r="R41" i="29"/>
  <c r="AV41" i="29"/>
  <c r="I8" i="29"/>
  <c r="AV9" i="29"/>
  <c r="AY16" i="29"/>
  <c r="D8" i="29"/>
  <c r="D3" i="29"/>
  <c r="C8" i="29"/>
  <c r="C3" i="29"/>
  <c r="BJ9" i="29"/>
  <c r="L41" i="29"/>
  <c r="AU3" i="29"/>
  <c r="BN11" i="29"/>
  <c r="AX11" i="29"/>
  <c r="R3" i="29"/>
  <c r="BE3" i="29"/>
  <c r="BG18" i="29"/>
  <c r="AP8" i="29"/>
  <c r="AP3" i="29"/>
  <c r="AS11" i="29"/>
  <c r="BN69" i="29"/>
  <c r="M41" i="29"/>
  <c r="AQ41" i="29"/>
  <c r="BK41" i="29"/>
  <c r="P11" i="29"/>
  <c r="BH11" i="29"/>
  <c r="BI11" i="29"/>
  <c r="AT11" i="29"/>
  <c r="O11" i="29"/>
  <c r="L8" i="29"/>
  <c r="L3" i="29"/>
  <c r="BD11" i="29"/>
  <c r="T11" i="29"/>
  <c r="U11" i="29"/>
  <c r="N10" i="29"/>
  <c r="AZ8" i="29"/>
  <c r="AZ3" i="29"/>
  <c r="BI19" i="29"/>
  <c r="BI50" i="29"/>
  <c r="BG49" i="29"/>
  <c r="AY50" i="29"/>
  <c r="AW49" i="29"/>
  <c r="AT69" i="29"/>
  <c r="S74" i="29"/>
  <c r="U69" i="29"/>
  <c r="BC50" i="29"/>
  <c r="O50" i="29"/>
  <c r="BH50" i="29"/>
  <c r="AS50" i="29"/>
  <c r="J49" i="29"/>
  <c r="BM50" i="29"/>
  <c r="AX50" i="29"/>
  <c r="T50" i="29"/>
  <c r="BH43" i="29"/>
  <c r="T43" i="29"/>
  <c r="BM43" i="29"/>
  <c r="BC43" i="29"/>
  <c r="O43" i="29"/>
  <c r="O42" i="29"/>
  <c r="BN43" i="29"/>
  <c r="AS43" i="29"/>
  <c r="J42" i="29"/>
  <c r="P42" i="29"/>
  <c r="AT43" i="29"/>
  <c r="AX43" i="29"/>
  <c r="AY43" i="29"/>
  <c r="AW42" i="29"/>
  <c r="AY42" i="29"/>
  <c r="S10" i="29"/>
  <c r="U16" i="29"/>
  <c r="AY11" i="29"/>
  <c r="AW10" i="29"/>
  <c r="P50" i="29"/>
  <c r="N49" i="29"/>
  <c r="N40" i="29"/>
  <c r="P40" i="29"/>
  <c r="BI43" i="29"/>
  <c r="BL10" i="29"/>
  <c r="BN16" i="29"/>
  <c r="Z16" i="29"/>
  <c r="BM11" i="29"/>
  <c r="BG74" i="29"/>
  <c r="BI69" i="29"/>
  <c r="U50" i="29"/>
  <c r="S49" i="29"/>
  <c r="BD50" i="29"/>
  <c r="BB49" i="29"/>
  <c r="BG10" i="29"/>
  <c r="BI16" i="29"/>
  <c r="BD16" i="29"/>
  <c r="BB10" i="29"/>
  <c r="G11" i="29"/>
  <c r="E10" i="29"/>
  <c r="BD43" i="29"/>
  <c r="BB42" i="29"/>
  <c r="BD42" i="29"/>
  <c r="AT16" i="29"/>
  <c r="AR10" i="29"/>
  <c r="AT25" i="29"/>
  <c r="AR18" i="29"/>
  <c r="U19" i="29"/>
  <c r="S18" i="29"/>
  <c r="J74" i="29"/>
  <c r="BH69" i="29"/>
  <c r="BD69" i="29"/>
  <c r="T69" i="29"/>
  <c r="P69" i="29"/>
  <c r="G69" i="29"/>
  <c r="BC69" i="29"/>
  <c r="O69" i="29"/>
  <c r="AX69" i="29"/>
  <c r="BM69" i="29"/>
  <c r="AS69" i="29"/>
  <c r="BL49" i="29"/>
  <c r="BN50" i="29"/>
  <c r="AT50" i="29"/>
  <c r="AR49" i="29"/>
  <c r="P19" i="29"/>
  <c r="N18" i="29"/>
  <c r="AX19" i="29"/>
  <c r="T19" i="29"/>
  <c r="BM19" i="29"/>
  <c r="O19" i="29"/>
  <c r="BH19" i="29"/>
  <c r="AS19" i="29"/>
  <c r="BC19" i="29"/>
  <c r="AY69" i="29"/>
  <c r="G50" i="29"/>
  <c r="E49" i="29"/>
  <c r="E18" i="29"/>
  <c r="G25" i="29"/>
  <c r="G43" i="29"/>
  <c r="E42" i="29"/>
  <c r="AX25" i="29"/>
  <c r="BC25" i="29"/>
  <c r="AS25" i="29"/>
  <c r="O25" i="29"/>
  <c r="BM25" i="29"/>
  <c r="BI25" i="29"/>
  <c r="U25" i="29"/>
  <c r="P25" i="29"/>
  <c r="J18" i="29"/>
  <c r="BN18" i="29"/>
  <c r="BH25" i="29"/>
  <c r="BD25" i="29"/>
  <c r="T25" i="29"/>
  <c r="U43" i="29"/>
  <c r="S42" i="29"/>
  <c r="AY25" i="29"/>
  <c r="BN19" i="29"/>
  <c r="AT19" i="29"/>
  <c r="BC11" i="29"/>
  <c r="BN25" i="29"/>
  <c r="G19" i="29"/>
  <c r="AO16" i="29"/>
  <c r="BB18" i="29"/>
  <c r="BD19" i="29"/>
  <c r="BC16" i="29"/>
  <c r="O16" i="29"/>
  <c r="BH16" i="29"/>
  <c r="AS16" i="29"/>
  <c r="J10" i="29"/>
  <c r="AN16" i="29"/>
  <c r="Y16" i="29"/>
  <c r="T16" i="29"/>
  <c r="G16" i="29"/>
  <c r="BM16" i="29"/>
  <c r="AX16" i="29"/>
  <c r="P16" i="29"/>
  <c r="BN76" i="28"/>
  <c r="BM75" i="28"/>
  <c r="BL74" i="28"/>
  <c r="BM67" i="28"/>
  <c r="BN63" i="28"/>
  <c r="BM62" i="28"/>
  <c r="BN58" i="28"/>
  <c r="BN57" i="28"/>
  <c r="BL55" i="28"/>
  <c r="BN55" i="28"/>
  <c r="BN56" i="28"/>
  <c r="BM56" i="28"/>
  <c r="BN53" i="28"/>
  <c r="BK41" i="28"/>
  <c r="BK42" i="28"/>
  <c r="BL48" i="28"/>
  <c r="BJ41" i="28"/>
  <c r="BJ42" i="28"/>
  <c r="BN49" i="28"/>
  <c r="BM44" i="28"/>
  <c r="BL43" i="28"/>
  <c r="BN44" i="28"/>
  <c r="BN34" i="28"/>
  <c r="BN30" i="28"/>
  <c r="BL26" i="28"/>
  <c r="BM24" i="28"/>
  <c r="BM23" i="28"/>
  <c r="BL20" i="28"/>
  <c r="BN22" i="28"/>
  <c r="BK8" i="28"/>
  <c r="BJ10" i="28"/>
  <c r="BJ8" i="28"/>
  <c r="BL11" i="28"/>
  <c r="S40" i="29"/>
  <c r="M9" i="29"/>
  <c r="AT49" i="29"/>
  <c r="BD49" i="29"/>
  <c r="G49" i="29"/>
  <c r="U49" i="29"/>
  <c r="BA9" i="29"/>
  <c r="R9" i="29"/>
  <c r="BF9" i="29"/>
  <c r="AQ9" i="29"/>
  <c r="BK9" i="29"/>
  <c r="I3" i="29"/>
  <c r="L9" i="29"/>
  <c r="AU9" i="29"/>
  <c r="BE9" i="29"/>
  <c r="P10" i="29"/>
  <c r="H3" i="29"/>
  <c r="AZ9" i="29"/>
  <c r="Q9" i="29"/>
  <c r="AP9" i="29"/>
  <c r="BI74" i="29"/>
  <c r="U74" i="29"/>
  <c r="AY49" i="29"/>
  <c r="G42" i="29"/>
  <c r="AY10" i="29"/>
  <c r="AW8" i="29"/>
  <c r="AT18" i="29"/>
  <c r="AT10" i="29"/>
  <c r="AR8" i="29"/>
  <c r="G10" i="29"/>
  <c r="E8" i="29"/>
  <c r="S8" i="29"/>
  <c r="U10" i="29"/>
  <c r="BM49" i="29"/>
  <c r="AS49" i="29"/>
  <c r="T49" i="29"/>
  <c r="O49" i="29"/>
  <c r="BC49" i="29"/>
  <c r="AX49" i="29"/>
  <c r="BH49" i="29"/>
  <c r="BC10" i="29"/>
  <c r="O10" i="29"/>
  <c r="T10" i="29"/>
  <c r="AX10" i="29"/>
  <c r="AS10" i="29"/>
  <c r="BH10" i="29"/>
  <c r="BM10" i="29"/>
  <c r="J8" i="29"/>
  <c r="BD18" i="29"/>
  <c r="U42" i="29"/>
  <c r="P18" i="29"/>
  <c r="BN49" i="29"/>
  <c r="AT74" i="29"/>
  <c r="BN74" i="29"/>
  <c r="P74" i="29"/>
  <c r="BD74" i="29"/>
  <c r="N8" i="29"/>
  <c r="P8" i="29"/>
  <c r="AY74" i="29"/>
  <c r="BL8" i="29"/>
  <c r="BN10" i="29"/>
  <c r="P49" i="29"/>
  <c r="BI49" i="29"/>
  <c r="BG8" i="29"/>
  <c r="BI10" i="29"/>
  <c r="BH18" i="29"/>
  <c r="T18" i="29"/>
  <c r="BM18" i="29"/>
  <c r="O18" i="29"/>
  <c r="BC18" i="29"/>
  <c r="AS18" i="29"/>
  <c r="AX18" i="29"/>
  <c r="BI18" i="29"/>
  <c r="G18" i="29"/>
  <c r="U18" i="29"/>
  <c r="BB8" i="29"/>
  <c r="BD10" i="29"/>
  <c r="AY18" i="29"/>
  <c r="BC42" i="29"/>
  <c r="BH42" i="29"/>
  <c r="T42" i="29"/>
  <c r="AS42" i="29"/>
  <c r="BM42" i="29"/>
  <c r="AX42" i="29"/>
  <c r="AT42" i="29"/>
  <c r="BN42" i="29"/>
  <c r="BI42" i="29"/>
  <c r="BM74" i="28"/>
  <c r="BL79" i="28"/>
  <c r="BN79" i="28"/>
  <c r="BN74" i="28"/>
  <c r="BM55" i="28"/>
  <c r="BL54" i="28"/>
  <c r="BN54" i="28"/>
  <c r="BK3" i="28"/>
  <c r="BL47" i="28"/>
  <c r="BN48" i="28"/>
  <c r="BM48" i="28"/>
  <c r="BJ3" i="28"/>
  <c r="BM43" i="28"/>
  <c r="BN43" i="28"/>
  <c r="BN26" i="28"/>
  <c r="BM26" i="28"/>
  <c r="BK9" i="28"/>
  <c r="BN20" i="28"/>
  <c r="BL19" i="28"/>
  <c r="BM20" i="28"/>
  <c r="BJ9" i="28"/>
  <c r="BN11" i="28"/>
  <c r="BM11" i="28"/>
  <c r="BL10" i="28"/>
  <c r="G9" i="29"/>
  <c r="BG41" i="29"/>
  <c r="BH41" i="29"/>
  <c r="AR41" i="29"/>
  <c r="AS41" i="29"/>
  <c r="S41" i="29"/>
  <c r="T41" i="29"/>
  <c r="BB41" i="29"/>
  <c r="BC41" i="29"/>
  <c r="N41" i="29"/>
  <c r="O41" i="29"/>
  <c r="BL41" i="29"/>
  <c r="BM41" i="29"/>
  <c r="AW41" i="29"/>
  <c r="AX41" i="29"/>
  <c r="U40" i="29"/>
  <c r="AT40" i="29"/>
  <c r="BI8" i="29"/>
  <c r="BG3" i="29"/>
  <c r="BG4" i="29"/>
  <c r="N3" i="29"/>
  <c r="N4" i="29"/>
  <c r="BN40" i="29"/>
  <c r="BL9" i="29"/>
  <c r="BM9" i="29"/>
  <c r="BB9" i="29"/>
  <c r="BC9" i="29"/>
  <c r="AR9" i="29"/>
  <c r="AS9" i="29"/>
  <c r="S9" i="29"/>
  <c r="T9" i="29"/>
  <c r="BG9" i="29"/>
  <c r="BH9" i="29"/>
  <c r="AW9" i="29"/>
  <c r="AX9" i="29"/>
  <c r="J3" i="29"/>
  <c r="J4" i="29"/>
  <c r="N9" i="29"/>
  <c r="O9" i="29"/>
  <c r="AW3" i="29"/>
  <c r="AW4" i="29"/>
  <c r="AY8" i="29"/>
  <c r="BD40" i="29"/>
  <c r="BL3" i="29"/>
  <c r="BL4" i="29"/>
  <c r="BN8" i="29"/>
  <c r="BB3" i="29"/>
  <c r="BB4" i="29"/>
  <c r="BD8" i="29"/>
  <c r="BI40" i="29"/>
  <c r="AY40" i="29"/>
  <c r="U8" i="29"/>
  <c r="S3" i="29"/>
  <c r="S4" i="29"/>
  <c r="E3" i="29"/>
  <c r="E4" i="29"/>
  <c r="AT8" i="29"/>
  <c r="AR3" i="29"/>
  <c r="AR4" i="29"/>
  <c r="BL41" i="28"/>
  <c r="BL42" i="28"/>
  <c r="BM42" i="28"/>
  <c r="BM54" i="28"/>
  <c r="BN47" i="28"/>
  <c r="BM47" i="28"/>
  <c r="BN41" i="28"/>
  <c r="BM19" i="28"/>
  <c r="BN19" i="28"/>
  <c r="BL8" i="28"/>
  <c r="BM10" i="28"/>
  <c r="BN10" i="28"/>
  <c r="BN8" i="28"/>
  <c r="BL3" i="28"/>
  <c r="BL4" i="28"/>
  <c r="BL9" i="28"/>
  <c r="BM9" i="28"/>
  <c r="AN22" i="29" l="1"/>
  <c r="AN14" i="29"/>
  <c r="AM69" i="29"/>
  <c r="AM74" i="29" s="1"/>
  <c r="AO74" i="29" s="1"/>
  <c r="AO71" i="29"/>
  <c r="AN69" i="29"/>
  <c r="AO69" i="29"/>
  <c r="AN57" i="29"/>
  <c r="AN54" i="29"/>
  <c r="AN53" i="29"/>
  <c r="AO51" i="29"/>
  <c r="AL40" i="29"/>
  <c r="AL41" i="29" s="1"/>
  <c r="AM50" i="29"/>
  <c r="AK40" i="29"/>
  <c r="AK41" i="29" s="1"/>
  <c r="AN45" i="29"/>
  <c r="AM43" i="29"/>
  <c r="AN44" i="29"/>
  <c r="AN35" i="29"/>
  <c r="AN33" i="29"/>
  <c r="AO32" i="29"/>
  <c r="AM25" i="29"/>
  <c r="AN25" i="29" s="1"/>
  <c r="AN29" i="29"/>
  <c r="AK18" i="29"/>
  <c r="AK8" i="29" s="1"/>
  <c r="AK9" i="29" s="1"/>
  <c r="AN28" i="29"/>
  <c r="AN26" i="29"/>
  <c r="AL18" i="29"/>
  <c r="AL8" i="29" s="1"/>
  <c r="AL9" i="29" s="1"/>
  <c r="AM19" i="29"/>
  <c r="AO19" i="29"/>
  <c r="AN20" i="29"/>
  <c r="AO15" i="29"/>
  <c r="AM11" i="29"/>
  <c r="AO12" i="29"/>
  <c r="AI34" i="29"/>
  <c r="AH16" i="29"/>
  <c r="AJ16" i="29" s="1"/>
  <c r="AJ17" i="29"/>
  <c r="AG10" i="29"/>
  <c r="AJ56" i="29"/>
  <c r="AI35" i="29"/>
  <c r="AI29" i="29"/>
  <c r="AG18" i="29"/>
  <c r="AG8" i="29" s="1"/>
  <c r="AG9" i="29" s="1"/>
  <c r="AH74" i="29"/>
  <c r="AJ74" i="29" s="1"/>
  <c r="AJ69" i="29"/>
  <c r="AI69" i="29"/>
  <c r="AI70" i="29"/>
  <c r="AJ70" i="29"/>
  <c r="AJ63" i="29"/>
  <c r="AI59" i="29"/>
  <c r="AI58" i="29"/>
  <c r="AJ57" i="29"/>
  <c r="AH50" i="29"/>
  <c r="AI50" i="29" s="1"/>
  <c r="AG40" i="29"/>
  <c r="AG41" i="29" s="1"/>
  <c r="AI51" i="29"/>
  <c r="AF40" i="29"/>
  <c r="AF41" i="29" s="1"/>
  <c r="AI48" i="29"/>
  <c r="AI45" i="29"/>
  <c r="AH42" i="29"/>
  <c r="AI43" i="29"/>
  <c r="AJ43" i="29"/>
  <c r="AJ44" i="29"/>
  <c r="AH25" i="29"/>
  <c r="AJ25" i="29" s="1"/>
  <c r="AI30" i="29"/>
  <c r="AI28" i="29"/>
  <c r="AF18" i="29"/>
  <c r="AF8" i="29" s="1"/>
  <c r="AH19" i="29"/>
  <c r="AI13" i="29"/>
  <c r="AH11" i="29"/>
  <c r="AI12" i="29"/>
  <c r="AC69" i="29"/>
  <c r="AC74" i="29" s="1"/>
  <c r="AE74" i="29" s="1"/>
  <c r="AE71" i="29"/>
  <c r="AE69" i="29"/>
  <c r="AD69" i="29"/>
  <c r="AE72" i="29"/>
  <c r="AD62" i="29"/>
  <c r="AE60" i="29"/>
  <c r="AD58" i="29"/>
  <c r="AA40" i="29"/>
  <c r="AA41" i="29" s="1"/>
  <c r="AE54" i="29"/>
  <c r="AC50" i="29"/>
  <c r="AE50" i="29" s="1"/>
  <c r="AE53" i="29"/>
  <c r="AD51" i="29"/>
  <c r="AC43" i="29"/>
  <c r="AD43" i="29" s="1"/>
  <c r="AE43" i="29"/>
  <c r="AD44" i="29"/>
  <c r="AE44" i="29"/>
  <c r="AD29" i="29"/>
  <c r="AC25" i="29"/>
  <c r="AC18" i="29" s="1"/>
  <c r="AE18" i="29" s="1"/>
  <c r="AC19" i="29"/>
  <c r="AD19" i="29" s="1"/>
  <c r="AE19" i="29"/>
  <c r="AA8" i="29"/>
  <c r="AB8" i="29"/>
  <c r="AB3" i="29" s="1"/>
  <c r="AE16" i="29"/>
  <c r="AD16" i="29"/>
  <c r="AD17" i="29"/>
  <c r="AE17" i="29"/>
  <c r="AD15" i="29"/>
  <c r="AD12" i="29"/>
  <c r="AC11" i="29"/>
  <c r="Z72" i="29"/>
  <c r="X69" i="29"/>
  <c r="Z64" i="29"/>
  <c r="Y61" i="29"/>
  <c r="Z59" i="29"/>
  <c r="Y55" i="29"/>
  <c r="Z54" i="29"/>
  <c r="V40" i="29"/>
  <c r="V41" i="29" s="1"/>
  <c r="Y53" i="29"/>
  <c r="X50" i="29"/>
  <c r="W40" i="29"/>
  <c r="W41" i="29" s="1"/>
  <c r="Y51" i="29"/>
  <c r="Z46" i="29"/>
  <c r="Z43" i="29"/>
  <c r="Z47" i="29"/>
  <c r="Y42" i="29"/>
  <c r="Z42" i="29"/>
  <c r="Y43" i="29"/>
  <c r="Y34" i="29"/>
  <c r="Y29" i="29"/>
  <c r="V18" i="29"/>
  <c r="Y28" i="29"/>
  <c r="X25" i="29"/>
  <c r="W18" i="29"/>
  <c r="W8" i="29" s="1"/>
  <c r="Z24" i="29"/>
  <c r="Y23" i="29"/>
  <c r="X19" i="29"/>
  <c r="Y20" i="29"/>
  <c r="V10" i="29"/>
  <c r="Y15" i="29"/>
  <c r="X11" i="29"/>
  <c r="Z11" i="29" s="1"/>
  <c r="Y12" i="29"/>
  <c r="Z12" i="29"/>
  <c r="AO50" i="29" l="1"/>
  <c r="AM49" i="29"/>
  <c r="AN50" i="29"/>
  <c r="AM42" i="29"/>
  <c r="AO43" i="29"/>
  <c r="AN43" i="29"/>
  <c r="AO25" i="29"/>
  <c r="AM18" i="29"/>
  <c r="AO18" i="29" s="1"/>
  <c r="AN19" i="29"/>
  <c r="AL3" i="29"/>
  <c r="AK3" i="29"/>
  <c r="AO11" i="29"/>
  <c r="AN11" i="29"/>
  <c r="AM10" i="29"/>
  <c r="AI16" i="29"/>
  <c r="AI25" i="29"/>
  <c r="AH49" i="29"/>
  <c r="AI49" i="29" s="1"/>
  <c r="AJ50" i="29"/>
  <c r="AF3" i="29"/>
  <c r="AI42" i="29"/>
  <c r="AJ42" i="29"/>
  <c r="AF9" i="29"/>
  <c r="AG3" i="29"/>
  <c r="AJ19" i="29"/>
  <c r="AI19" i="29"/>
  <c r="AH18" i="29"/>
  <c r="AH10" i="29"/>
  <c r="AI11" i="29"/>
  <c r="AJ11" i="29"/>
  <c r="AA3" i="29"/>
  <c r="AD50" i="29"/>
  <c r="AC49" i="29"/>
  <c r="AE49" i="29" s="1"/>
  <c r="AC42" i="29"/>
  <c r="AD42" i="29" s="1"/>
  <c r="AE42" i="29"/>
  <c r="AD25" i="29"/>
  <c r="AE25" i="29"/>
  <c r="AB9" i="29"/>
  <c r="AA9" i="29"/>
  <c r="AD18" i="29"/>
  <c r="AC10" i="29"/>
  <c r="AE11" i="29"/>
  <c r="AD11" i="29"/>
  <c r="Z69" i="29"/>
  <c r="Y69" i="29"/>
  <c r="X74" i="29"/>
  <c r="Z74" i="29" s="1"/>
  <c r="X49" i="29"/>
  <c r="Y50" i="29"/>
  <c r="Z50" i="29"/>
  <c r="W3" i="29"/>
  <c r="V8" i="29"/>
  <c r="V9" i="29" s="1"/>
  <c r="W9" i="29"/>
  <c r="Z25" i="29"/>
  <c r="Y25" i="29"/>
  <c r="V3" i="29"/>
  <c r="Z19" i="29"/>
  <c r="X18" i="29"/>
  <c r="Y19" i="29"/>
  <c r="X10" i="29"/>
  <c r="Y10" i="29" s="1"/>
  <c r="Y11" i="29"/>
  <c r="AO49" i="29" l="1"/>
  <c r="AN49" i="29"/>
  <c r="AM40" i="29"/>
  <c r="AO42" i="29"/>
  <c r="AN42" i="29"/>
  <c r="AN18" i="29"/>
  <c r="AN10" i="29"/>
  <c r="AO10" i="29"/>
  <c r="AM8" i="29"/>
  <c r="AH40" i="29"/>
  <c r="AH41" i="29" s="1"/>
  <c r="AI41" i="29" s="1"/>
  <c r="AJ49" i="29"/>
  <c r="AJ40" i="29"/>
  <c r="AJ18" i="29"/>
  <c r="AI18" i="29"/>
  <c r="AI10" i="29"/>
  <c r="AJ10" i="29"/>
  <c r="AH8" i="29"/>
  <c r="AC40" i="29"/>
  <c r="AE40" i="29" s="1"/>
  <c r="AD49" i="29"/>
  <c r="AE10" i="29"/>
  <c r="AD10" i="29"/>
  <c r="AC8" i="29"/>
  <c r="Z49" i="29"/>
  <c r="X40" i="29"/>
  <c r="Y49" i="29"/>
  <c r="Y18" i="29"/>
  <c r="Z18" i="29"/>
  <c r="Z10" i="29"/>
  <c r="X8" i="29"/>
  <c r="X9" i="29" s="1"/>
  <c r="Y9" i="29" s="1"/>
  <c r="AM41" i="29" l="1"/>
  <c r="AN41" i="29" s="1"/>
  <c r="AO40" i="29"/>
  <c r="AO8" i="29"/>
  <c r="AM3" i="29"/>
  <c r="AM4" i="29" s="1"/>
  <c r="AM9" i="29"/>
  <c r="AN9" i="29" s="1"/>
  <c r="AJ8" i="29"/>
  <c r="AH9" i="29"/>
  <c r="AI9" i="29" s="1"/>
  <c r="AH3" i="29"/>
  <c r="AH4" i="29" s="1"/>
  <c r="AC41" i="29"/>
  <c r="AD41" i="29" s="1"/>
  <c r="AC3" i="29"/>
  <c r="AC4" i="29" s="1"/>
  <c r="AC9" i="29"/>
  <c r="AD9" i="29" s="1"/>
  <c r="AE8" i="29"/>
  <c r="X41" i="29"/>
  <c r="Y41" i="29" s="1"/>
  <c r="Z40" i="29"/>
  <c r="X3" i="29"/>
  <c r="Z8" i="29"/>
</calcChain>
</file>

<file path=xl/comments1.xml><?xml version="1.0" encoding="utf-8"?>
<comments xmlns="http://schemas.openxmlformats.org/spreadsheetml/2006/main">
  <authors>
    <author>anette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4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9" authorId="0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10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4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18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SE-studerende: Studerende som kun følger SE-kurser - oftes omgængere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42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43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45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47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48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49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0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2" authorId="0" shapeId="0">
      <text>
        <r>
          <rPr>
            <b/>
            <sz val="8"/>
            <color indexed="81"/>
            <rFont val="Tahoma"/>
            <family val="2"/>
          </rPr>
          <t>SE-studerende: Studerende som kun følger SE-kurser - oftes omgængere</t>
        </r>
      </text>
    </comment>
  </commentList>
</comments>
</file>

<file path=xl/comments10.xml><?xml version="1.0" encoding="utf-8"?>
<comments xmlns="http://schemas.openxmlformats.org/spreadsheetml/2006/main">
  <authors>
    <author>Anette Bech Grønhøj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9" authorId="3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A10" authorId="3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13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6" authorId="4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4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4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9" authorId="4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3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22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5" authorId="5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26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7" authorId="5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8" authorId="5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5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1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32" authorId="5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33" authorId="5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5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6" authorId="5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7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" authorId="5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9" authorId="5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5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1" authorId="5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42" authorId="5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3" authorId="3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5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6" authorId="5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7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8" authorId="5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9" authorId="5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50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1" authorId="5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52" authorId="5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3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4" authorId="5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Idræt, 3. og 4. semester</t>
        </r>
      </text>
    </comment>
    <comment ref="A56" authorId="5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71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2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74" authorId="5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" authorId="5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7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78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1" authorId="4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2" authorId="4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3" authorId="4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84" authorId="4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6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87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9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90" authorId="5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91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92" authorId="5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9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96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97" authorId="5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98" authorId="5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99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0" authorId="5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101" authorId="5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102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3" authorId="5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04" authorId="5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5" authorId="5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106" authorId="5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07" authorId="5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08" authorId="5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0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11" authorId="5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12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3" authorId="5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" authorId="5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15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16" authorId="5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17" authorId="5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11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9" authorId="5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120" authorId="5" shapeId="0">
      <text>
        <r>
          <rPr>
            <b/>
            <sz val="9"/>
            <color indexed="81"/>
            <rFont val="Tahoma"/>
            <family val="2"/>
          </rPr>
          <t>Idræt, 3./4. semester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5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2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2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Anette Bech Grønhøj</author>
    <author>Karina Bundgaard</author>
    <author>Anette Bech Groenhoej</author>
    <author>Helle Busk Jensen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G7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studerende ikke mødt til P2-gruppedannelse</t>
        </r>
      </text>
    </comment>
    <comment ref="A9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AG9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studerende er ikke mødt op på 2.semester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G10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9 studerende ikke mødt til P2-gruppedannelse</t>
        </r>
      </text>
    </comment>
    <comment ref="A1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13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G13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26 studerende ikke mødt til P2-gruppedannelse og de fleste har ikke deltaget i P1-projekteksamen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6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22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G22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studerende ikke mødt til P2-gruppedannelse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5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26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7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G27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ny studerende pr. 01.02.13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1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32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34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fraflytning, 1 ophørt, 1 ikke mødt til P2-gruppedannelse</t>
        </r>
      </text>
    </comment>
    <comment ref="A35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G36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studerende er skiftet fra Kemi til Kemiteknologi pr. 01.02.13</t>
        </r>
      </text>
    </comment>
    <comment ref="A37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37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studerende er skiftet fra Kemi til Kemiteknologi pr. 01.02.13</t>
        </r>
      </text>
    </comment>
    <comment ref="A38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1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G41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fraflytninger og 1 ophørt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3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5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6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7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47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nye studerende fra øvrige uddannelser og semestre. 1 fraflytning. 1 ikke mødt til P2-gruppedannelse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48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 jan '13. 2 ikke mødt P2-gruppedannelse</t>
        </r>
      </text>
    </comment>
    <comment ref="A49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U49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som ikke har vist sig i længere tid er ikke talt med.</t>
        </r>
      </text>
    </comment>
    <comment ref="A50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G52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8 studerende ikke mødt til P2-gruppedannelse</t>
        </r>
      </text>
    </comment>
    <comment ref="A53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56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3" shapeId="0">
      <text>
        <r>
          <rPr>
            <b/>
            <sz val="9"/>
            <color indexed="81"/>
            <rFont val="Tahoma"/>
            <family val="2"/>
          </rPr>
          <t>SES, SICT og SADP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72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3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75" authorId="3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3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79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1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2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82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 siden sidste optælling</t>
        </r>
      </text>
    </comment>
    <comment ref="A83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4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85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7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88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91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92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93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94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9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6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97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98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99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100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102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103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05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107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09" authorId="3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1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13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16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I117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 siden sidste optælling</t>
        </r>
      </text>
    </comment>
    <comment ref="A118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I118" authorId="3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studerende aktiv i STADS men ikke på studiet, de er ikke med i studenterstatistikken.</t>
        </r>
      </text>
    </comment>
    <comment ref="A11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0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121" authorId="3" shapeId="0">
      <text>
        <r>
          <rPr>
            <b/>
            <sz val="9"/>
            <color indexed="81"/>
            <rFont val="Tahoma"/>
            <family val="2"/>
          </rPr>
          <t>Idræt 3.-4. semester</t>
        </r>
      </text>
    </comment>
    <comment ref="A122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24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2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7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8" authorId="3" shapeId="0">
      <text>
        <r>
          <rPr>
            <b/>
            <sz val="9"/>
            <color indexed="81"/>
            <rFont val="Tahoma"/>
            <family val="2"/>
          </rPr>
          <t>SES, SICT og SADP</t>
        </r>
      </text>
    </comment>
  </commentList>
</comments>
</file>

<file path=xl/comments12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Q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stud Q999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A11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Q1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stud Q999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Q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14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Q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2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23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6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stud Q999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studieskifter til MAT, 6 sidefagsstuderende inkl. statistikken.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M4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studieskiftere til MATTEK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0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52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3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5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67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79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E79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ikke afholdt gruppedannelse</t>
        </r>
      </text>
    </comment>
    <comment ref="A80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80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4 ikke mødt til gruppedannelse</t>
        </r>
      </text>
    </comment>
    <comment ref="A81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3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3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
2 stud. tilbage på 2.sem</t>
        </r>
      </text>
    </comment>
    <comment ref="A84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6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Q86" authorId="1" shapeId="0">
      <text>
        <r>
          <rPr>
            <b/>
            <sz val="9"/>
            <color indexed="81"/>
            <rFont val="Tahoma"/>
            <family val="2"/>
          </rPr>
          <t>HBJ</t>
        </r>
        <r>
          <rPr>
            <sz val="9"/>
            <color indexed="81"/>
            <rFont val="Tahoma"/>
            <family val="2"/>
          </rPr>
          <t>: 2 ophørte</t>
        </r>
      </text>
    </comment>
    <comment ref="A87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I8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24 ikke mødt til gruppedannelse</t>
        </r>
      </text>
    </comment>
    <comment ref="A8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0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1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2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E9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1 ikke mødt til gruppedannelse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96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96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3 ophørt</t>
        </r>
      </text>
    </comment>
    <comment ref="A9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99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00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E100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studieskift fra BEM til SW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02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3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05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Inkl. 4 sidefagsstuderende som følger alt pånær 5 ECTS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E106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2 studieskift til BIOT samt 1 start på 2.sem igen.</t>
        </r>
      </text>
    </comment>
    <comment ref="A107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 studieskift fra EGI, samt 1 ophørt</t>
        </r>
      </text>
    </comment>
    <comment ref="A108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8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2 studieskift til FYS</t>
        </r>
      </text>
    </comment>
    <comment ref="A109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6 ikke mødt til gruppedannelse</t>
        </r>
      </text>
    </comment>
    <comment ref="A110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E110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 studieskift fra KEMI (BIOT2 og DAT2)</t>
        </r>
      </text>
    </comment>
    <comment ref="I110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1 ikke mødt</t>
        </r>
      </text>
    </comment>
    <comment ref="A111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1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3 ikke mødt til gruppedannelse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13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Q115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ophørt</t>
        </r>
      </text>
    </comment>
    <comment ref="A116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E11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ikke mødt til gruppedannelse</t>
        </r>
      </text>
    </comment>
    <comment ref="A118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0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21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22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3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4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E124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studieskift fra ITC til FYS</t>
        </r>
      </text>
    </comment>
    <comment ref="A125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125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13 ikke mødt til gruppedannelse</t>
        </r>
      </text>
    </comment>
    <comment ref="A126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27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10 ikke mødt til gruppedannelse</t>
        </r>
      </text>
    </comment>
    <comment ref="A129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7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8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E138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9 ikke mødt til gruppedannelse</t>
        </r>
      </text>
    </comment>
    <comment ref="A139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E139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6 ikke mødt til gruppedannelse</t>
        </r>
      </text>
    </comment>
    <comment ref="A140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E140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4 ikke mødt til gruppedannelse</t>
        </r>
      </text>
    </comment>
    <comment ref="A142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Q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Y6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Q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Q1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1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Y1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2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Q12" authorId="1" shapeId="0">
      <text>
        <r>
          <rPr>
            <b/>
            <sz val="9"/>
            <color indexed="81"/>
            <rFont val="Tahoma"/>
            <family val="2"/>
          </rPr>
          <t>10 Q999 og 1 ophørt</t>
        </r>
      </text>
    </comment>
    <comment ref="U12" authorId="1" shapeId="0">
      <text>
        <r>
          <rPr>
            <b/>
            <sz val="9"/>
            <color indexed="81"/>
            <rFont val="Tahoma"/>
            <family val="2"/>
          </rPr>
          <t>8 Q999 og 5 ophørt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M14" authorId="1" shapeId="0">
      <text>
        <r>
          <rPr>
            <b/>
            <sz val="9"/>
            <color indexed="81"/>
            <rFont val="Tahoma"/>
            <family val="2"/>
          </rPr>
          <t xml:space="preserve">Helle Busk Jensen:
</t>
        </r>
        <r>
          <rPr>
            <sz val="9"/>
            <color indexed="81"/>
            <rFont val="Tahoma"/>
            <family val="2"/>
          </rPr>
          <t>5 Q999 (indskrevet i stads, ikke været tilstede i P0)</t>
        </r>
      </text>
    </comment>
    <comment ref="Q14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U1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Y14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15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M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(indskrevet i stads, ikke været tilstede i P0)</t>
        </r>
      </text>
    </comment>
    <comment ref="Q15" authorId="1" shapeId="0">
      <text>
        <r>
          <rPr>
            <b/>
            <sz val="9"/>
            <color indexed="81"/>
            <rFont val="Tahoma"/>
            <family val="2"/>
          </rPr>
          <t>11 Q999 og 1 ophørt</t>
        </r>
      </text>
    </comment>
    <comment ref="U15" authorId="1" shapeId="0">
      <text>
        <r>
          <rPr>
            <b/>
            <sz val="9"/>
            <color indexed="81"/>
            <rFont val="Tahoma"/>
            <family val="2"/>
          </rPr>
          <t>10 Q999 og 1 ophørt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10 Q999 og 1 ophørt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21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Q2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2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4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Q24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U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7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Q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7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A28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Q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Q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30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2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Q3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3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3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33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Q3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U3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3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Q3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3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3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5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Q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36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3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Q3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37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Y37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38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9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Q4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4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41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Inkl. 6 sidefagsstuderende</t>
        </r>
      </text>
    </comment>
    <comment ref="Q4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41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41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42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Y4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Q4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44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44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45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Q4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4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4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46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8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Q48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U48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48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49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Q49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4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49" authorId="1" shapeId="0">
      <text>
        <r>
          <rPr>
            <b/>
            <sz val="9"/>
            <color indexed="81"/>
            <rFont val="Tahoma"/>
            <family val="2"/>
          </rPr>
          <t>3 Q999 og 4 ophørt</t>
        </r>
      </text>
    </comment>
    <comment ref="A50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5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50" authorId="1" shapeId="0">
      <text>
        <r>
          <rPr>
            <b/>
            <sz val="9"/>
            <color indexed="81"/>
            <rFont val="Tahoma"/>
            <family val="2"/>
          </rPr>
          <t>4 ophørt</t>
        </r>
      </text>
    </comment>
    <comment ref="A51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Q5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53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Q53" authorId="1" shapeId="0">
      <text>
        <r>
          <rPr>
            <b/>
            <sz val="9"/>
            <color indexed="81"/>
            <rFont val="Tahoma"/>
            <family val="2"/>
          </rPr>
          <t>1 kommet i gruppe i P1 og ikke været i P0</t>
        </r>
      </text>
    </comment>
    <comment ref="U5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54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Q5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5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4" authorId="1" shapeId="0">
      <text>
        <r>
          <rPr>
            <b/>
            <sz val="9"/>
            <color indexed="81"/>
            <rFont val="Tahoma"/>
            <family val="2"/>
          </rPr>
          <t>1 Q999 og 4 ophørt</t>
        </r>
      </text>
    </comment>
    <comment ref="A55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Q5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5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56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5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57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Y57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8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M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inkl. 1 sidefagsstuderende</t>
        </r>
      </text>
    </comment>
    <comment ref="Q6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6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68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Q69" authorId="1" shapeId="0">
      <text>
        <r>
          <rPr>
            <b/>
            <sz val="9"/>
            <color indexed="81"/>
            <rFont val="Tahoma"/>
            <family val="2"/>
          </rPr>
          <t>15 Q999 og 2 ophørt</t>
        </r>
      </text>
    </comment>
    <comment ref="U69" authorId="1" shapeId="0">
      <text>
        <r>
          <rPr>
            <b/>
            <sz val="9"/>
            <color indexed="81"/>
            <rFont val="Tahoma"/>
            <family val="2"/>
          </rPr>
          <t>15 Q999 og 1 ophørt</t>
        </r>
      </text>
    </comment>
    <comment ref="Y69" authorId="1" shapeId="0">
      <text>
        <r>
          <rPr>
            <b/>
            <sz val="9"/>
            <color indexed="81"/>
            <rFont val="Tahoma"/>
            <family val="2"/>
          </rPr>
          <t>15 Q999 og 3 ophørt</t>
        </r>
      </text>
    </comment>
    <comment ref="A70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Q7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7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70" authorId="1" shapeId="0">
      <text>
        <r>
          <rPr>
            <b/>
            <sz val="9"/>
            <color indexed="81"/>
            <rFont val="Tahoma"/>
            <family val="2"/>
          </rPr>
          <t>1 Q999 og 4 ophørt</t>
        </r>
      </text>
    </comment>
    <comment ref="A72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2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E82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I8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M8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8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8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8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8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83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8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8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8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8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8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8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8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84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E84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I84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M8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8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84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Y8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C8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6" authorId="1" shapeId="0">
      <text>
        <r>
          <rPr>
            <b/>
            <sz val="9"/>
            <color indexed="81"/>
            <rFont val="Tahoma"/>
            <family val="2"/>
          </rPr>
          <t>8 Q999</t>
        </r>
      </text>
    </comment>
    <comment ref="I86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M86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Q86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U86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Y86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AC86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87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7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I8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8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8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87" authorId="1" shapeId="0">
      <text>
        <r>
          <rPr>
            <b/>
            <sz val="9"/>
            <color indexed="81"/>
            <rFont val="Tahoma"/>
            <family val="2"/>
          </rPr>
          <t>3 Q999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8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88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8" authorId="1" shapeId="0">
      <text>
        <r>
          <rPr>
            <b/>
            <sz val="9"/>
            <color indexed="81"/>
            <rFont val="Tahoma"/>
            <family val="2"/>
          </rPr>
          <t>8 Q999</t>
        </r>
      </text>
    </comment>
    <comment ref="I88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M88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Q88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U88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Y88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AC88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8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0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E90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I90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M90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Q90" authorId="1" shapeId="0">
      <text>
        <r>
          <rPr>
            <b/>
            <sz val="9"/>
            <color indexed="81"/>
            <rFont val="Tahoma"/>
            <family val="2"/>
          </rPr>
          <t>4 Q999, 1 orlov og 1 ophørt</t>
        </r>
      </text>
    </comment>
    <comment ref="U90" authorId="1" shapeId="0">
      <text>
        <r>
          <rPr>
            <b/>
            <sz val="9"/>
            <color indexed="81"/>
            <rFont val="Tahoma"/>
            <family val="2"/>
          </rPr>
          <t>5 Q999 og 1 orlov</t>
        </r>
      </text>
    </comment>
    <comment ref="Y90" authorId="1" shapeId="0">
      <text>
        <r>
          <rPr>
            <b/>
            <sz val="9"/>
            <color indexed="81"/>
            <rFont val="Tahoma"/>
            <family val="2"/>
          </rPr>
          <t>5 Q999 og 1 orlov</t>
        </r>
      </text>
    </comment>
    <comment ref="AC90" authorId="1" shapeId="0">
      <text>
        <r>
          <rPr>
            <b/>
            <sz val="9"/>
            <color indexed="81"/>
            <rFont val="Tahoma"/>
            <family val="2"/>
          </rPr>
          <t>5 Q999 og 1 orlov</t>
        </r>
      </text>
    </comment>
    <comment ref="A91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91" authorId="1" shapeId="0">
      <text>
        <r>
          <rPr>
            <b/>
            <sz val="9"/>
            <color indexed="81"/>
            <rFont val="Tahoma"/>
            <family val="2"/>
          </rPr>
          <t>17 Q999 og 1 ophørt</t>
        </r>
      </text>
    </comment>
    <comment ref="I91" authorId="1" shapeId="0">
      <text>
        <r>
          <rPr>
            <b/>
            <sz val="9"/>
            <color indexed="81"/>
            <rFont val="Tahoma"/>
            <family val="2"/>
          </rPr>
          <t>17 Q999 og 5 ophørt</t>
        </r>
      </text>
    </comment>
    <comment ref="M91" authorId="1" shapeId="0">
      <text>
        <r>
          <rPr>
            <b/>
            <sz val="9"/>
            <color indexed="81"/>
            <rFont val="Tahoma"/>
            <family val="2"/>
          </rPr>
          <t>10 Q999 og 9 ophørt</t>
        </r>
      </text>
    </comment>
    <comment ref="Q91" authorId="1" shapeId="0">
      <text>
        <r>
          <rPr>
            <b/>
            <sz val="9"/>
            <color indexed="81"/>
            <rFont val="Tahoma"/>
            <family val="2"/>
          </rPr>
          <t>9 Q999 og 1 ophørt</t>
        </r>
      </text>
    </comment>
    <comment ref="U91" authorId="1" shapeId="0">
      <text>
        <r>
          <rPr>
            <b/>
            <sz val="9"/>
            <color indexed="81"/>
            <rFont val="Tahoma"/>
            <family val="2"/>
          </rPr>
          <t>13 Q999 og 3 ophørt</t>
        </r>
      </text>
    </comment>
    <comment ref="Y91" authorId="1" shapeId="0">
      <text>
        <r>
          <rPr>
            <b/>
            <sz val="9"/>
            <color indexed="81"/>
            <rFont val="Tahoma"/>
            <family val="2"/>
          </rPr>
          <t>13 Q999 og 2 ophørt</t>
        </r>
      </text>
    </comment>
    <comment ref="AC91" authorId="1" shapeId="0">
      <text>
        <r>
          <rPr>
            <b/>
            <sz val="9"/>
            <color indexed="81"/>
            <rFont val="Tahoma"/>
            <family val="2"/>
          </rPr>
          <t>11 Q999 og 5 ophørt</t>
        </r>
      </text>
    </comment>
    <comment ref="A93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4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I94" authorId="1" shapeId="0">
      <text>
        <r>
          <rPr>
            <b/>
            <sz val="9"/>
            <color indexed="81"/>
            <rFont val="Tahoma"/>
            <family val="2"/>
          </rPr>
          <t xml:space="preserve">3 Q999 og 2 ophørt (den ene udmeldt pr. 02.12.14, men ikke kommet med på vores første liste. </t>
        </r>
      </text>
    </comment>
    <comment ref="M9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9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9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9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C9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9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C9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96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E9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9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9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9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9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9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C9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97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I9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M9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9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9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9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9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9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9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E99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I9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M9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9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9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9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00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100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I10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00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Q100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0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0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0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102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03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E103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I10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03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Q10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03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Y10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C10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4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E10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I10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M10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0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0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0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5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0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E10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I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0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E10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0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0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0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108" authorId="1" shapeId="0">
      <text>
        <r>
          <rPr>
            <b/>
            <sz val="9"/>
            <color indexed="81"/>
            <rFont val="Tahoma"/>
            <family val="2"/>
          </rPr>
          <t>1 Q999 kommet tilbage i gruppen samt 1 studerende som skulle have været registreret som aktiv i F15 er tilføjet korrekt i maj måned.</t>
        </r>
      </text>
    </comment>
    <comment ref="A109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I109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M109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Q10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10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10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C10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110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E11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I11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11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E111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I111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M111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Q111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1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C1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12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3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E11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I11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13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Q11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113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Y113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AC11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E11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11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15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11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M11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11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16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E116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I1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1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1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16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7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I117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M117" authorId="1" shapeId="0">
      <text>
        <r>
          <rPr>
            <b/>
            <sz val="9"/>
            <color indexed="81"/>
            <rFont val="Tahoma"/>
            <family val="2"/>
          </rPr>
          <t>4 Q999 og 1 ophørt. plus 1 tomplads på projekt+kursus</t>
        </r>
      </text>
    </comment>
    <comment ref="Q117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U117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Y117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AC117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118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I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M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Q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U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Y118" authorId="1" shapeId="0">
      <text>
        <r>
          <rPr>
            <b/>
            <sz val="9"/>
            <color indexed="81"/>
            <rFont val="Tahoma"/>
            <family val="2"/>
          </rPr>
          <t>1 orlov og 1 ophørt</t>
        </r>
      </text>
    </comment>
    <comment ref="AC11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119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E11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I11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120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E12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2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M120" authorId="1" shapeId="0">
      <text>
        <r>
          <rPr>
            <b/>
            <sz val="9"/>
            <color indexed="81"/>
            <rFont val="Tahoma"/>
            <family val="2"/>
          </rPr>
          <t>4 Q999 og 4 ophørt</t>
        </r>
      </text>
    </comment>
    <comment ref="Q12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12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Y120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C12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121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E1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1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1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22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2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I122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M122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Q122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12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2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2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123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4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E1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C124" authorId="1" shapeId="0">
      <text>
        <r>
          <rPr>
            <b/>
            <sz val="9"/>
            <color indexed="81"/>
            <rFont val="Tahoma"/>
            <family val="2"/>
          </rPr>
          <t xml:space="preserve">2 Q999 </t>
        </r>
      </text>
    </comment>
    <comment ref="A125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E125" authorId="1" shapeId="0">
      <text>
        <r>
          <rPr>
            <b/>
            <sz val="9"/>
            <color indexed="81"/>
            <rFont val="Tahoma"/>
            <family val="2"/>
          </rPr>
          <t>8 Q999 og 1 ophørt</t>
        </r>
      </text>
    </comment>
    <comment ref="I125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M125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Q125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U125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Y125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C125" authorId="1" shapeId="0">
      <text>
        <r>
          <rPr>
            <b/>
            <sz val="9"/>
            <color indexed="81"/>
            <rFont val="Tahoma"/>
            <family val="2"/>
          </rPr>
          <t xml:space="preserve">5 Q999 </t>
        </r>
      </text>
    </comment>
    <comment ref="A126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2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2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12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126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Y12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C12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127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>Plus 1 studieskift til ID fra MEA 3.sem</t>
        </r>
      </text>
    </comment>
    <comment ref="I1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2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2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28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I1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2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2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2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C128" authorId="1" shapeId="0">
      <text>
        <r>
          <rPr>
            <b/>
            <sz val="9"/>
            <color indexed="81"/>
            <rFont val="Tahoma"/>
            <family val="2"/>
          </rPr>
          <t xml:space="preserve">1 Q999 </t>
        </r>
      </text>
    </comment>
    <comment ref="A129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30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130" authorId="1" shapeId="0">
      <text>
        <r>
          <rPr>
            <b/>
            <sz val="9"/>
            <color indexed="81"/>
            <rFont val="Tahoma"/>
            <family val="2"/>
          </rPr>
          <t>13 Q999 og 1 ophørt</t>
        </r>
      </text>
    </comment>
    <comment ref="I130" authorId="1" shapeId="0">
      <text>
        <r>
          <rPr>
            <b/>
            <sz val="9"/>
            <color indexed="81"/>
            <rFont val="Tahoma"/>
            <family val="2"/>
          </rPr>
          <t>12 Q999 og 1 ophørt</t>
        </r>
      </text>
    </comment>
    <comment ref="M130" authorId="1" shapeId="0">
      <text>
        <r>
          <rPr>
            <b/>
            <sz val="9"/>
            <color indexed="81"/>
            <rFont val="Tahoma"/>
            <family val="2"/>
          </rPr>
          <t>11 Q999 og 1 ophørt</t>
        </r>
      </text>
    </comment>
    <comment ref="Q130" authorId="1" shapeId="0">
      <text>
        <r>
          <rPr>
            <b/>
            <sz val="9"/>
            <color indexed="81"/>
            <rFont val="Tahoma"/>
            <family val="2"/>
          </rPr>
          <t>13 Q999 og 1 ophørt</t>
        </r>
      </text>
    </comment>
    <comment ref="U130" authorId="1" shapeId="0">
      <text>
        <r>
          <rPr>
            <b/>
            <sz val="9"/>
            <color indexed="81"/>
            <rFont val="Tahoma"/>
            <family val="2"/>
          </rPr>
          <t>13 Q999 og 5 ophørt</t>
        </r>
      </text>
    </comment>
    <comment ref="Y130" authorId="1" shapeId="0">
      <text>
        <r>
          <rPr>
            <b/>
            <sz val="9"/>
            <color indexed="81"/>
            <rFont val="Tahoma"/>
            <family val="2"/>
          </rPr>
          <t>11 Q999 og 4 ophørt</t>
        </r>
      </text>
    </comment>
    <comment ref="AC130" authorId="1" shapeId="0">
      <text>
        <r>
          <rPr>
            <b/>
            <sz val="9"/>
            <color indexed="81"/>
            <rFont val="Tahoma"/>
            <family val="2"/>
          </rPr>
          <t>10 Q999 og 4 ophørt</t>
        </r>
      </text>
    </comment>
    <comment ref="A131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32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E132" authorId="1" shapeId="0">
      <text>
        <r>
          <rPr>
            <b/>
            <sz val="9"/>
            <color indexed="81"/>
            <rFont val="Tahoma"/>
            <family val="2"/>
          </rPr>
          <t>1 Q999 og 1 ophørt.
3 stud skiftet fra ROB til anden uddannelse</t>
        </r>
      </text>
    </comment>
    <comment ref="I13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3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3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3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33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E133" authorId="1" shapeId="0">
      <text>
        <r>
          <rPr>
            <b/>
            <sz val="9"/>
            <color indexed="81"/>
            <rFont val="Tahoma"/>
            <family val="2"/>
          </rPr>
          <t>6 Q999 og 4 ophørt.
Inkl 2 skiftet til SW</t>
        </r>
      </text>
    </comment>
    <comment ref="I133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M133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Q133" authorId="1" shapeId="0">
      <text>
        <r>
          <rPr>
            <b/>
            <sz val="9"/>
            <color indexed="81"/>
            <rFont val="Tahoma"/>
            <family val="2"/>
          </rPr>
          <t>3 Q999 og 4 ophørt</t>
        </r>
      </text>
    </comment>
    <comment ref="U133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Y133" authorId="1" shapeId="0">
      <text>
        <r>
          <rPr>
            <b/>
            <sz val="9"/>
            <color indexed="81"/>
            <rFont val="Tahoma"/>
            <family val="2"/>
          </rPr>
          <t>4 Q999 og 3 ophørt</t>
        </r>
      </text>
    </comment>
    <comment ref="AC13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6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4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E144" authorId="1" shapeId="0">
      <text>
        <r>
          <rPr>
            <b/>
            <sz val="9"/>
            <color indexed="81"/>
            <rFont val="Tahoma"/>
            <family val="2"/>
          </rPr>
          <t>10 Q999 og 2 ophørt</t>
        </r>
      </text>
    </comment>
    <comment ref="I144" authorId="1" shapeId="0">
      <text>
        <r>
          <rPr>
            <b/>
            <sz val="9"/>
            <color indexed="81"/>
            <rFont val="Tahoma"/>
            <family val="2"/>
          </rPr>
          <t>7 Q999 og 3 ophørt</t>
        </r>
      </text>
    </comment>
    <comment ref="M144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Q144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U144" authorId="1" shapeId="0">
      <text>
        <r>
          <rPr>
            <b/>
            <sz val="9"/>
            <color indexed="81"/>
            <rFont val="Tahoma"/>
            <family val="2"/>
          </rPr>
          <t>5 Q999 og 4 ophørt</t>
        </r>
      </text>
    </comment>
    <comment ref="Y144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AC144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145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E145" authorId="1" shapeId="0">
      <text>
        <r>
          <rPr>
            <b/>
            <sz val="9"/>
            <color indexed="81"/>
            <rFont val="Tahoma"/>
            <family val="2"/>
          </rPr>
          <t>22 Q999</t>
        </r>
      </text>
    </comment>
    <comment ref="I145" authorId="1" shapeId="0">
      <text>
        <r>
          <rPr>
            <b/>
            <sz val="9"/>
            <color indexed="81"/>
            <rFont val="Tahoma"/>
            <family val="2"/>
          </rPr>
          <t>22 Q999</t>
        </r>
      </text>
    </comment>
    <comment ref="M145" authorId="1" shapeId="0">
      <text>
        <r>
          <rPr>
            <b/>
            <sz val="9"/>
            <color indexed="81"/>
            <rFont val="Tahoma"/>
            <family val="2"/>
          </rPr>
          <t>15 Q999 og 1 ophørt</t>
        </r>
      </text>
    </comment>
    <comment ref="Q145" authorId="1" shapeId="0">
      <text>
        <r>
          <rPr>
            <b/>
            <sz val="9"/>
            <color indexed="81"/>
            <rFont val="Tahoma"/>
            <family val="2"/>
          </rPr>
          <t>20 Q999 og 1 ophørt</t>
        </r>
      </text>
    </comment>
    <comment ref="U145" authorId="1" shapeId="0">
      <text>
        <r>
          <rPr>
            <b/>
            <sz val="9"/>
            <color indexed="81"/>
            <rFont val="Tahoma"/>
            <family val="2"/>
          </rPr>
          <t>19 Q999 og 2 ophørt</t>
        </r>
      </text>
    </comment>
    <comment ref="Y145" authorId="1" shapeId="0">
      <text>
        <r>
          <rPr>
            <b/>
            <sz val="9"/>
            <color indexed="81"/>
            <rFont val="Tahoma"/>
            <family val="2"/>
          </rPr>
          <t>19 Q999</t>
        </r>
      </text>
    </comment>
    <comment ref="AC145" authorId="1" shapeId="0">
      <text>
        <r>
          <rPr>
            <b/>
            <sz val="9"/>
            <color indexed="81"/>
            <rFont val="Tahoma"/>
            <family val="2"/>
          </rPr>
          <t>18 Q999 og 1 ophørt</t>
        </r>
      </text>
    </comment>
    <comment ref="A146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E146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I146" authorId="1" shapeId="0">
      <text>
        <r>
          <rPr>
            <b/>
            <sz val="9"/>
            <color indexed="81"/>
            <rFont val="Tahoma"/>
            <family val="2"/>
          </rPr>
          <t>6 Q999 og 2 ophørt.
Plus 2 som er startet på 2. semester igen.</t>
        </r>
      </text>
    </comment>
    <comment ref="M146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Q146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U146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Y14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C146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14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L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6" authorId="1" shapeId="0">
      <text>
        <r>
          <rPr>
            <b/>
            <sz val="9"/>
            <color indexed="81"/>
            <rFont val="Tahoma"/>
            <family val="2"/>
          </rPr>
          <t>4 ophørte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Q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L1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12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L12" authorId="1" shapeId="0">
      <text>
        <r>
          <rPr>
            <b/>
            <sz val="9"/>
            <color indexed="81"/>
            <rFont val="Tahoma"/>
            <family val="2"/>
          </rPr>
          <t>3 ophørte</t>
        </r>
      </text>
    </comment>
    <comment ref="Q12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1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L14" authorId="1" shapeId="0">
      <text>
        <r>
          <rPr>
            <b/>
            <sz val="9"/>
            <color indexed="81"/>
            <rFont val="Tahoma"/>
            <family val="2"/>
          </rPr>
          <t>2 ophørte</t>
        </r>
      </text>
    </comment>
    <comment ref="U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5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L15" authorId="1" shapeId="0">
      <text>
        <r>
          <rPr>
            <b/>
            <sz val="9"/>
            <color indexed="81"/>
            <rFont val="Tahoma"/>
            <family val="2"/>
          </rPr>
          <t>1 Q999 og 5 ophørte. 
2 gæstestuderende</t>
        </r>
      </text>
    </comment>
    <comment ref="Q15" authorId="1" shapeId="0">
      <text>
        <r>
          <rPr>
            <b/>
            <sz val="9"/>
            <color indexed="81"/>
            <rFont val="Tahoma"/>
            <family val="2"/>
          </rPr>
          <t>4 Q999 og 3 ophørt</t>
        </r>
      </text>
    </comment>
    <comment ref="U1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8" authorId="1" shapeId="0">
      <text>
        <r>
          <rPr>
            <b/>
            <sz val="9"/>
            <color indexed="81"/>
            <rFont val="Tahoma"/>
            <family val="2"/>
          </rPr>
          <t>3 ophørte</t>
        </r>
      </text>
    </comment>
    <comment ref="Q18" authorId="1" shapeId="0">
      <text>
        <r>
          <rPr>
            <b/>
            <sz val="9"/>
            <color indexed="81"/>
            <rFont val="Tahoma"/>
            <family val="2"/>
          </rPr>
          <t>2 ophørte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1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1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Q2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1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L2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23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2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6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L2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L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L2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2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2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2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L2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2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L31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Q3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3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3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L3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3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32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Y3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Q3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3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L34" authorId="1" shapeId="0">
      <text>
        <r>
          <rPr>
            <b/>
            <sz val="9"/>
            <color indexed="81"/>
            <rFont val="Tahoma"/>
            <family val="2"/>
          </rPr>
          <t>6 ophørt</t>
        </r>
      </text>
    </comment>
    <comment ref="Q3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34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3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3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3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Q3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U3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36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L3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3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3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L3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Q3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U3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3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0" authorId="1" shapeId="0">
      <text>
        <r>
          <rPr>
            <b/>
            <sz val="9"/>
            <color indexed="81"/>
            <rFont val="Tahoma"/>
            <family val="2"/>
          </rPr>
          <t>inkl. 6 sidefagsstuderende</t>
        </r>
      </text>
    </comment>
    <comment ref="Q4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4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L4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4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U4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4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L4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43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4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L45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4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L4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4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47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Y47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L48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Q4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U48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Y48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4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50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L5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L5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52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Y52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L53" authorId="1" shapeId="0">
      <text>
        <r>
          <rPr>
            <b/>
            <sz val="9"/>
            <color indexed="81"/>
            <rFont val="Tahoma"/>
            <family val="2"/>
          </rPr>
          <t>4 ophørt</t>
        </r>
      </text>
    </comment>
    <comment ref="Q5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5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5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L5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5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2 Q999 og 5 ophørt</t>
        </r>
      </text>
    </comment>
    <comment ref="Q5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5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56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L56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Q56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Y56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L67" authorId="1" shapeId="0">
      <text>
        <r>
          <rPr>
            <b/>
            <sz val="9"/>
            <color indexed="81"/>
            <rFont val="Tahoma"/>
            <family val="2"/>
          </rPr>
          <t>8 Q999</t>
        </r>
      </text>
    </comment>
    <comment ref="Q67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6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6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L68" authorId="1" shapeId="0">
      <text>
        <r>
          <rPr>
            <b/>
            <sz val="9"/>
            <color indexed="81"/>
            <rFont val="Tahoma"/>
            <family val="2"/>
          </rPr>
          <t>8 Q999 og 4 ophørt og 1 orlov</t>
        </r>
      </text>
    </comment>
    <comment ref="Q68" authorId="1" shapeId="0">
      <text>
        <r>
          <rPr>
            <b/>
            <sz val="9"/>
            <color indexed="81"/>
            <rFont val="Tahoma"/>
            <family val="2"/>
          </rPr>
          <t>8 Q999 og 1 orlov</t>
        </r>
      </text>
    </comment>
    <comment ref="U68" authorId="1" shapeId="0">
      <text>
        <r>
          <rPr>
            <b/>
            <sz val="9"/>
            <color indexed="81"/>
            <rFont val="Tahoma"/>
            <family val="2"/>
          </rPr>
          <t>3 Q999, 1 orlov og 4 ophørt</t>
        </r>
      </text>
    </comment>
    <comment ref="Y68" authorId="1" shapeId="0">
      <text>
        <r>
          <rPr>
            <b/>
            <sz val="9"/>
            <color indexed="81"/>
            <rFont val="Tahoma"/>
            <family val="2"/>
          </rPr>
          <t>2 orlov og 3 ophørt</t>
        </r>
      </text>
    </comment>
    <comment ref="A69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L69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Q6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E81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I8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M8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81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8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81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C8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82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8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I8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M82" authorId="1" shapeId="0">
      <text>
        <r>
          <rPr>
            <b/>
            <sz val="9"/>
            <color indexed="81"/>
            <rFont val="Tahoma"/>
            <family val="2"/>
          </rPr>
          <t xml:space="preserve">1 Q999 og 1 ophørt
</t>
        </r>
      </text>
    </comment>
    <comment ref="Q8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8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8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82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83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E83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I83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M83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Q8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8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8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C8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85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5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I85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M85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Q85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U85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8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C8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I8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8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8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U8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8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C8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87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I87" authorId="1" shapeId="0">
      <text>
        <r>
          <rPr>
            <b/>
            <sz val="9"/>
            <color indexed="81"/>
            <rFont val="Tahoma"/>
            <family val="2"/>
          </rPr>
          <t>5 Q999 og 3 ophørt</t>
        </r>
      </text>
    </comment>
    <comment ref="M8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Q8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8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Y8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C8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9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E89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I89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M8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Q8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U8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8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89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90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90" authorId="1" shapeId="0">
      <text>
        <r>
          <rPr>
            <b/>
            <sz val="9"/>
            <color indexed="81"/>
            <rFont val="Tahoma"/>
            <family val="2"/>
          </rPr>
          <t>10 Q999</t>
        </r>
      </text>
    </comment>
    <comment ref="I90" authorId="1" shapeId="0">
      <text>
        <r>
          <rPr>
            <b/>
            <sz val="9"/>
            <color indexed="81"/>
            <rFont val="Tahoma"/>
            <family val="2"/>
          </rPr>
          <t>7 Q999 og 4 ophørt</t>
        </r>
      </text>
    </comment>
    <comment ref="M90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Q90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U90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Y9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9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9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9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94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E9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I95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M95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9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9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9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9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96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9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96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Q9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9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9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8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E98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I98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M98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Q98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U9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Y9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C9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E101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I10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M10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01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01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Y101" authorId="1" shapeId="0">
      <text>
        <r>
          <rPr>
            <b/>
            <sz val="9"/>
            <color indexed="81"/>
            <rFont val="Tahoma"/>
            <family val="2"/>
          </rPr>
          <t>1 Q999, 1 orlov og 1 ophørt</t>
        </r>
      </text>
    </comment>
    <comment ref="AC101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A102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E102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I102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M102" authorId="1" shapeId="0">
      <text>
        <r>
          <rPr>
            <b/>
            <sz val="9"/>
            <color indexed="81"/>
            <rFont val="Tahoma"/>
            <family val="2"/>
          </rPr>
          <t>1 ophørt og 1 orlov</t>
        </r>
      </text>
    </comment>
    <comment ref="Q102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U102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Y102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C102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103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E10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0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0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0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0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10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C10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M10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10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0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E106" authorId="1" shapeId="0">
      <text>
        <r>
          <rPr>
            <b/>
            <sz val="9"/>
            <color indexed="81"/>
            <rFont val="Tahoma"/>
            <family val="2"/>
          </rPr>
          <t>4 Q999 og 5 ophørt</t>
        </r>
      </text>
    </comment>
    <comment ref="I106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M10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106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U10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Y106" authorId="1" shapeId="0">
      <text>
        <r>
          <rPr>
            <b/>
            <sz val="9"/>
            <color indexed="81"/>
            <rFont val="Tahoma"/>
            <family val="2"/>
          </rPr>
          <t>5 Q999 og 3 ophørt</t>
        </r>
      </text>
    </comment>
    <comment ref="AC10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107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3 Q999
Plus 7 sidefagsstuderende og 1 tompladsstuderende</t>
        </r>
      </text>
    </comment>
    <comment ref="I107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M107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Q10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107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E108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I108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M10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0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0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10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0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9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I109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M109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Q109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U10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10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C109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110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I1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M11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11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1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1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C11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11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E111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I11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11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Q111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11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11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C1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113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Q11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E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I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C1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5" authorId="1" shapeId="0">
      <text>
        <r>
          <rPr>
            <b/>
            <sz val="9"/>
            <color indexed="81"/>
            <rFont val="Tahoma"/>
            <family val="2"/>
          </rPr>
          <t>2 Q999, 1 orlov og 2 ophørt</t>
        </r>
      </text>
    </comment>
    <comment ref="I115" authorId="1" shapeId="0">
      <text>
        <r>
          <rPr>
            <b/>
            <sz val="9"/>
            <color indexed="81"/>
            <rFont val="Tahoma"/>
            <family val="2"/>
          </rPr>
          <t>1 Q999, 1 ophørt og 1 orlov</t>
        </r>
      </text>
    </comment>
    <comment ref="M115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Q115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U115" authorId="1" shapeId="0">
      <text>
        <r>
          <rPr>
            <b/>
            <sz val="9"/>
            <color indexed="81"/>
            <rFont val="Tahoma"/>
            <family val="2"/>
          </rPr>
          <t>4 Q999, 1 orlov og 1 ophørt</t>
        </r>
      </text>
    </comment>
    <comment ref="Y115" authorId="1" shapeId="0">
      <text>
        <r>
          <rPr>
            <b/>
            <sz val="9"/>
            <color indexed="81"/>
            <rFont val="Tahoma"/>
            <family val="2"/>
          </rPr>
          <t>2 Q999, 1 orlov og 2 ophørt</t>
        </r>
      </text>
    </comment>
    <comment ref="AC115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11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U11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C11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E11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I11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1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Q117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1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1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1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118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I118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M118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Q118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18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18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1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119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E11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I11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11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120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0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1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E122" authorId="1" shapeId="0">
      <text>
        <r>
          <rPr>
            <b/>
            <sz val="9"/>
            <color indexed="81"/>
            <rFont val="Tahoma"/>
            <family val="2"/>
          </rPr>
          <t>10 Q999 og 1 ophørt</t>
        </r>
      </text>
    </comment>
    <comment ref="I122" authorId="1" shapeId="0">
      <text>
        <r>
          <rPr>
            <b/>
            <sz val="9"/>
            <color indexed="81"/>
            <rFont val="Tahoma"/>
            <family val="2"/>
          </rPr>
          <t>9 Q999 og 1 ophørt</t>
        </r>
      </text>
    </comment>
    <comment ref="M122" authorId="1" shapeId="0">
      <text>
        <r>
          <rPr>
            <b/>
            <sz val="9"/>
            <color indexed="81"/>
            <rFont val="Tahoma"/>
            <family val="2"/>
          </rPr>
          <t>8 Q999 og 1 ophørt</t>
        </r>
      </text>
    </comment>
    <comment ref="Q122" authorId="1" shapeId="0">
      <text>
        <r>
          <rPr>
            <b/>
            <sz val="9"/>
            <color indexed="81"/>
            <rFont val="Tahoma"/>
            <family val="2"/>
          </rPr>
          <t>8 Q999</t>
        </r>
      </text>
    </comment>
    <comment ref="U122" authorId="1" shapeId="0">
      <text>
        <r>
          <rPr>
            <b/>
            <sz val="9"/>
            <color indexed="81"/>
            <rFont val="Tahoma"/>
            <family val="2"/>
          </rPr>
          <t>8 Q999</t>
        </r>
      </text>
    </comment>
    <comment ref="Y122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AC122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123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E12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I1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2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Q123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U123" authorId="1" shapeId="0">
      <text>
        <r>
          <rPr>
            <b/>
            <sz val="9"/>
            <color indexed="81"/>
            <rFont val="Tahoma"/>
            <family val="2"/>
          </rPr>
          <t>4 Q999 og 3 ophørt</t>
        </r>
      </text>
    </comment>
    <comment ref="Y123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C123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124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I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M12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12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2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2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C12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25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5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I12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M12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Q125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U125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Y125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C12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126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27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I127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M12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Q12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U127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Y12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C12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12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128" authorId="1" shapeId="0">
      <text>
        <r>
          <rPr>
            <b/>
            <sz val="9"/>
            <color indexed="81"/>
            <rFont val="Tahoma"/>
            <family val="2"/>
          </rPr>
          <t>13 Q999 og 5 ophørt</t>
        </r>
      </text>
    </comment>
    <comment ref="I128" authorId="1" shapeId="0">
      <text>
        <r>
          <rPr>
            <b/>
            <sz val="9"/>
            <color indexed="81"/>
            <rFont val="Tahoma"/>
            <family val="2"/>
          </rPr>
          <t>9 Q999 og 1 ophørt</t>
        </r>
      </text>
    </comment>
    <comment ref="M128" authorId="1" shapeId="0">
      <text>
        <r>
          <rPr>
            <b/>
            <sz val="9"/>
            <color indexed="81"/>
            <rFont val="Tahoma"/>
            <family val="2"/>
          </rPr>
          <t>8 Q999 og 1 ophørt</t>
        </r>
      </text>
    </comment>
    <comment ref="Q128" authorId="1" shapeId="0">
      <text>
        <r>
          <rPr>
            <b/>
            <sz val="9"/>
            <color indexed="81"/>
            <rFont val="Tahoma"/>
            <family val="2"/>
          </rPr>
          <t>7 Q999 og 4 ophørt</t>
        </r>
      </text>
    </comment>
    <comment ref="U128" authorId="1" shapeId="0">
      <text>
        <r>
          <rPr>
            <b/>
            <sz val="9"/>
            <color indexed="81"/>
            <rFont val="Tahoma"/>
            <family val="2"/>
          </rPr>
          <t>6 Q999 og 3 ophørt</t>
        </r>
      </text>
    </comment>
    <comment ref="Y12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C12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129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E12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130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E13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I13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M13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13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30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13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C13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131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E131" authorId="1" shapeId="0">
      <text>
        <r>
          <rPr>
            <b/>
            <sz val="9"/>
            <color indexed="81"/>
            <rFont val="Tahoma"/>
            <family val="2"/>
          </rPr>
          <t>5 Q999 og 4 ophørt</t>
        </r>
      </text>
    </comment>
    <comment ref="I131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M131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Q131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U131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Y131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C131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13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2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E142" authorId="1" shapeId="0">
      <text>
        <r>
          <rPr>
            <b/>
            <sz val="9"/>
            <color indexed="81"/>
            <rFont val="Tahoma"/>
            <family val="2"/>
          </rPr>
          <t>8 Q999 og 4 ophørt</t>
        </r>
      </text>
    </comment>
    <comment ref="I142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M142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Q142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U142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Y142" authorId="1" shapeId="0">
      <text>
        <r>
          <rPr>
            <b/>
            <sz val="9"/>
            <color indexed="81"/>
            <rFont val="Tahoma"/>
            <family val="2"/>
          </rPr>
          <t>6 Q999 og 3 ophørt</t>
        </r>
      </text>
    </comment>
    <comment ref="AC142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E143" authorId="1" shapeId="0">
      <text>
        <r>
          <rPr>
            <b/>
            <sz val="9"/>
            <color indexed="81"/>
            <rFont val="Tahoma"/>
            <family val="2"/>
          </rPr>
          <t>2 Q999 og 2 orlov</t>
        </r>
      </text>
    </comment>
    <comment ref="I143" authorId="1" shapeId="0">
      <text>
        <r>
          <rPr>
            <b/>
            <sz val="9"/>
            <color indexed="81"/>
            <rFont val="Tahoma"/>
            <family val="2"/>
          </rPr>
          <t>2 Q999, 1 ophørt og 1 orlov</t>
        </r>
      </text>
    </comment>
    <comment ref="M143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Q143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U143" authorId="1" shapeId="0">
      <text>
        <r>
          <rPr>
            <b/>
            <sz val="9"/>
            <color indexed="81"/>
            <rFont val="Tahoma"/>
            <family val="2"/>
          </rPr>
          <t>2 Q999 og 2 orlov</t>
        </r>
      </text>
    </comment>
    <comment ref="Y143" authorId="1" shapeId="0">
      <text>
        <r>
          <rPr>
            <b/>
            <sz val="9"/>
            <color indexed="81"/>
            <rFont val="Tahoma"/>
            <family val="2"/>
          </rPr>
          <t>1 Q999, 2 orlov og 1 ophørt</t>
        </r>
      </text>
    </comment>
    <comment ref="AC143" authorId="1" shapeId="0">
      <text>
        <r>
          <rPr>
            <b/>
            <sz val="9"/>
            <color indexed="81"/>
            <rFont val="Tahoma"/>
            <family val="2"/>
          </rPr>
          <t>1 Q999 og 2 orlov</t>
        </r>
      </text>
    </comment>
    <comment ref="A144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E144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I144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M14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Q144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14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14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C14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4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6" authorId="1" shapeId="0">
      <text>
        <r>
          <rPr>
            <b/>
            <sz val="9"/>
            <color indexed="81"/>
            <rFont val="Tahoma"/>
            <family val="2"/>
          </rPr>
          <t>3 ophørte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M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Q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M10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Q10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U1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Y10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1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1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1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12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M1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Q12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U12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M14" authorId="1" shapeId="0">
      <text>
        <r>
          <rPr>
            <b/>
            <sz val="9"/>
            <color indexed="81"/>
            <rFont val="Tahoma"/>
            <family val="2"/>
          </rPr>
          <t>9 Q999</t>
        </r>
      </text>
    </comment>
    <comment ref="Q14" authorId="1" shapeId="0">
      <text>
        <r>
          <rPr>
            <b/>
            <sz val="9"/>
            <color indexed="81"/>
            <rFont val="Tahoma"/>
            <family val="2"/>
          </rPr>
          <t>2 Q999, 1 orlov og 6 ophørt</t>
        </r>
      </text>
    </comment>
    <comment ref="U14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Y14" authorId="1" shapeId="0">
      <text>
        <r>
          <rPr>
            <b/>
            <sz val="9"/>
            <color indexed="81"/>
            <rFont val="Tahoma"/>
            <family val="2"/>
          </rPr>
          <t>2 Q999, 1 orlov, 1 ophørt</t>
        </r>
      </text>
    </comment>
    <comment ref="A15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M15" authorId="1" shapeId="0">
      <text>
        <r>
          <rPr>
            <b/>
            <sz val="9"/>
            <color indexed="81"/>
            <rFont val="Tahoma"/>
            <family val="2"/>
          </rPr>
          <t>15 Q999 og 2 ophørt</t>
        </r>
      </text>
    </comment>
    <comment ref="Q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15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M20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Q2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2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21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21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Q2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6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M2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26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26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Y2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M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2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M31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Y3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3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M3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Q3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U3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32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M3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Q3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M34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Q34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34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34" authorId="1" shapeId="0">
      <text>
        <r>
          <rPr>
            <b/>
            <sz val="9"/>
            <color indexed="81"/>
            <rFont val="Tahoma"/>
            <family val="2"/>
          </rPr>
          <t xml:space="preserve">2 ophørt
</t>
        </r>
      </text>
    </comment>
    <comment ref="A3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5" authorId="1" shapeId="0">
      <text>
        <r>
          <rPr>
            <b/>
            <sz val="9"/>
            <color indexed="81"/>
            <rFont val="Tahoma"/>
            <family val="2"/>
          </rPr>
          <t>1 Q999 
1 sidefagsstuderende er talt med nu og frem.</t>
        </r>
      </text>
    </comment>
    <comment ref="Q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2 Q999 og 2 ophørte</t>
        </r>
      </text>
    </comment>
    <comment ref="Y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M3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36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U36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3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M3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3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3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38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M39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0" authorId="1" shapeId="0">
      <text>
        <r>
          <rPr>
            <b/>
            <sz val="9"/>
            <color indexed="81"/>
            <rFont val="Tahoma"/>
            <family val="2"/>
          </rPr>
          <t>8 sidefagsstuderende er talt med nu og frem.</t>
        </r>
      </text>
    </comment>
    <comment ref="Q40" authorId="1" shapeId="0">
      <text>
        <r>
          <rPr>
            <b/>
            <sz val="9"/>
            <color indexed="81"/>
            <rFont val="Tahoma"/>
            <family val="2"/>
          </rPr>
          <t>1 sent optaget pga administrativ fejl optagelseskontoret (04/10-16)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Y4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U4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4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M42" authorId="1" shapeId="0">
      <text>
        <r>
          <rPr>
            <b/>
            <sz val="9"/>
            <color indexed="81"/>
            <rFont val="Tahoma"/>
            <family val="2"/>
          </rPr>
          <t>4 ophørt</t>
        </r>
      </text>
    </comment>
    <comment ref="U4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1 Q999 og 5 ophørt</t>
        </r>
      </text>
    </comment>
    <comment ref="Q4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U43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Y4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M44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Q44" authorId="1" shapeId="0">
      <text>
        <r>
          <rPr>
            <b/>
            <sz val="8"/>
            <color indexed="81"/>
            <rFont val="Tahoma"/>
            <family val="2"/>
          </rPr>
          <t xml:space="preserve">1 stud. ophørt pr 3/10-16 hvilket er en fejl - er genindskrevet igen. 
1 stud. ophørt september pga skifte fra Nano diplom til Nano civil - er genindskrevet igen. </t>
        </r>
      </text>
    </comment>
    <comment ref="Y4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4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M4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4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4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4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M47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Q47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U47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Y47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M48" authorId="1" shapeId="0">
      <text>
        <r>
          <rPr>
            <b/>
            <sz val="9"/>
            <color indexed="81"/>
            <rFont val="Tahoma"/>
            <family val="2"/>
          </rPr>
          <t>2 ophørt. 
1 sidefagsstuderende er talt med nu og frem.</t>
        </r>
      </text>
    </comment>
    <comment ref="Q4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48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Y48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50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M5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5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U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Q5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5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M5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Q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M5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53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U53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Y53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U5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Y5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5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M55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Q55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55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56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M5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Q56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5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M67" authorId="1" shapeId="0">
      <text>
        <r>
          <rPr>
            <b/>
            <sz val="9"/>
            <color indexed="81"/>
            <rFont val="Tahoma"/>
            <family val="2"/>
          </rPr>
          <t>1 Q999 og 1 ophørt
4 sidefagsstuderende er talt med nu og frem.</t>
        </r>
      </text>
    </comment>
    <comment ref="Q67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U6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Y6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M68" authorId="1" shapeId="0">
      <text>
        <r>
          <rPr>
            <b/>
            <sz val="9"/>
            <color indexed="81"/>
            <rFont val="Tahoma"/>
            <family val="2"/>
          </rPr>
          <t>8 Q999 og 2 ophørt</t>
        </r>
      </text>
    </comment>
    <comment ref="Q68" authorId="1" shapeId="0">
      <text>
        <r>
          <rPr>
            <b/>
            <sz val="9"/>
            <color indexed="81"/>
            <rFont val="Tahoma"/>
            <family val="2"/>
          </rPr>
          <t>3 Q999 og 5 ophørt</t>
        </r>
      </text>
    </comment>
    <comment ref="U6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6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69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M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Q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U6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A82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3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5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9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90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96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8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02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103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07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109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110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1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113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118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19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20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23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24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5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6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27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A12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9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30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A131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13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2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144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4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B1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Y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14" authorId="1" shapeId="0">
      <text>
        <r>
          <rPr>
            <b/>
            <sz val="9"/>
            <color indexed="81"/>
            <rFont val="Tahoma"/>
            <family val="2"/>
          </rPr>
          <t>3 ophørte</t>
        </r>
      </text>
    </comment>
    <comment ref="AJ14" authorId="1" shapeId="0">
      <text>
        <r>
          <rPr>
            <b/>
            <sz val="9"/>
            <color indexed="81"/>
            <rFont val="Tahoma"/>
            <family val="2"/>
          </rPr>
          <t>2 Q999 og 3 ophørte.
Tal pr. 10/2-17</t>
        </r>
      </text>
    </comment>
    <comment ref="AO14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T1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Y1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1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I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N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15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T15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1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15" authorId="1" shapeId="0">
      <text>
        <r>
          <rPr>
            <b/>
            <sz val="9"/>
            <color indexed="81"/>
            <rFont val="Tahoma"/>
            <family val="2"/>
          </rPr>
          <t>2 ophørte
Tal fra P1-grupper, BEM har først gruppedannelse 17/2-17</t>
        </r>
      </text>
    </comment>
    <comment ref="AO1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1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O1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T1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1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1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1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O1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16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Y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I1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BN1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17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O17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T17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Y17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AE17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J17" authorId="1" shapeId="0">
      <text>
        <r>
          <rPr>
            <b/>
            <sz val="9"/>
            <color indexed="81"/>
            <rFont val="Tahoma"/>
            <family val="2"/>
          </rPr>
          <t>12 Q999 og 5 ophørt</t>
        </r>
      </text>
    </comment>
    <comment ref="AO17" authorId="1" shapeId="0">
      <text>
        <r>
          <rPr>
            <b/>
            <sz val="9"/>
            <color indexed="81"/>
            <rFont val="Tahoma"/>
            <family val="2"/>
          </rPr>
          <t>9 Q999 og 3 ophørt</t>
        </r>
      </text>
    </comment>
    <comment ref="AT17" authorId="1" shapeId="0">
      <text>
        <r>
          <rPr>
            <b/>
            <sz val="9"/>
            <color indexed="81"/>
            <rFont val="Tahoma"/>
            <family val="2"/>
          </rPr>
          <t>8 Q999 og 1 ophørt</t>
        </r>
      </text>
    </comment>
    <comment ref="AY17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BD17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BI17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BN17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B1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9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O19" authorId="1" shapeId="0">
      <text>
        <r>
          <rPr>
            <b/>
            <sz val="9"/>
            <color indexed="81"/>
            <rFont val="Tahoma"/>
            <family val="2"/>
          </rPr>
          <t>9 Q999</t>
        </r>
      </text>
    </comment>
    <comment ref="T19" authorId="1" shapeId="0">
      <text>
        <r>
          <rPr>
            <b/>
            <sz val="9"/>
            <color indexed="81"/>
            <rFont val="Tahoma"/>
            <family val="2"/>
          </rPr>
          <t>2 Q999, 1 orlov og 6 ophørt</t>
        </r>
      </text>
    </comment>
    <comment ref="Y19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AE19" authorId="1" shapeId="0">
      <text>
        <r>
          <rPr>
            <b/>
            <sz val="9"/>
            <color indexed="81"/>
            <rFont val="Tahoma"/>
            <family val="2"/>
          </rPr>
          <t>2 Q999, 1 orlov, 1 ophørt</t>
        </r>
      </text>
    </comment>
    <comment ref="AJ19" authorId="1" shapeId="0">
      <text>
        <r>
          <rPr>
            <b/>
            <sz val="9"/>
            <color indexed="81"/>
            <rFont val="Tahoma"/>
            <family val="2"/>
          </rPr>
          <t>2 Q999, 1 orlov og 1 ophørt
Lavet af P1-tal da P2-gruppedannelsen er den 15/2-17</t>
        </r>
      </text>
    </comment>
    <comment ref="AO19" authorId="1" shapeId="0">
      <text>
        <r>
          <rPr>
            <b/>
            <sz val="9"/>
            <color indexed="81"/>
            <rFont val="Tahoma"/>
            <family val="2"/>
          </rPr>
          <t>6 Q999, 1 orlov og 1 ophørt</t>
        </r>
      </text>
    </comment>
    <comment ref="AT19" authorId="1" shapeId="0">
      <text>
        <r>
          <rPr>
            <b/>
            <sz val="9"/>
            <color indexed="81"/>
            <rFont val="Tahoma"/>
            <family val="2"/>
          </rPr>
          <t>8 Q999 og 1 orlov</t>
        </r>
      </text>
    </comment>
    <comment ref="AY19" authorId="1" shapeId="0">
      <text>
        <r>
          <rPr>
            <b/>
            <sz val="9"/>
            <color indexed="81"/>
            <rFont val="Tahoma"/>
            <family val="2"/>
          </rPr>
          <t>8 Q999 og 1 orlov</t>
        </r>
      </text>
    </comment>
    <comment ref="BD19" authorId="1" shapeId="0">
      <text>
        <r>
          <rPr>
            <b/>
            <sz val="9"/>
            <color indexed="81"/>
            <rFont val="Tahoma"/>
            <family val="2"/>
          </rPr>
          <t>8 Q999 og 1 orlov</t>
        </r>
      </text>
    </comment>
    <comment ref="BI19" authorId="1" shapeId="0">
      <text>
        <r>
          <rPr>
            <b/>
            <sz val="9"/>
            <color indexed="81"/>
            <rFont val="Tahoma"/>
            <family val="2"/>
          </rPr>
          <t>10 Q999, 1 orlov</t>
        </r>
      </text>
    </comment>
    <comment ref="BN19" authorId="1" shapeId="0">
      <text>
        <r>
          <rPr>
            <b/>
            <sz val="9"/>
            <color indexed="81"/>
            <rFont val="Tahoma"/>
            <family val="2"/>
          </rPr>
          <t>10 Q999 og 1 orlov</t>
        </r>
      </text>
    </comment>
    <comment ref="B20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O20" authorId="1" shapeId="0">
      <text>
        <r>
          <rPr>
            <b/>
            <sz val="9"/>
            <color indexed="81"/>
            <rFont val="Tahoma"/>
            <family val="2"/>
          </rPr>
          <t>15 Q999 og 2 ophørt</t>
        </r>
      </text>
    </comment>
    <comment ref="T2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2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20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J20" authorId="1" shapeId="0">
      <text>
        <r>
          <rPr>
            <b/>
            <sz val="9"/>
            <color indexed="81"/>
            <rFont val="Tahoma"/>
            <family val="2"/>
          </rPr>
          <t>6 Q999 og 2 ophørt
Tal er fra 13/2-17</t>
        </r>
      </text>
    </comment>
    <comment ref="AO20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T20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Y20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D20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I20" authorId="1" shapeId="0">
      <text>
        <r>
          <rPr>
            <b/>
            <sz val="9"/>
            <color indexed="81"/>
            <rFont val="Tahoma"/>
            <family val="2"/>
          </rPr>
          <t>5 Q999 og 4 ophørt</t>
        </r>
      </text>
    </comment>
    <comment ref="BN20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22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23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O23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T2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2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E23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J23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AO23" authorId="1" shapeId="0">
      <text>
        <r>
          <rPr>
            <b/>
            <sz val="9"/>
            <color indexed="81"/>
            <rFont val="Tahoma"/>
            <family val="2"/>
          </rPr>
          <t>5 Q999 og 3 ophørt</t>
        </r>
      </text>
    </comment>
    <comment ref="AT23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Y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2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I23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BN2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24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E2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2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2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25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O2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25" authorId="1" shapeId="0">
      <text>
        <r>
          <rPr>
            <b/>
            <sz val="9"/>
            <color indexed="81"/>
            <rFont val="Tahoma"/>
            <family val="2"/>
          </rPr>
          <t>1 ophørt samt 1 startet på 2. semester igen (følger alt)</t>
        </r>
      </text>
    </comment>
    <comment ref="B26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O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T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6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O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2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2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N2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27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O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T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2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J27" authorId="1" shapeId="0">
      <text>
        <r>
          <rPr>
            <b/>
            <sz val="9"/>
            <color indexed="81"/>
            <rFont val="Tahoma"/>
            <family val="2"/>
          </rPr>
          <t>2 Q999 og 2 ophørt
tal er fra 10.09.17</t>
        </r>
      </text>
    </comment>
    <comment ref="AO2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T27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Y2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27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I2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2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9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O29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T29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Y29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E29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AJ29" authorId="1" shapeId="0">
      <text>
        <r>
          <rPr>
            <b/>
            <sz val="9"/>
            <color indexed="81"/>
            <rFont val="Tahoma"/>
            <family val="2"/>
          </rPr>
          <t>11 Q999 og 1 ophørt</t>
        </r>
      </text>
    </comment>
    <comment ref="AO29" authorId="1" shapeId="0">
      <text>
        <r>
          <rPr>
            <b/>
            <sz val="9"/>
            <color indexed="81"/>
            <rFont val="Tahoma"/>
            <family val="2"/>
          </rPr>
          <t>8 Q999 og 3 ophørt</t>
        </r>
      </text>
    </comment>
    <comment ref="AT29" authorId="1" shapeId="0">
      <text>
        <r>
          <rPr>
            <b/>
            <sz val="9"/>
            <color indexed="81"/>
            <rFont val="Tahoma"/>
            <family val="2"/>
          </rPr>
          <t>8 Q999 og 2 ophørte</t>
        </r>
      </text>
    </comment>
    <comment ref="AY29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BD29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BI29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N29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30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O30" authorId="1" shapeId="0">
      <text>
        <r>
          <rPr>
            <b/>
            <sz val="9"/>
            <color indexed="81"/>
            <rFont val="Tahoma"/>
            <family val="2"/>
          </rPr>
          <t>2 ophørt. 
1 sidefagsstuderende er talt med nu og frem.</t>
        </r>
      </text>
    </comment>
    <comment ref="T3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30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AE3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J30" authorId="1" shapeId="0">
      <text>
        <r>
          <rPr>
            <b/>
            <sz val="9"/>
            <color indexed="81"/>
            <rFont val="Tahoma"/>
            <family val="2"/>
          </rPr>
          <t>5 Q999 plus 1 sidefag der skal følge hele 2. semester</t>
        </r>
      </text>
    </comment>
    <comment ref="AO30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T30" authorId="1" shapeId="0">
      <text>
        <r>
          <rPr>
            <b/>
            <sz val="9"/>
            <color indexed="81"/>
            <rFont val="Tahoma"/>
            <family val="2"/>
          </rPr>
          <t xml:space="preserve">4 Q999 </t>
        </r>
      </text>
    </comment>
    <comment ref="AY30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D30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I30" authorId="1" shapeId="0">
      <text>
        <r>
          <rPr>
            <b/>
            <sz val="9"/>
            <color indexed="81"/>
            <rFont val="Tahoma"/>
            <family val="2"/>
          </rPr>
          <t>4 Q999 og 3 ophørt</t>
        </r>
      </text>
    </comment>
    <comment ref="BN30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31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3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31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O31" authorId="1" shapeId="0">
      <text>
        <r>
          <rPr>
            <b/>
            <sz val="9"/>
            <color indexed="81"/>
            <rFont val="Tahoma"/>
            <family val="2"/>
          </rPr>
          <t>4 Q999 
Civil: 47 / diplom: 13</t>
        </r>
      </text>
    </comment>
    <comment ref="AT31" authorId="1" shapeId="0">
      <text>
        <r>
          <rPr>
            <b/>
            <sz val="9"/>
            <color indexed="81"/>
            <rFont val="Tahoma"/>
            <family val="2"/>
          </rPr>
          <t>3 Q999 og 4 ophørt</t>
        </r>
      </text>
    </comment>
    <comment ref="AY3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31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I3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N3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32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O3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T3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3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E3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3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O3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T3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Y3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3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I3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3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33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T3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3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3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3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33" authorId="1" shapeId="0">
      <text>
        <r>
          <rPr>
            <b/>
            <sz val="9"/>
            <color indexed="81"/>
            <rFont val="Tahoma"/>
            <family val="2"/>
          </rPr>
          <t>2 Q999
civil: 9 / diplom: 3</t>
        </r>
      </text>
    </comment>
    <comment ref="AT3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3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3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3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N3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34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O34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T3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34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O3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34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AY3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3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3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35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O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T35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Y35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AE35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J35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AO3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T35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Y3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D3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I35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BN3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36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Y3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3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Y36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O37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T37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Y3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E37" authorId="1" shapeId="0">
      <text>
        <r>
          <rPr>
            <b/>
            <sz val="9"/>
            <color indexed="81"/>
            <rFont val="Tahoma"/>
            <family val="2"/>
          </rPr>
          <t>2 Q999 og 3 ophørt</t>
        </r>
      </text>
    </comment>
    <comment ref="AJ37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O3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T37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Y37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D37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I3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BN37" authorId="1" shapeId="0">
      <text>
        <r>
          <rPr>
            <b/>
            <sz val="9"/>
            <color indexed="81"/>
            <rFont val="Tahoma"/>
            <family val="2"/>
          </rPr>
          <t>1 Q999, 1 orlov og 1 ophørt</t>
        </r>
      </text>
    </comment>
    <comment ref="B38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O3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T38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3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E38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J38" authorId="1" shapeId="0">
      <text>
        <r>
          <rPr>
            <b/>
            <sz val="9"/>
            <color indexed="81"/>
            <rFont val="Tahoma"/>
            <family val="2"/>
          </rPr>
          <t>11 Q999 og 5 ophørt</t>
        </r>
      </text>
    </comment>
    <comment ref="AO38" authorId="1" shapeId="0">
      <text>
        <r>
          <rPr>
            <b/>
            <sz val="9"/>
            <color indexed="81"/>
            <rFont val="Tahoma"/>
            <family val="2"/>
          </rPr>
          <t>5 Q999 og 6 ophørt</t>
        </r>
      </text>
    </comment>
    <comment ref="AT3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Y3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D38" authorId="1" shapeId="0">
      <text>
        <r>
          <rPr>
            <b/>
            <sz val="9"/>
            <color indexed="81"/>
            <rFont val="Tahoma"/>
            <family val="2"/>
          </rPr>
          <t>2 Q999 og 9 ophørt</t>
        </r>
      </text>
    </comment>
    <comment ref="BI38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BN38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B47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O47" authorId="1" shapeId="0">
      <text>
        <r>
          <rPr>
            <b/>
            <sz val="9"/>
            <color indexed="81"/>
            <rFont val="Tahoma"/>
            <family val="2"/>
          </rPr>
          <t>2 Q999 og 4 ophørt</t>
        </r>
      </text>
    </comment>
    <comment ref="T47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Y4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E4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J4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O4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T47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AY4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BD47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BI47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N47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B48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T4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Y4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4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4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O4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T4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AY4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D48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BI4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N4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5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1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51" authorId="1" shapeId="0">
      <text>
        <r>
          <rPr>
            <b/>
            <sz val="9"/>
            <color indexed="81"/>
            <rFont val="Tahoma"/>
            <family val="2"/>
          </rPr>
          <t>1 Q999, 1 orlov og 2 ophørt</t>
        </r>
      </text>
    </comment>
    <comment ref="AO51" authorId="1" shapeId="0">
      <text>
        <r>
          <rPr>
            <b/>
            <sz val="9"/>
            <color indexed="81"/>
            <rFont val="Tahoma"/>
            <family val="2"/>
          </rPr>
          <t>1 orlov og 1 ophørt
civil: 3 / diplom: 21</t>
        </r>
      </text>
    </comment>
    <comment ref="AT51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Y5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I5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B52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5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O52" authorId="1" shapeId="0">
      <text>
        <r>
          <rPr>
            <b/>
            <sz val="9"/>
            <color indexed="81"/>
            <rFont val="Tahoma"/>
            <family val="2"/>
          </rPr>
          <t>civil: 12 / diplom: 0</t>
        </r>
      </text>
    </comment>
    <comment ref="AT52" authorId="1" shapeId="0">
      <text>
        <r>
          <rPr>
            <b/>
            <sz val="9"/>
            <color indexed="81"/>
            <rFont val="Tahoma"/>
            <family val="2"/>
          </rPr>
          <t xml:space="preserve">1 stud flyttet fra Energi i Esbjerg til Energi i Aalborg. </t>
        </r>
      </text>
    </comment>
    <comment ref="B53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O53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T5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E5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J53" authorId="1" shapeId="0">
      <text>
        <r>
          <rPr>
            <b/>
            <sz val="9"/>
            <color indexed="81"/>
            <rFont val="Tahoma"/>
            <family val="2"/>
          </rPr>
          <t>3 Q999 og 2 orlov</t>
        </r>
      </text>
    </comment>
    <comment ref="AO53" authorId="1" shapeId="0">
      <text>
        <r>
          <rPr>
            <b/>
            <sz val="9"/>
            <color indexed="81"/>
            <rFont val="Tahoma"/>
            <family val="2"/>
          </rPr>
          <t>3 Q999, 1 orlov og 1 ophørt
civil: 14 / diplom: 13</t>
        </r>
      </text>
    </comment>
    <comment ref="AT53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Y53" authorId="1" shapeId="0">
      <text>
        <r>
          <rPr>
            <b/>
            <sz val="9"/>
            <color indexed="81"/>
            <rFont val="Tahoma"/>
            <family val="2"/>
          </rPr>
          <t>1 Q999, 1 orlov og 2 ophørt</t>
        </r>
      </text>
    </comment>
    <comment ref="BD5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I5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N5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54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54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T5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5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54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AO54" authorId="1" shapeId="0">
      <text>
        <r>
          <rPr>
            <b/>
            <sz val="9"/>
            <color indexed="81"/>
            <rFont val="Tahoma"/>
            <family val="2"/>
          </rPr>
          <t>3 Q999, 1 orlov og 1 ophørt
civil: 5 / diplom: 17</t>
        </r>
      </text>
    </comment>
    <comment ref="AT54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Y54" authorId="1" shapeId="0">
      <text>
        <r>
          <rPr>
            <b/>
            <sz val="9"/>
            <color indexed="81"/>
            <rFont val="Tahoma"/>
            <family val="2"/>
          </rPr>
          <t>5 Q999 og 1 orlov</t>
        </r>
      </text>
    </comment>
    <comment ref="BD54" authorId="1" shapeId="0">
      <text>
        <r>
          <rPr>
            <b/>
            <sz val="9"/>
            <color indexed="81"/>
            <rFont val="Tahoma"/>
            <family val="2"/>
          </rPr>
          <t>4 Q999, 1 orlov og 2 ophørt</t>
        </r>
      </text>
    </comment>
    <comment ref="BI54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BN54" authorId="1" shapeId="0">
      <text>
        <r>
          <rPr>
            <b/>
            <sz val="9"/>
            <color indexed="81"/>
            <rFont val="Tahoma"/>
            <family val="2"/>
          </rPr>
          <t>4 Q999 og 1 orlov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6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T5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5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5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56" authorId="1" shapeId="0">
      <text>
        <r>
          <rPr>
            <b/>
            <sz val="9"/>
            <color indexed="81"/>
            <rFont val="Tahoma"/>
            <family val="2"/>
          </rPr>
          <t>2 Q999 plus en studerende på Erasmus (tælles med efterfølgende)</t>
        </r>
      </text>
    </comment>
    <comment ref="AO56" authorId="1" shapeId="0">
      <text>
        <r>
          <rPr>
            <b/>
            <sz val="9"/>
            <color indexed="81"/>
            <rFont val="Tahoma"/>
            <family val="2"/>
          </rPr>
          <t>2 Q999 og 1 ophørt
civil: 19 / diplom: 4</t>
        </r>
      </text>
    </comment>
    <comment ref="AT5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5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5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5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5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58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9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O59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AE5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59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O59" authorId="1" shapeId="0">
      <text>
        <r>
          <rPr>
            <b/>
            <sz val="9"/>
            <color indexed="81"/>
            <rFont val="Tahoma"/>
            <family val="2"/>
          </rPr>
          <t>2 Q999 og 2 ophørt
civil: 50 / diplom: 31</t>
        </r>
      </text>
    </comment>
    <comment ref="AT59" authorId="1" shapeId="0">
      <text>
        <r>
          <rPr>
            <b/>
            <sz val="9"/>
            <color indexed="81"/>
            <rFont val="Tahoma"/>
            <family val="2"/>
          </rPr>
          <t>1 Q999 og 4 ophørt</t>
        </r>
      </text>
    </comment>
    <comment ref="AY5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D5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5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N5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B60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O6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T6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6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60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60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AO60" authorId="1" shapeId="0">
      <text>
        <r>
          <rPr>
            <b/>
            <sz val="9"/>
            <color indexed="81"/>
            <rFont val="Tahoma"/>
            <family val="2"/>
          </rPr>
          <t>1 orlov, 2 ophørt og 1 studerende startet forfra på 2. semester først noteret efter 2/2-17</t>
        </r>
      </text>
    </comment>
    <comment ref="AT60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AY60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D60" authorId="1" shapeId="0">
      <text>
        <r>
          <rPr>
            <b/>
            <sz val="9"/>
            <color indexed="81"/>
            <rFont val="Tahoma"/>
            <family val="2"/>
          </rPr>
          <t>1 orlov og 1 ophørt</t>
        </r>
      </text>
    </comment>
    <comment ref="BI60" authorId="1" shapeId="0">
      <text>
        <r>
          <rPr>
            <b/>
            <sz val="9"/>
            <color indexed="81"/>
            <rFont val="Tahoma"/>
            <family val="2"/>
          </rPr>
          <t>1 orlov og 2 ophørt</t>
        </r>
      </text>
    </comment>
    <comment ref="BN60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61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O6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T6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6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61" authorId="1" shapeId="0">
      <text>
        <r>
          <rPr>
            <b/>
            <sz val="9"/>
            <color indexed="81"/>
            <rFont val="Tahoma"/>
            <family val="2"/>
          </rPr>
          <t>2 Q999 (1 diplom flyttet fra BIOT til KEMT)
civil: 36 / diplom: 11</t>
        </r>
      </text>
    </comment>
    <comment ref="AT6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Y6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D61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I6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6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62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O6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T6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6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E62" authorId="1" shapeId="0">
      <text>
        <r>
          <rPr>
            <b/>
            <sz val="9"/>
            <color indexed="81"/>
            <rFont val="Tahoma"/>
            <family val="2"/>
          </rPr>
          <t xml:space="preserve">2 ophørt
</t>
        </r>
      </text>
    </comment>
    <comment ref="AJ62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AO62" authorId="1" shapeId="0">
      <text>
        <r>
          <rPr>
            <b/>
            <sz val="9"/>
            <color indexed="81"/>
            <rFont val="Tahoma"/>
            <family val="2"/>
          </rPr>
          <t>4 Q999 og 3 ophørt
civil: 43 / diplom: 25</t>
        </r>
      </text>
    </comment>
    <comment ref="AT62" authorId="1" shapeId="0">
      <text>
        <r>
          <rPr>
            <b/>
            <sz val="9"/>
            <color indexed="81"/>
            <rFont val="Tahoma"/>
            <family val="2"/>
          </rPr>
          <t>2 Q999, 1 flyttet fra Esb til Aal og 2 ophørte</t>
        </r>
      </text>
    </comment>
    <comment ref="AY6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62" authorId="1" shapeId="0">
      <text>
        <r>
          <rPr>
            <b/>
            <sz val="9"/>
            <color indexed="81"/>
            <rFont val="Tahoma"/>
            <family val="2"/>
          </rPr>
          <t xml:space="preserve">1 Q999 og 3 ophørt
</t>
        </r>
      </text>
    </comment>
    <comment ref="BI62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BN6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63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63" authorId="1" shapeId="0">
      <text>
        <r>
          <rPr>
            <b/>
            <sz val="9"/>
            <color indexed="81"/>
            <rFont val="Tahoma"/>
            <family val="2"/>
          </rPr>
          <t>1 Q999 
1 sidefagsstuderende er talt med nu og frem.</t>
        </r>
      </text>
    </comment>
    <comment ref="T6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Y63" authorId="1" shapeId="0">
      <text>
        <r>
          <rPr>
            <b/>
            <sz val="9"/>
            <color indexed="81"/>
            <rFont val="Tahoma"/>
            <family val="2"/>
          </rPr>
          <t>2 Q999 og 2 ophørte</t>
        </r>
      </text>
    </comment>
    <comment ref="AE6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63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O63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T6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Y6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D6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I6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N63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64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O6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T64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Y64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E64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J64" authorId="1" shapeId="0">
      <text>
        <r>
          <rPr>
            <b/>
            <sz val="9"/>
            <color indexed="81"/>
            <rFont val="Tahoma"/>
            <family val="2"/>
          </rPr>
          <t>6 Q999, 1 orlov og 3 ophørt</t>
        </r>
      </text>
    </comment>
    <comment ref="AO64" authorId="1" shapeId="0">
      <text>
        <r>
          <rPr>
            <b/>
            <sz val="9"/>
            <color indexed="81"/>
            <rFont val="Tahoma"/>
            <family val="2"/>
          </rPr>
          <t>5 Q999, 1 orlov og 1 ophørt
civil: 46 / diplom: 34</t>
        </r>
      </text>
    </comment>
    <comment ref="AT64" authorId="1" shapeId="0">
      <text>
        <r>
          <rPr>
            <b/>
            <sz val="9"/>
            <color indexed="81"/>
            <rFont val="Tahoma"/>
            <family val="2"/>
          </rPr>
          <t>5 Q999, 1 orlov og 1 ophørt</t>
        </r>
      </text>
    </comment>
    <comment ref="AY64" authorId="1" shapeId="0">
      <text>
        <r>
          <rPr>
            <b/>
            <sz val="9"/>
            <color indexed="81"/>
            <rFont val="Tahoma"/>
            <family val="2"/>
          </rPr>
          <t>5 Q999 og 1 orlov</t>
        </r>
      </text>
    </comment>
    <comment ref="BD64" authorId="1" shapeId="0">
      <text>
        <r>
          <rPr>
            <b/>
            <sz val="9"/>
            <color indexed="81"/>
            <rFont val="Tahoma"/>
            <family val="2"/>
          </rPr>
          <t>5 Q999, 1 orlov og 4 ophørt</t>
        </r>
      </text>
    </comment>
    <comment ref="BI64" authorId="1" shapeId="0">
      <text>
        <r>
          <rPr>
            <b/>
            <sz val="9"/>
            <color indexed="81"/>
            <rFont val="Tahoma"/>
            <family val="2"/>
          </rPr>
          <t>4 Q999, 1 orlov og 2 ophørt</t>
        </r>
      </text>
    </comment>
    <comment ref="BN64" authorId="1" shapeId="0">
      <text>
        <r>
          <rPr>
            <b/>
            <sz val="9"/>
            <color indexed="81"/>
            <rFont val="Tahoma"/>
            <family val="2"/>
          </rPr>
          <t>4 Q999, 1 orlov og 1 ophørt</t>
        </r>
      </text>
    </comment>
    <comment ref="B65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O6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6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O6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6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66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6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66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6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AO66" authorId="1" shapeId="0">
      <text>
        <r>
          <rPr>
            <b/>
            <sz val="9"/>
            <color indexed="81"/>
            <rFont val="Tahoma"/>
            <family val="2"/>
          </rPr>
          <t>3 Q999 + (1 diplom flyttet fra BIOT til KEMT)
civil: 22 / diplom: 11</t>
        </r>
      </text>
    </comment>
    <comment ref="AT66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Y66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BD6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6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6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67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O67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AJ6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6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6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Y6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6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68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68" authorId="1" shapeId="0">
      <text>
        <r>
          <rPr>
            <b/>
            <sz val="9"/>
            <color indexed="81"/>
            <rFont val="Tahoma"/>
            <family val="2"/>
          </rPr>
          <t>8 sidefagsstuderende er talt med nu og frem.</t>
        </r>
      </text>
    </comment>
    <comment ref="T68" authorId="1" shapeId="0">
      <text>
        <r>
          <rPr>
            <b/>
            <sz val="9"/>
            <color indexed="81"/>
            <rFont val="Tahoma"/>
            <family val="2"/>
          </rPr>
          <t>1 sent optaget pga administrativ fejl optagelseskontoret (04/10-16)</t>
        </r>
      </text>
    </comment>
    <comment ref="Y68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E6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J68" authorId="1" shapeId="0">
      <text>
        <r>
          <rPr>
            <b/>
            <sz val="9"/>
            <color indexed="81"/>
            <rFont val="Tahoma"/>
            <family val="2"/>
          </rPr>
          <t>2 Q999, 1 orlov og 4 ophørt</t>
        </r>
      </text>
    </comment>
    <comment ref="AO68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AT68" authorId="1" shapeId="0">
      <text>
        <r>
          <rPr>
            <b/>
            <sz val="9"/>
            <color indexed="81"/>
            <rFont val="Tahoma"/>
            <family val="2"/>
          </rPr>
          <t>1 orlov og 2 ophørt samt 1 stoppet på Matematik som sidefag (er tidligere talt med)</t>
        </r>
      </text>
    </comment>
    <comment ref="AY6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D68" authorId="1" shapeId="0">
      <text>
        <r>
          <rPr>
            <b/>
            <sz val="9"/>
            <color indexed="81"/>
            <rFont val="Tahoma"/>
            <family val="2"/>
          </rPr>
          <t>1 orlov og 1 ophørt</t>
        </r>
      </text>
    </comment>
    <comment ref="BI68" authorId="1" shapeId="0">
      <text>
        <r>
          <rPr>
            <b/>
            <sz val="9"/>
            <color indexed="81"/>
            <rFont val="Tahoma"/>
            <family val="2"/>
          </rPr>
          <t>1 orlov og 2 ophørt</t>
        </r>
      </text>
    </comment>
    <comment ref="BN68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69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Y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6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J6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6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B70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O70" authorId="1" shapeId="0">
      <text>
        <r>
          <rPr>
            <b/>
            <sz val="9"/>
            <color indexed="81"/>
            <rFont val="Tahoma"/>
            <family val="2"/>
          </rPr>
          <t>4 ophørt</t>
        </r>
      </text>
    </comment>
    <comment ref="Y7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7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O70" authorId="1" shapeId="0">
      <text>
        <r>
          <rPr>
            <b/>
            <sz val="9"/>
            <color indexed="81"/>
            <rFont val="Tahoma"/>
            <family val="2"/>
          </rPr>
          <t>civil: 16 / diplom: 1</t>
        </r>
      </text>
    </comment>
    <comment ref="B71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O71" authorId="1" shapeId="0">
      <text>
        <r>
          <rPr>
            <b/>
            <sz val="9"/>
            <color indexed="81"/>
            <rFont val="Tahoma"/>
            <family val="2"/>
          </rPr>
          <t>1 Q999 og 5 ophørt</t>
        </r>
      </text>
    </comment>
    <comment ref="T71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Y71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E7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7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O71" authorId="1" shapeId="0">
      <text>
        <r>
          <rPr>
            <b/>
            <sz val="9"/>
            <color indexed="81"/>
            <rFont val="Tahoma"/>
            <family val="2"/>
          </rPr>
          <t>1 Q999 og 2 ophørt
civil: 29 / diplom: 19</t>
        </r>
      </text>
    </comment>
    <comment ref="AT7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71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BD71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I71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BN7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72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O72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T72" authorId="1" shapeId="0">
      <text>
        <r>
          <rPr>
            <b/>
            <sz val="8"/>
            <color indexed="81"/>
            <rFont val="Tahoma"/>
            <family val="2"/>
          </rPr>
          <t xml:space="preserve">1 stud. ophørt pr 3/10-16 hvilket er en fejl - er genindskrevet igen. 
1 stud. ophørt september pga skifte fra Nano diplom til Nano civil - er genindskrevet igen. </t>
        </r>
      </text>
    </comment>
    <comment ref="AE7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72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O72" authorId="1" shapeId="0">
      <text>
        <r>
          <rPr>
            <b/>
            <sz val="9"/>
            <color indexed="81"/>
            <rFont val="Tahoma"/>
            <family val="2"/>
          </rPr>
          <t>3 Q999 og 1 ophørt
civil: 17 / diplom: 3</t>
        </r>
      </text>
    </comment>
    <comment ref="AT72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Y7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D7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7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7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77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8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O78" authorId="1" shapeId="0">
      <text>
        <r>
          <rPr>
            <b/>
            <sz val="9"/>
            <color indexed="81"/>
            <rFont val="Tahoma"/>
            <family val="2"/>
          </rPr>
          <t>1 Q999 og 1 ophørt
4 sidefagsstuderende er talt med nu og frem.</t>
        </r>
      </text>
    </comment>
    <comment ref="T78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Y7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E7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78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O7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T7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AY78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D7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I7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N78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79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O79" authorId="1" shapeId="0">
      <text>
        <r>
          <rPr>
            <b/>
            <sz val="9"/>
            <color indexed="81"/>
            <rFont val="Tahoma"/>
            <family val="2"/>
          </rPr>
          <t>8 Q999 og 2 ophørt</t>
        </r>
      </text>
    </comment>
    <comment ref="T79" authorId="1" shapeId="0">
      <text>
        <r>
          <rPr>
            <b/>
            <sz val="9"/>
            <color indexed="81"/>
            <rFont val="Tahoma"/>
            <family val="2"/>
          </rPr>
          <t>3 Q999 og 5 ophørt</t>
        </r>
      </text>
    </comment>
    <comment ref="Y7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E7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J79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O79" authorId="1" shapeId="0">
      <text>
        <r>
          <rPr>
            <b/>
            <sz val="9"/>
            <color indexed="81"/>
            <rFont val="Tahoma"/>
            <family val="2"/>
          </rPr>
          <t>4 Q999 og 2 ophørt</t>
        </r>
      </text>
    </comment>
    <comment ref="AT79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Y7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7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I7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N7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80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O8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T8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Y80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8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80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O80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T8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Y8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80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N8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82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Anette Bech Grønhøj</author>
    <author>Helle Busk Jensen</author>
    <author>Louise Mikkelsen</author>
    <author>Karina Bundgaard</author>
    <author>Anette Bech Groenhoej</author>
    <author>hbj</author>
    <author>TEK NAT BASIS</author>
    <author>anette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K1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12" authorId="1" shapeId="0">
      <text>
        <r>
          <rPr>
            <b/>
            <sz val="9"/>
            <color indexed="81"/>
            <rFont val="Tahoma"/>
            <family val="2"/>
          </rPr>
          <t>1 Q999 og 3 ophørte</t>
        </r>
      </text>
    </comment>
    <comment ref="U12" authorId="1" shapeId="0">
      <text>
        <r>
          <rPr>
            <b/>
            <sz val="9"/>
            <color indexed="81"/>
            <rFont val="Tahoma"/>
            <family val="2"/>
          </rPr>
          <t xml:space="preserve">1 Q999 er i løbet af oktober kommet i en gruppe, derfor stigning. </t>
        </r>
      </text>
    </comment>
    <comment ref="AJ1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1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12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1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1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1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1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13" authorId="3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13" authorId="1" shapeId="0">
      <text>
        <r>
          <rPr>
            <b/>
            <sz val="9"/>
            <color indexed="81"/>
            <rFont val="Tahoma"/>
            <family val="2"/>
          </rPr>
          <t>2 ophørte</t>
        </r>
      </text>
    </comment>
    <comment ref="AE1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13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BI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14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P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14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15" authorId="5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1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15" authorId="1" shapeId="0">
      <text>
        <r>
          <rPr>
            <b/>
            <sz val="9"/>
            <color indexed="81"/>
            <rFont val="Tahoma"/>
            <family val="2"/>
          </rPr>
          <t>3 ophørte</t>
        </r>
      </text>
    </comment>
    <comment ref="U15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Z1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E1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J15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AO15" authorId="1" shapeId="0">
      <text>
        <r>
          <rPr>
            <b/>
            <sz val="9"/>
            <color indexed="81"/>
            <rFont val="Tahoma"/>
            <family val="2"/>
          </rPr>
          <t>4 Q999 og 3 ophørt</t>
        </r>
      </text>
    </comment>
    <comment ref="AT1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 og 1 ophørt</t>
        </r>
      </text>
    </comment>
    <comment ref="AY15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D15" authorId="1" shapeId="0">
      <text>
        <r>
          <rPr>
            <b/>
            <sz val="9"/>
            <color indexed="81"/>
            <rFont val="Tahoma"/>
            <family val="2"/>
          </rPr>
          <t>4 Q999 og 1 ophørt</t>
        </r>
      </text>
    </comment>
    <comment ref="BI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BN1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1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4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K1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17" authorId="1" shapeId="0">
      <text>
        <r>
          <rPr>
            <b/>
            <sz val="9"/>
            <color indexed="81"/>
            <rFont val="Tahoma"/>
            <family val="2"/>
          </rPr>
          <t>2 Q999, 1 orlov og 2 ophørte</t>
        </r>
      </text>
    </comment>
    <comment ref="U17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Z1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E17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AJ17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AO17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AT1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 og 1 orlov</t>
        </r>
      </text>
    </comment>
    <comment ref="AY17" authorId="1" shapeId="0">
      <text>
        <r>
          <rPr>
            <b/>
            <sz val="9"/>
            <color indexed="81"/>
            <rFont val="Tahoma"/>
            <family val="2"/>
          </rPr>
          <t>3 Q999, 1 orlov og 2 ophørte</t>
        </r>
      </text>
    </comment>
    <comment ref="BD17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BI1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BN17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B18" authorId="6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P18" authorId="1" shapeId="0">
      <text>
        <r>
          <rPr>
            <b/>
            <sz val="9"/>
            <color indexed="81"/>
            <rFont val="Tahoma"/>
            <family val="2"/>
          </rPr>
          <t>4 ophørte</t>
        </r>
      </text>
    </comment>
    <comment ref="U18" authorId="1" shapeId="0">
      <text>
        <r>
          <rPr>
            <b/>
            <sz val="9"/>
            <color indexed="81"/>
            <rFont val="Tahoma"/>
            <family val="2"/>
          </rPr>
          <t xml:space="preserve">3 Q999 og 2 ophørt
Plus 1 stud var oprettet i vores oversigt med forkert cpr.nr og fundet efter 2/10-17. </t>
        </r>
      </text>
    </comment>
    <comment ref="Z18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AE1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18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18" authorId="1" shapeId="0">
      <text>
        <r>
          <rPr>
            <b/>
            <sz val="9"/>
            <color indexed="81"/>
            <rFont val="Tahoma"/>
            <family val="2"/>
          </rPr>
          <t>6 Q999 og 2 ophørt</t>
        </r>
      </text>
    </comment>
    <comment ref="AT1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 og 3 ophørte</t>
        </r>
      </text>
    </comment>
    <comment ref="AY18" authorId="1" shapeId="0">
      <text>
        <r>
          <rPr>
            <b/>
            <sz val="9"/>
            <color indexed="81"/>
            <rFont val="Tahoma"/>
            <family val="2"/>
          </rPr>
          <t>7 Q999 og 1 ophørt</t>
        </r>
      </text>
    </comment>
    <comment ref="BD18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BI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 og 4 ophørt</t>
        </r>
      </text>
    </comment>
    <comment ref="BN18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21" authorId="7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K2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2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AE2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21" authorId="1" shapeId="0">
      <text>
        <r>
          <rPr>
            <b/>
            <sz val="9"/>
            <color indexed="81"/>
            <rFont val="Tahoma"/>
            <family val="2"/>
          </rPr>
          <t>1 orlov, 3 ophørt</t>
        </r>
      </text>
    </comment>
    <comment ref="AO2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21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AY2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2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I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2 ophørt</t>
        </r>
      </text>
    </comment>
    <comment ref="BN21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22" authorId="4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K2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2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D22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B23" authorId="7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K2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23" authorId="1" shapeId="0">
      <text>
        <r>
          <rPr>
            <b/>
            <sz val="9"/>
            <color indexed="81"/>
            <rFont val="Tahoma"/>
            <family val="2"/>
          </rPr>
          <t>5 ophørt</t>
        </r>
      </text>
    </comment>
    <comment ref="AJ23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O23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T23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AY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23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I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N23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24" authorId="7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J24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O2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24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25" authorId="5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25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2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2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Z25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2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T2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2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2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2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N2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4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K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27" authorId="1" shapeId="0">
      <text>
        <r>
          <rPr>
            <b/>
            <sz val="9"/>
            <color indexed="81"/>
            <rFont val="Tahoma"/>
            <family val="2"/>
          </rPr>
          <t>2 ophørte</t>
        </r>
      </text>
    </comment>
    <comment ref="U27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Z27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AE2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2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2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2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27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D2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I27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BN27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28" authorId="7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K28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28" authorId="1" shapeId="0">
      <text>
        <r>
          <rPr>
            <b/>
            <sz val="9"/>
            <color indexed="81"/>
            <rFont val="Tahoma"/>
            <family val="2"/>
          </rPr>
          <t>1 Q999 og 3 ophørt. 
Her udover 1 sidefagsstuderende.
Minus 1 studerende start direkte 3.sem</t>
        </r>
      </text>
    </comment>
    <comment ref="U28" authorId="1" shapeId="0">
      <text>
        <r>
          <rPr>
            <b/>
            <sz val="9"/>
            <color indexed="81"/>
            <rFont val="Tahoma"/>
            <family val="2"/>
          </rPr>
          <t>3 Q999 og 1 ophørt. 
Her udover 1 sidefagsstuderende</t>
        </r>
      </text>
    </comment>
    <comment ref="Z28" authorId="1" shapeId="0">
      <text>
        <r>
          <rPr>
            <b/>
            <sz val="9"/>
            <color indexed="81"/>
            <rFont val="Tahoma"/>
            <family val="2"/>
          </rPr>
          <t>3 Q999 og 1 ophørt
Herudover 1 sidefagsstuderende</t>
        </r>
      </text>
    </comment>
    <comment ref="AE28" authorId="1" shapeId="0">
      <text>
        <r>
          <rPr>
            <b/>
            <sz val="9"/>
            <color indexed="81"/>
            <rFont val="Tahoma"/>
            <family val="2"/>
          </rPr>
          <t>3 Q999 og 1 ophørt
Herudover 1 sidefagsstuderende</t>
        </r>
      </text>
    </comment>
    <comment ref="AJ28" authorId="1" shapeId="0">
      <text>
        <r>
          <rPr>
            <b/>
            <sz val="9"/>
            <color indexed="81"/>
            <rFont val="Tahoma"/>
            <family val="2"/>
          </rPr>
          <t>7 Q999 og 2 ophørt
Herudover 1 sidefagsstuderende</t>
        </r>
      </text>
    </comment>
    <comment ref="AO28" authorId="1" shapeId="0">
      <text>
        <r>
          <rPr>
            <b/>
            <sz val="9"/>
            <color indexed="81"/>
            <rFont val="Tahoma"/>
            <family val="2"/>
          </rPr>
          <t>7 Q999 og 1 ophørt.
Herudover 2 sidefagsstuderende</t>
        </r>
      </text>
    </comment>
    <comment ref="AT2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8 Q999. 2 sidefagsstuderende. </t>
        </r>
      </text>
    </comment>
    <comment ref="AY28" authorId="1" shapeId="0">
      <text>
        <r>
          <rPr>
            <b/>
            <sz val="9"/>
            <color indexed="81"/>
            <rFont val="Tahoma"/>
            <family val="2"/>
          </rPr>
          <t>8 Q999
Herudover 2 sidefagsstuderende</t>
        </r>
      </text>
    </comment>
    <comment ref="BD28" authorId="1" shapeId="0">
      <text>
        <r>
          <rPr>
            <b/>
            <sz val="9"/>
            <color indexed="81"/>
            <rFont val="Tahoma"/>
            <family val="2"/>
          </rPr>
          <t>8 Q999 og 2 ophørt. 
Herudover 2 sidefagsstuderende</t>
        </r>
      </text>
    </comment>
    <comment ref="BI28" authorId="1" shapeId="0">
      <text>
        <r>
          <rPr>
            <b/>
            <sz val="9"/>
            <color indexed="81"/>
            <rFont val="Tahoma"/>
            <family val="2"/>
          </rPr>
          <t>8 Q999
Herudover 2 sidefagsstuderende</t>
        </r>
      </text>
    </comment>
    <comment ref="BN28" authorId="1" shapeId="0">
      <text>
        <r>
          <rPr>
            <b/>
            <sz val="9"/>
            <color indexed="81"/>
            <rFont val="Tahoma"/>
            <family val="2"/>
          </rPr>
          <t>6 Q999 og 2 ophørt
Herudover 2 sidefagsstuderende</t>
        </r>
      </text>
    </comment>
    <comment ref="B29" authorId="3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29" authorId="1" shapeId="0">
      <text>
        <r>
          <rPr>
            <b/>
            <sz val="9"/>
            <color indexed="81"/>
            <rFont val="Tahoma"/>
            <family val="2"/>
          </rPr>
          <t>1 ophørt
Civil: 36. Diplom: 16</t>
        </r>
      </text>
    </comment>
    <comment ref="AJ2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O29" authorId="1" shapeId="0">
      <text>
        <r>
          <rPr>
            <b/>
            <sz val="9"/>
            <color indexed="81"/>
            <rFont val="Tahoma"/>
            <family val="2"/>
          </rPr>
          <t>1 Q999 og 1 ophørt
Civil: 33
Diplom: 15</t>
        </r>
      </text>
    </comment>
    <comment ref="AT29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Q999.
Civil: 33
Diplom: 15</t>
        </r>
      </text>
    </comment>
    <comment ref="AY2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D2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I2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N2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B30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P30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U3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Z3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3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3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3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30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Y3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D3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3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N3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31" authorId="7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K3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31" authorId="1" shapeId="0">
      <text>
        <r>
          <rPr>
            <b/>
            <sz val="9"/>
            <color indexed="81"/>
            <rFont val="Tahoma"/>
            <family val="2"/>
          </rPr>
          <t>1 studerende starter direkte på 3.sem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31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B32" authorId="7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K32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32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32" authorId="1" shapeId="0">
      <text>
        <r>
          <rPr>
            <b/>
            <sz val="9"/>
            <color indexed="81"/>
            <rFont val="Tahoma"/>
            <family val="2"/>
          </rPr>
          <t xml:space="preserve">3 Q999
</t>
        </r>
      </text>
    </comment>
    <comment ref="Z32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E3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J32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O32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AT32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5 Q999 og 1 orlov</t>
        </r>
      </text>
    </comment>
    <comment ref="AY32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BD32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I32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N32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33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K33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33" authorId="1" shapeId="0">
      <text>
        <r>
          <rPr>
            <b/>
            <sz val="9"/>
            <color indexed="81"/>
            <rFont val="Tahoma"/>
            <family val="2"/>
          </rPr>
          <t>7 ophørte</t>
        </r>
      </text>
    </comment>
    <comment ref="U3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Z3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3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33" authorId="1" shapeId="0">
      <text>
        <r>
          <rPr>
            <b/>
            <sz val="9"/>
            <color indexed="81"/>
            <rFont val="Tahoma"/>
            <family val="2"/>
          </rPr>
          <t xml:space="preserve">12 Q999 og 2 ophørt
Tal inkl. 2 gæstestuderende som skal følge hele 2. sem. Er med i tallene resten af foråret. </t>
        </r>
      </text>
    </comment>
    <comment ref="AO33" authorId="1" shapeId="0">
      <text>
        <r>
          <rPr>
            <b/>
            <sz val="9"/>
            <color indexed="81"/>
            <rFont val="Tahoma"/>
            <family val="2"/>
          </rPr>
          <t>7 Q999 og 7 ophørt</t>
        </r>
      </text>
    </comment>
    <comment ref="AT33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5 Q999 og 3 ophørt</t>
        </r>
      </text>
    </comment>
    <comment ref="AY33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BD33" authorId="1" shapeId="0">
      <text>
        <r>
          <rPr>
            <b/>
            <sz val="9"/>
            <color indexed="81"/>
            <rFont val="Tahoma"/>
            <family val="2"/>
          </rPr>
          <t>7 Q999 og 2 ophørt</t>
        </r>
      </text>
    </comment>
    <comment ref="BI33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BN33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B34" authorId="7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Y34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D34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I34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N34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K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35" authorId="1" shapeId="0">
      <text>
        <r>
          <rPr>
            <b/>
            <sz val="9"/>
            <color indexed="81"/>
            <rFont val="Tahoma"/>
            <family val="2"/>
          </rPr>
          <t>2 Q999 og 2 ophørt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Z35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E3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35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AO3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T3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Q999.</t>
        </r>
      </text>
    </comment>
    <comment ref="AY35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D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36" authorId="7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36" authorId="1" shapeId="0">
      <text>
        <r>
          <rPr>
            <b/>
            <sz val="9"/>
            <color indexed="81"/>
            <rFont val="Tahoma"/>
            <family val="2"/>
          </rPr>
          <t>2 ophørt.
1 studerende starter direkte 3.sem</t>
        </r>
      </text>
    </comment>
    <comment ref="U3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Z3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36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36" authorId="1" shapeId="0">
      <text>
        <r>
          <rPr>
            <b/>
            <sz val="9"/>
            <color indexed="81"/>
            <rFont val="Tahoma"/>
            <family val="2"/>
          </rPr>
          <t>4 Q999 og 4 ophørt</t>
        </r>
      </text>
    </comment>
    <comment ref="AO36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AT3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 og 2 ophørt</t>
        </r>
      </text>
    </comment>
    <comment ref="AY3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D3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BI36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BN3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B45" authorId="5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K45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45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6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46" authorId="1" shapeId="0">
      <text>
        <r>
          <rPr>
            <b/>
            <sz val="9"/>
            <color indexed="81"/>
            <rFont val="Tahoma"/>
            <family val="2"/>
          </rPr>
          <t>3 Q999 og 3 ophørt</t>
        </r>
      </text>
    </comment>
    <comment ref="U46" authorId="1" shapeId="0">
      <text>
        <r>
          <rPr>
            <b/>
            <sz val="9"/>
            <color indexed="81"/>
            <rFont val="Tahoma"/>
            <family val="2"/>
          </rPr>
          <t>3 Q999 og 1 ophørt</t>
        </r>
      </text>
    </comment>
    <comment ref="Z46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AE46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AJ46" authorId="1" shapeId="0">
      <text>
        <r>
          <rPr>
            <b/>
            <sz val="9"/>
            <color indexed="81"/>
            <rFont val="Tahoma"/>
            <family val="2"/>
          </rPr>
          <t>3 Q999, 1 orlov og 3 ophørt</t>
        </r>
      </text>
    </comment>
    <comment ref="AO46" authorId="1" shapeId="0">
      <text>
        <r>
          <rPr>
            <b/>
            <sz val="9"/>
            <color indexed="81"/>
            <rFont val="Tahoma"/>
            <family val="2"/>
          </rPr>
          <t>3 Q999 og 1 orlov</t>
        </r>
      </text>
    </comment>
    <comment ref="AT4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 og 1 orlov</t>
        </r>
      </text>
    </comment>
    <comment ref="AY46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I46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N46" authorId="1" shapeId="0">
      <text>
        <r>
          <rPr>
            <b/>
            <sz val="9"/>
            <color indexed="81"/>
            <rFont val="Tahoma"/>
            <family val="2"/>
          </rPr>
          <t>2 Q999 og 1 orlov</t>
        </r>
      </text>
    </comment>
    <comment ref="B48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9" authorId="6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9" authorId="1" shapeId="0">
      <text>
        <r>
          <rPr>
            <b/>
            <sz val="9"/>
            <color indexed="81"/>
            <rFont val="Tahoma"/>
            <family val="2"/>
          </rPr>
          <t>1 ophørt
Civil: 9. Diplom: 16</t>
        </r>
      </text>
    </comment>
    <comment ref="Z4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E4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49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AO49" authorId="1" shapeId="0">
      <text>
        <r>
          <rPr>
            <b/>
            <sz val="9"/>
            <color indexed="81"/>
            <rFont val="Tahoma"/>
            <family val="2"/>
          </rPr>
          <t>3 Q999 og 1 ophørt
Civil: 5
Diplom: 14</t>
        </r>
      </text>
    </comment>
    <comment ref="AT49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 og 1 ophørt.
Civil: 5
Diplom: 14</t>
        </r>
      </text>
    </comment>
    <comment ref="AY4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D49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BI4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N4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50" authorId="6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0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U5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Z5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5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51" authorId="6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K51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51" authorId="1" shapeId="0">
      <text>
        <r>
          <rPr>
            <b/>
            <sz val="9"/>
            <color indexed="81"/>
            <rFont val="Tahoma"/>
            <family val="2"/>
          </rPr>
          <t>5 ophørt
Civil: 20. Diplom: 15</t>
        </r>
      </text>
    </comment>
    <comment ref="U5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Z51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51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O51" authorId="1" shapeId="0">
      <text>
        <r>
          <rPr>
            <b/>
            <sz val="9"/>
            <color indexed="81"/>
            <rFont val="Tahoma"/>
            <family val="2"/>
          </rPr>
          <t>1 ophørt
Civil: 18
Diplom: 15</t>
        </r>
      </text>
    </comment>
    <comment ref="AT51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Q999.
Civil: 18
Diplom: 14</t>
        </r>
      </text>
    </comment>
    <comment ref="AY51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D51" authorId="1" shapeId="0">
      <text>
        <r>
          <rPr>
            <b/>
            <sz val="9"/>
            <color indexed="81"/>
            <rFont val="Tahoma"/>
            <family val="2"/>
          </rPr>
          <t>1 orlov og 1 ophørt</t>
        </r>
      </text>
    </comment>
    <comment ref="BI51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N51" authorId="1" shapeId="0">
      <text>
        <r>
          <rPr>
            <b/>
            <sz val="9"/>
            <color indexed="81"/>
            <rFont val="Tahoma"/>
            <family val="2"/>
          </rPr>
          <t>1 orlov</t>
        </r>
      </text>
    </comment>
    <comment ref="B52" authorId="6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2" authorId="1" shapeId="0">
      <text>
        <r>
          <rPr>
            <b/>
            <sz val="9"/>
            <color indexed="81"/>
            <rFont val="Tahoma"/>
            <family val="2"/>
          </rPr>
          <t>Civil: 5. Diplom: 10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Z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52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5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52" authorId="1" shapeId="0">
      <text>
        <r>
          <rPr>
            <b/>
            <sz val="9"/>
            <color indexed="81"/>
            <rFont val="Tahoma"/>
            <family val="2"/>
          </rPr>
          <t>2 Q999
Civil: 4
Diplom: 9</t>
        </r>
      </text>
    </comment>
    <comment ref="AT52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Q999.
Civil: 4
Diplom: 9 </t>
        </r>
      </text>
    </comment>
    <comment ref="AY5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D5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5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52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53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K5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53" authorId="1" shapeId="0">
      <text>
        <r>
          <rPr>
            <b/>
            <sz val="9"/>
            <color indexed="81"/>
            <rFont val="Tahoma"/>
            <family val="2"/>
          </rPr>
          <t>1 ophørt
Civil: 20. Diplom: 4</t>
        </r>
      </text>
    </comment>
    <comment ref="U5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5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5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O53" authorId="1" shapeId="0">
      <text>
        <r>
          <rPr>
            <b/>
            <sz val="9"/>
            <color indexed="81"/>
            <rFont val="Tahoma"/>
            <family val="2"/>
          </rPr>
          <t>Civil: 17
Diplom: 2
Inkl. 1 studerende som følger P2</t>
        </r>
      </text>
    </comment>
    <comment ref="AT53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Civil: 18
Diplom: 2
Inkl. 1 studerende som følger P2.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6" authorId="7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K56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56" authorId="1" shapeId="0">
      <text>
        <r>
          <rPr>
            <b/>
            <sz val="9"/>
            <color indexed="81"/>
            <rFont val="Tahoma"/>
            <family val="2"/>
          </rPr>
          <t>1 ophørt
Civil: 51. Diplom: 48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Z5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56" authorId="1" shapeId="0">
      <text>
        <r>
          <rPr>
            <b/>
            <sz val="9"/>
            <color indexed="81"/>
            <rFont val="Tahoma"/>
            <family val="2"/>
          </rPr>
          <t>3 ophørt</t>
        </r>
      </text>
    </comment>
    <comment ref="AJ56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O56" authorId="1" shapeId="0">
      <text>
        <r>
          <rPr>
            <b/>
            <sz val="9"/>
            <color indexed="81"/>
            <rFont val="Tahoma"/>
            <family val="2"/>
          </rPr>
          <t xml:space="preserve">4 Q999 og 1 ophørt
Civil: 45
Diplom:42 </t>
        </r>
      </text>
    </comment>
    <comment ref="AT5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Q999.
Civil: 45
Diplom: 42</t>
        </r>
      </text>
    </comment>
    <comment ref="AY56" authorId="1" shapeId="0">
      <text>
        <r>
          <rPr>
            <b/>
            <sz val="9"/>
            <color indexed="81"/>
            <rFont val="Tahoma"/>
            <family val="2"/>
          </rPr>
          <t>5 Q999 og 3 ophørt</t>
        </r>
      </text>
    </comment>
    <comment ref="BD56" authorId="1" shapeId="0">
      <text>
        <r>
          <rPr>
            <b/>
            <sz val="9"/>
            <color indexed="81"/>
            <rFont val="Tahoma"/>
            <family val="2"/>
          </rPr>
          <t>9 Q999, 1 orlov og 6 ophørt</t>
        </r>
      </text>
    </comment>
    <comment ref="BI56" authorId="1" shapeId="0">
      <text>
        <r>
          <rPr>
            <b/>
            <sz val="9"/>
            <color indexed="81"/>
            <rFont val="Tahoma"/>
            <family val="2"/>
          </rPr>
          <t>5 Q999, 1 orlov og 7 ophørt</t>
        </r>
      </text>
    </comment>
    <comment ref="BN56" authorId="1" shapeId="0">
      <text>
        <r>
          <rPr>
            <b/>
            <sz val="9"/>
            <color indexed="81"/>
            <rFont val="Tahoma"/>
            <family val="2"/>
          </rPr>
          <t>5 Q999, 1 orlov og 1 ophørt</t>
        </r>
      </text>
    </comment>
    <comment ref="B57" authorId="4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K5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5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57" authorId="1" shapeId="0">
      <text>
        <r>
          <rPr>
            <b/>
            <sz val="9"/>
            <color indexed="81"/>
            <rFont val="Tahoma"/>
            <family val="2"/>
          </rPr>
          <t>2 ophørt
Her udover 1 sidefagsstuderende</t>
        </r>
      </text>
    </comment>
    <comment ref="Z57" authorId="1" shapeId="0">
      <text>
        <r>
          <rPr>
            <b/>
            <sz val="9"/>
            <color indexed="81"/>
            <rFont val="Tahoma"/>
            <family val="2"/>
          </rPr>
          <t>1 ophørt
Herudover 1 sidefagsstuderende</t>
        </r>
      </text>
    </comment>
    <comment ref="AE57" authorId="1" shapeId="0">
      <text>
        <r>
          <rPr>
            <b/>
            <sz val="9"/>
            <color indexed="81"/>
            <rFont val="Tahoma"/>
            <family val="2"/>
          </rPr>
          <t>2 ophørt
Herudover 1 sidefagsstuderende</t>
        </r>
      </text>
    </comment>
    <comment ref="AJ57" authorId="1" shapeId="0">
      <text>
        <r>
          <rPr>
            <b/>
            <sz val="9"/>
            <color indexed="81"/>
            <rFont val="Tahoma"/>
            <family val="2"/>
          </rPr>
          <t>2 Q999
Herudover 1 sidefagsstuderende</t>
        </r>
      </text>
    </comment>
    <comment ref="AO57" authorId="1" shapeId="0">
      <text>
        <r>
          <rPr>
            <b/>
            <sz val="9"/>
            <color indexed="81"/>
            <rFont val="Tahoma"/>
            <family val="2"/>
          </rPr>
          <t xml:space="preserve">1 Q999, 1 ophørt
Herudover 1 sidefagsstuderende
</t>
        </r>
      </text>
    </comment>
    <comment ref="AT5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Q999. 
Herudover 1 sidefagsstuderende</t>
        </r>
      </text>
    </comment>
    <comment ref="AY57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D57" authorId="1" shapeId="0">
      <text>
        <r>
          <rPr>
            <b/>
            <sz val="9"/>
            <color indexed="81"/>
            <rFont val="Tahoma"/>
            <family val="2"/>
          </rPr>
          <t>1 Q999 og 1 ophørt
herudover 1 sidefagsstuderende</t>
        </r>
      </text>
    </comment>
    <comment ref="BI57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N57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58" authorId="7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K58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58" authorId="1" shapeId="0">
      <text>
        <r>
          <rPr>
            <b/>
            <sz val="9"/>
            <color indexed="81"/>
            <rFont val="Tahoma"/>
            <family val="2"/>
          </rPr>
          <t>1 ophørt
Civil: 51. Diplom: 14</t>
        </r>
      </text>
    </comment>
    <comment ref="U58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Z58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E5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58" authorId="1" shapeId="0">
      <text>
        <r>
          <rPr>
            <b/>
            <sz val="9"/>
            <color indexed="81"/>
            <rFont val="Tahoma"/>
            <family val="2"/>
          </rPr>
          <t>3 Q999, 1 orlov, 3 ophørt. 
1 stud flyttet fra KEMT til BIOT (diplom)</t>
        </r>
      </text>
    </comment>
    <comment ref="AO58" authorId="1" shapeId="0">
      <text>
        <r>
          <rPr>
            <b/>
            <sz val="9"/>
            <color indexed="81"/>
            <rFont val="Tahoma"/>
            <family val="2"/>
          </rPr>
          <t xml:space="preserve">3 Q999 og 1 orlov 
Civil: 42
Diplom: 11 </t>
        </r>
      </text>
    </comment>
    <comment ref="AT5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 + 1 orlov.
Civil: 42
Diplom: 11</t>
        </r>
      </text>
    </comment>
    <comment ref="AY58" authorId="1" shapeId="0">
      <text>
        <r>
          <rPr>
            <b/>
            <sz val="9"/>
            <color indexed="81"/>
            <rFont val="Tahoma"/>
            <family val="2"/>
          </rPr>
          <t>3 Q999, 1 orlov og 1 ophørt</t>
        </r>
      </text>
    </comment>
    <comment ref="BD58" authorId="1" shapeId="0">
      <text>
        <r>
          <rPr>
            <b/>
            <sz val="9"/>
            <color indexed="81"/>
            <rFont val="Tahoma"/>
            <family val="2"/>
          </rPr>
          <t>2 Q999, 1 orlov og 1 ophørt</t>
        </r>
      </text>
    </comment>
    <comment ref="BI58" authorId="1" shapeId="0">
      <text>
        <r>
          <rPr>
            <b/>
            <sz val="9"/>
            <color indexed="81"/>
            <rFont val="Tahoma"/>
            <family val="2"/>
          </rPr>
          <t>1 Q999, 1 orlov og 2 ophørt</t>
        </r>
      </text>
    </comment>
    <comment ref="BN58" authorId="1" shapeId="0">
      <text>
        <r>
          <rPr>
            <b/>
            <sz val="9"/>
            <color indexed="81"/>
            <rFont val="Tahoma"/>
            <family val="2"/>
          </rPr>
          <t>1 Q999 og 1 orlov</t>
        </r>
      </text>
    </comment>
    <comment ref="B59" authorId="7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K59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59" authorId="1" shapeId="0">
      <text>
        <r>
          <rPr>
            <b/>
            <sz val="9"/>
            <color indexed="81"/>
            <rFont val="Tahoma"/>
            <family val="2"/>
          </rPr>
          <t>3 ophørt
Civil: 48. Diplom: 15</t>
        </r>
      </text>
    </comment>
    <comment ref="U5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Z59" authorId="1" shapeId="0">
      <text>
        <r>
          <rPr>
            <b/>
            <sz val="9"/>
            <color indexed="81"/>
            <rFont val="Tahoma"/>
            <family val="2"/>
          </rPr>
          <t>En studerende var fejlagtigt blevet udmeldt pr. 1/9-17, er blevet genindskrevet 1/11-17</t>
        </r>
      </text>
    </comment>
    <comment ref="AE5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59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59" authorId="1" shapeId="0">
      <text>
        <r>
          <rPr>
            <b/>
            <sz val="9"/>
            <color indexed="81"/>
            <rFont val="Tahoma"/>
            <family val="2"/>
          </rPr>
          <t>2 Q999 og 2 ophørt
Civil: 42
Diplom: 14</t>
        </r>
      </text>
    </comment>
    <comment ref="B60" authorId="3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60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U6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Z60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60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J60" authorId="1" shapeId="0">
      <text>
        <r>
          <rPr>
            <b/>
            <sz val="9"/>
            <color indexed="81"/>
            <rFont val="Tahoma"/>
            <family val="2"/>
          </rPr>
          <t>1 Q999 og 1 ophørt
Herudover 1 sidefagsstuderende</t>
        </r>
      </text>
    </comment>
    <comment ref="AO60" authorId="1" shapeId="0">
      <text>
        <r>
          <rPr>
            <b/>
            <sz val="9"/>
            <color indexed="81"/>
            <rFont val="Tahoma"/>
            <family val="2"/>
          </rPr>
          <t>1 Q999 
Herudover 3 sidefagsstuderende</t>
        </r>
      </text>
    </comment>
    <comment ref="AT60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 og 1 Sidefag</t>
        </r>
      </text>
    </comment>
    <comment ref="AY60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D60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I60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N60" authorId="1" shapeId="0">
      <text>
        <r>
          <rPr>
            <b/>
            <sz val="9"/>
            <color indexed="81"/>
            <rFont val="Tahoma"/>
            <family val="2"/>
          </rPr>
          <t>1 Q999
herudover 1 sidefagsstuderende</t>
        </r>
      </text>
    </comment>
    <comment ref="B61" authorId="7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K61" authorId="1" shapeId="0">
      <text>
        <r>
          <rPr>
            <b/>
            <sz val="9"/>
            <color indexed="81"/>
            <rFont val="Tahoma"/>
            <family val="2"/>
          </rPr>
          <t>7 Q999</t>
        </r>
      </text>
    </comment>
    <comment ref="P61" authorId="1" shapeId="0">
      <text>
        <r>
          <rPr>
            <b/>
            <sz val="9"/>
            <color indexed="81"/>
            <rFont val="Tahoma"/>
            <family val="2"/>
          </rPr>
          <t>3 Q999 og 1 ophørt.
1 studerende kommet efter 1.sept da studieservice ikke havde fået sendt optagelsesbrev til den studerende
Civil: 40. Diplom: 66</t>
        </r>
      </text>
    </comment>
    <comment ref="U61" authorId="1" shapeId="0">
      <text>
        <r>
          <rPr>
            <b/>
            <sz val="9"/>
            <color indexed="81"/>
            <rFont val="Tahoma"/>
            <family val="2"/>
          </rPr>
          <t>3 Q999 og 2 ophørt</t>
        </r>
      </text>
    </comment>
    <comment ref="Z61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AE61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AJ61" authorId="1" shapeId="0">
      <text>
        <r>
          <rPr>
            <b/>
            <sz val="9"/>
            <color indexed="81"/>
            <rFont val="Tahoma"/>
            <family val="2"/>
          </rPr>
          <t>7 Q999 og 4 ophørt</t>
        </r>
      </text>
    </comment>
    <comment ref="AO61" authorId="1" shapeId="0">
      <text>
        <r>
          <rPr>
            <b/>
            <sz val="9"/>
            <color indexed="81"/>
            <rFont val="Tahoma"/>
            <family val="2"/>
          </rPr>
          <t>7 Q999
Civil: 35
Diplom: 59</t>
        </r>
      </text>
    </comment>
    <comment ref="AT61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11 Q999.
Civil: 35
Diplom: 55 </t>
        </r>
      </text>
    </comment>
    <comment ref="AY61" authorId="1" shapeId="0">
      <text>
        <r>
          <rPr>
            <b/>
            <sz val="9"/>
            <color indexed="81"/>
            <rFont val="Tahoma"/>
            <family val="2"/>
          </rPr>
          <t>10 Q999 og 2 ophørt</t>
        </r>
      </text>
    </comment>
    <comment ref="BD61" authorId="1" shapeId="0">
      <text>
        <r>
          <rPr>
            <b/>
            <sz val="9"/>
            <color indexed="81"/>
            <rFont val="Tahoma"/>
            <family val="2"/>
          </rPr>
          <t>12 Q999 og 1 orlov</t>
        </r>
      </text>
    </comment>
    <comment ref="BI61" authorId="1" shapeId="0">
      <text>
        <r>
          <rPr>
            <b/>
            <sz val="9"/>
            <color indexed="81"/>
            <rFont val="Tahoma"/>
            <family val="2"/>
          </rPr>
          <t>12 Q999 og 1 orlov</t>
        </r>
      </text>
    </comment>
    <comment ref="BN61" authorId="1" shapeId="0">
      <text>
        <r>
          <rPr>
            <b/>
            <sz val="9"/>
            <color indexed="81"/>
            <rFont val="Tahoma"/>
            <family val="2"/>
          </rPr>
          <t>12 Q999, 1 orlov og 1 ophørt</t>
        </r>
      </text>
    </comment>
    <comment ref="B62" authorId="7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J62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63" authorId="3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63" authorId="1" shapeId="0">
      <text>
        <r>
          <rPr>
            <b/>
            <sz val="9"/>
            <color indexed="81"/>
            <rFont val="Tahoma"/>
            <family val="2"/>
          </rPr>
          <t>7 ophørt
Civil: 26. Diplom: 14</t>
        </r>
      </text>
    </comment>
    <comment ref="U63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63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AJ63" authorId="1" shapeId="0">
      <text>
        <r>
          <rPr>
            <b/>
            <sz val="9"/>
            <color indexed="81"/>
            <rFont val="Tahoma"/>
            <family val="2"/>
          </rPr>
          <t>3 Q999
1 studerende er flyttet fra KEMT til BIOT (diplom)</t>
        </r>
      </text>
    </comment>
    <comment ref="AO63" authorId="1" shapeId="0">
      <text>
        <r>
          <rPr>
            <b/>
            <sz val="9"/>
            <color indexed="81"/>
            <rFont val="Tahoma"/>
            <family val="2"/>
          </rPr>
          <t xml:space="preserve">2 Q999 og 1 ophørt
Civil: 22
Diplom: 11 </t>
        </r>
      </text>
    </comment>
    <comment ref="AT63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Q999.
Civil: 22
Diplom: 11</t>
        </r>
      </text>
    </comment>
    <comment ref="AY63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BD6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I63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BN63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64" authorId="7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K64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64" authorId="1" shapeId="0">
      <text>
        <r>
          <rPr>
            <b/>
            <sz val="9"/>
            <color indexed="81"/>
            <rFont val="Tahoma"/>
            <family val="2"/>
          </rPr>
          <t>3 ophørt.
1 studerende optaget pr. 11/9- pga. fejl i optagelsen</t>
        </r>
      </text>
    </comment>
    <comment ref="Z6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6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64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6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T64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AY6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D6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I6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N64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B65" authorId="7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65" authorId="1" shapeId="0">
      <text>
        <r>
          <rPr>
            <b/>
            <sz val="9"/>
            <color indexed="81"/>
            <rFont val="Tahoma"/>
            <family val="2"/>
          </rPr>
          <t>1 ophørt
Her udover 4 sidefagsstuderende</t>
        </r>
      </text>
    </comment>
    <comment ref="U65" authorId="1" shapeId="0">
      <text>
        <r>
          <rPr>
            <b/>
            <sz val="9"/>
            <color indexed="81"/>
            <rFont val="Tahoma"/>
            <family val="2"/>
          </rPr>
          <t>3 Q999
Her udover 4 sidefagsstuderende</t>
        </r>
      </text>
    </comment>
    <comment ref="Z65" authorId="1" shapeId="0">
      <text>
        <r>
          <rPr>
            <b/>
            <sz val="9"/>
            <color indexed="81"/>
            <rFont val="Tahoma"/>
            <family val="2"/>
          </rPr>
          <t>2 Q999 og 2 ophørt
Herudover 4 sidefagstuderende</t>
        </r>
      </text>
    </comment>
    <comment ref="AE65" authorId="1" shapeId="0">
      <text>
        <r>
          <rPr>
            <b/>
            <sz val="9"/>
            <color indexed="81"/>
            <rFont val="Tahoma"/>
            <family val="2"/>
          </rPr>
          <t>2 Q999
Herudover 4 sidefagsstuderende</t>
        </r>
      </text>
    </comment>
    <comment ref="AJ65" authorId="1" shapeId="0">
      <text>
        <r>
          <rPr>
            <b/>
            <sz val="9"/>
            <color indexed="81"/>
            <rFont val="Tahoma"/>
            <family val="2"/>
          </rPr>
          <t>4 Q999
Herudover 3 sidefagsstuderende</t>
        </r>
      </text>
    </comment>
    <comment ref="AO65" authorId="1" shapeId="0">
      <text>
        <r>
          <rPr>
            <b/>
            <sz val="9"/>
            <color indexed="81"/>
            <rFont val="Tahoma"/>
            <family val="2"/>
          </rPr>
          <t>3 Q999 og 1 ophørt
Herudover 3 sidefagsstuderende</t>
        </r>
      </text>
    </comment>
    <comment ref="AT6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 og 3 sidefagsstuderende</t>
        </r>
      </text>
    </comment>
    <comment ref="AY65" authorId="1" shapeId="0">
      <text>
        <r>
          <rPr>
            <b/>
            <sz val="9"/>
            <color indexed="81"/>
            <rFont val="Tahoma"/>
            <family val="2"/>
          </rPr>
          <t>3 Q999 og 1 ophørt
Herudover 3 sidefagsstuderende</t>
        </r>
      </text>
    </comment>
    <comment ref="BD65" authorId="1" shapeId="0">
      <text>
        <r>
          <rPr>
            <b/>
            <sz val="9"/>
            <color indexed="81"/>
            <rFont val="Tahoma"/>
            <family val="2"/>
          </rPr>
          <t>3 Q999 og 1 ophørt
herudover 3 sidefagsstuderende</t>
        </r>
      </text>
    </comment>
    <comment ref="BI65" authorId="1" shapeId="0">
      <text>
        <r>
          <rPr>
            <b/>
            <sz val="9"/>
            <color indexed="81"/>
            <rFont val="Tahoma"/>
            <family val="2"/>
          </rPr>
          <t>3 Q999 
Herudover 3 sidefagsstuderende</t>
        </r>
      </text>
    </comment>
    <comment ref="BN65" authorId="1" shapeId="0">
      <text>
        <r>
          <rPr>
            <b/>
            <sz val="9"/>
            <color indexed="81"/>
            <rFont val="Tahoma"/>
            <family val="2"/>
          </rPr>
          <t>3 Q999
Herudover 3 sidefagsstuderende</t>
        </r>
      </text>
    </comment>
    <comment ref="B6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K6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6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6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O6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T6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66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BD6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6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N66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67" authorId="7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K67" authorId="1" shapeId="0">
      <text>
        <r>
          <rPr>
            <b/>
            <sz val="9"/>
            <color indexed="81"/>
            <rFont val="Tahoma"/>
            <family val="2"/>
          </rPr>
          <t>5 Q999</t>
        </r>
      </text>
    </comment>
    <comment ref="P67" authorId="1" shapeId="0">
      <text>
        <r>
          <rPr>
            <b/>
            <sz val="9"/>
            <color indexed="81"/>
            <rFont val="Tahoma"/>
            <family val="2"/>
          </rPr>
          <t>6 ophørt
Civil: 24. Diplom: 0</t>
        </r>
      </text>
    </comment>
    <comment ref="Z6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6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O6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I6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68" authorId="7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K6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68" authorId="1" shapeId="0">
      <text>
        <r>
          <rPr>
            <b/>
            <sz val="9"/>
            <color indexed="81"/>
            <rFont val="Tahoma"/>
            <family val="2"/>
          </rPr>
          <t>1 ophørt.
1 studerende startet direkte 3.sem
Civil: 38. Diplom: 27</t>
        </r>
      </text>
    </comment>
    <comment ref="U6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E68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AJ68" authorId="1" shapeId="0">
      <text>
        <r>
          <rPr>
            <b/>
            <sz val="9"/>
            <color indexed="81"/>
            <rFont val="Tahoma"/>
            <family val="2"/>
          </rPr>
          <t xml:space="preserve">2 studerende som er startet på 2. semester igen, tælles med i statistikken for eftertiden. </t>
        </r>
      </text>
    </comment>
    <comment ref="AO68" authorId="1" shapeId="0">
      <text>
        <r>
          <rPr>
            <b/>
            <sz val="9"/>
            <color indexed="81"/>
            <rFont val="Tahoma"/>
            <family val="2"/>
          </rPr>
          <t>Civil: 38
Diplom: 27</t>
        </r>
      </text>
    </comment>
    <comment ref="AT6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Q999.
Civil: 35
Diplom: 26</t>
        </r>
      </text>
    </comment>
    <comment ref="AY68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BD68" authorId="1" shapeId="0">
      <text>
        <r>
          <rPr>
            <b/>
            <sz val="9"/>
            <color indexed="81"/>
            <rFont val="Tahoma"/>
            <family val="2"/>
          </rPr>
          <t>6 Q999 og 1 ophørt</t>
        </r>
      </text>
    </comment>
    <comment ref="BI68" authorId="1" shapeId="0">
      <text>
        <r>
          <rPr>
            <b/>
            <sz val="9"/>
            <color indexed="81"/>
            <rFont val="Tahoma"/>
            <family val="2"/>
          </rPr>
          <t>5 Q999 og 2 ophørt</t>
        </r>
      </text>
    </comment>
    <comment ref="BN68" authorId="1" shapeId="0">
      <text>
        <r>
          <rPr>
            <b/>
            <sz val="9"/>
            <color indexed="81"/>
            <rFont val="Tahoma"/>
            <family val="2"/>
          </rPr>
          <t>5 Q999 og 1 ophørt</t>
        </r>
      </text>
    </comment>
    <comment ref="B69" authorId="7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K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69" authorId="1" shapeId="0">
      <text>
        <r>
          <rPr>
            <b/>
            <sz val="9"/>
            <color indexed="81"/>
            <rFont val="Tahoma"/>
            <family val="2"/>
          </rPr>
          <t>2 ophørt</t>
        </r>
      </text>
    </comment>
    <comment ref="U6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Z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E6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69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O69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AT69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69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74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5" authorId="7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P75" authorId="1" shapeId="0">
      <text>
        <r>
          <rPr>
            <b/>
            <sz val="9"/>
            <color indexed="81"/>
            <rFont val="Tahoma"/>
            <family val="2"/>
          </rPr>
          <t>1 Q999 og 2 ophørt. 
Her udover 7 sidefagsstuderende</t>
        </r>
      </text>
    </comment>
    <comment ref="U75" authorId="1" shapeId="0">
      <text>
        <r>
          <rPr>
            <b/>
            <sz val="9"/>
            <color indexed="81"/>
            <rFont val="Tahoma"/>
            <family val="2"/>
          </rPr>
          <t>1 Q999 og 2 ophørt
Her udover 7 sidefagsstuderende</t>
        </r>
      </text>
    </comment>
    <comment ref="Z75" authorId="1" shapeId="0">
      <text>
        <r>
          <rPr>
            <b/>
            <sz val="9"/>
            <color indexed="81"/>
            <rFont val="Tahoma"/>
            <family val="2"/>
          </rPr>
          <t>1 Q999
Herudover 7 sidefagsstuderende</t>
        </r>
      </text>
    </comment>
    <comment ref="AE75" authorId="1" shapeId="0">
      <text>
        <r>
          <rPr>
            <b/>
            <sz val="9"/>
            <color indexed="81"/>
            <rFont val="Tahoma"/>
            <family val="2"/>
          </rPr>
          <t>1 Q999
Herudover 7 sidefagsstuderende</t>
        </r>
      </text>
    </comment>
    <comment ref="AJ75" authorId="1" shapeId="0">
      <text>
        <r>
          <rPr>
            <b/>
            <sz val="9"/>
            <color indexed="81"/>
            <rFont val="Tahoma"/>
            <family val="2"/>
          </rPr>
          <t>8 Q999 og 5 ophørt
Herudover 7 sidefagsstuderende</t>
        </r>
      </text>
    </comment>
    <comment ref="AO75" authorId="1" shapeId="0">
      <text>
        <r>
          <rPr>
            <b/>
            <sz val="9"/>
            <color indexed="81"/>
            <rFont val="Tahoma"/>
            <family val="2"/>
          </rPr>
          <t>7 Q999 og 2 ophørt
Herudover 7 sidefagsstuderende</t>
        </r>
      </text>
    </comment>
    <comment ref="AT7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6 Q999. 
Herudover 7 sidefagsstuderende. 
2 Ophørte.</t>
        </r>
      </text>
    </comment>
    <comment ref="AY75" authorId="1" shapeId="0">
      <text>
        <r>
          <rPr>
            <b/>
            <sz val="9"/>
            <color indexed="81"/>
            <rFont val="Tahoma"/>
            <family val="2"/>
          </rPr>
          <t>5 Q999 og 2 ophørt
herudover 7 sidefagsstuderende</t>
        </r>
      </text>
    </comment>
    <comment ref="BD75" authorId="1" shapeId="0">
      <text>
        <r>
          <rPr>
            <b/>
            <sz val="9"/>
            <color indexed="81"/>
            <rFont val="Tahoma"/>
            <family val="2"/>
          </rPr>
          <t>5 Q999
herudover 7 sidefagsstuderende</t>
        </r>
      </text>
    </comment>
    <comment ref="BI75" authorId="1" shapeId="0">
      <text>
        <r>
          <rPr>
            <b/>
            <sz val="9"/>
            <color indexed="81"/>
            <rFont val="Tahoma"/>
            <family val="2"/>
          </rPr>
          <t>4 Q999 og 1 ophørt
herudover 7 sidefagsstuderende</t>
        </r>
      </text>
    </comment>
    <comment ref="BN75" authorId="1" shapeId="0">
      <text>
        <r>
          <rPr>
            <b/>
            <sz val="9"/>
            <color indexed="81"/>
            <rFont val="Tahoma"/>
            <family val="2"/>
          </rPr>
          <t>3 Q999 og 1 ophørt
Herudover 7 sidefagsstuderende</t>
        </r>
      </text>
    </comment>
    <comment ref="B76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K76" authorId="1" shapeId="0">
      <text>
        <r>
          <rPr>
            <b/>
            <sz val="9"/>
            <color indexed="81"/>
            <rFont val="Tahoma"/>
            <family val="2"/>
          </rPr>
          <t>15 Q999</t>
        </r>
      </text>
    </comment>
    <comment ref="P76" authorId="1" shapeId="0">
      <text>
        <r>
          <rPr>
            <b/>
            <sz val="9"/>
            <color indexed="81"/>
            <rFont val="Tahoma"/>
            <family val="2"/>
          </rPr>
          <t>15 Q999</t>
        </r>
      </text>
    </comment>
    <comment ref="U76" authorId="1" shapeId="0">
      <text>
        <r>
          <rPr>
            <b/>
            <sz val="9"/>
            <color indexed="81"/>
            <rFont val="Tahoma"/>
            <family val="2"/>
          </rPr>
          <t>13 Q999 og 2 ophørt</t>
        </r>
      </text>
    </comment>
    <comment ref="Z76" authorId="1" shapeId="0">
      <text>
        <r>
          <rPr>
            <b/>
            <sz val="9"/>
            <color indexed="81"/>
            <rFont val="Tahoma"/>
            <family val="2"/>
          </rPr>
          <t>4 Q999 og 9 ophørt</t>
        </r>
      </text>
    </comment>
    <comment ref="AE76" authorId="1" shapeId="0">
      <text>
        <r>
          <rPr>
            <b/>
            <sz val="9"/>
            <color indexed="81"/>
            <rFont val="Tahoma"/>
            <family val="2"/>
          </rPr>
          <t>1 Q999 og 3 ophørt</t>
        </r>
      </text>
    </comment>
    <comment ref="AJ76" authorId="1" shapeId="0">
      <text>
        <r>
          <rPr>
            <b/>
            <sz val="9"/>
            <color indexed="81"/>
            <rFont val="Tahoma"/>
            <family val="2"/>
          </rPr>
          <t>4 Q999, 2 orlov og 1 ophørt
Herudover 1 sidefagsstuderende</t>
        </r>
      </text>
    </comment>
    <comment ref="AO76" authorId="1" shapeId="0">
      <text>
        <r>
          <rPr>
            <b/>
            <sz val="9"/>
            <color indexed="81"/>
            <rFont val="Tahoma"/>
            <family val="2"/>
          </rPr>
          <t>2 Q999, 2 orlov og 2 ophørt
Herudover 1 sidefagsstuderende</t>
        </r>
      </text>
    </comment>
    <comment ref="AT7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Q999. 
2 Orlov.
Herudover 1 sidefagsstuderende.</t>
        </r>
      </text>
    </comment>
    <comment ref="AY76" authorId="1" shapeId="0">
      <text>
        <r>
          <rPr>
            <b/>
            <sz val="9"/>
            <color indexed="81"/>
            <rFont val="Tahoma"/>
            <family val="2"/>
          </rPr>
          <t>2 Q999 og 2 orlov
Herudover 1 sidefagsstuderende</t>
        </r>
      </text>
    </comment>
    <comment ref="BD76" authorId="1" shapeId="0">
      <text>
        <r>
          <rPr>
            <b/>
            <sz val="9"/>
            <color indexed="81"/>
            <rFont val="Tahoma"/>
            <family val="2"/>
          </rPr>
          <t>2 Q999, 2 orlov og 2 ophørt
herudover 1 sidefagsstuderende</t>
        </r>
      </text>
    </comment>
    <comment ref="BI76" authorId="1" shapeId="0">
      <text>
        <r>
          <rPr>
            <b/>
            <sz val="9"/>
            <color indexed="81"/>
            <rFont val="Tahoma"/>
            <family val="2"/>
          </rPr>
          <t>2 Q999 og 2 orlov
herudover 1 sidefagsstuderende</t>
        </r>
      </text>
    </comment>
    <comment ref="BN76" authorId="1" shapeId="0">
      <text>
        <r>
          <rPr>
            <b/>
            <sz val="9"/>
            <color indexed="81"/>
            <rFont val="Tahoma"/>
            <family val="2"/>
          </rPr>
          <t>2 Q999 og 2 orlov
Herudover 1 sidefagsstuderende</t>
        </r>
      </text>
    </comment>
    <comment ref="B77" authorId="7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K7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77" authorId="1" shapeId="0">
      <text>
        <r>
          <rPr>
            <b/>
            <sz val="9"/>
            <color indexed="81"/>
            <rFont val="Tahoma"/>
            <family val="2"/>
          </rPr>
          <t>1 Q999 og 1 ophørt</t>
        </r>
      </text>
    </comment>
    <comment ref="U7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Z77" authorId="1" shapeId="0">
      <text>
        <r>
          <rPr>
            <b/>
            <sz val="9"/>
            <color indexed="81"/>
            <rFont val="Tahoma"/>
            <family val="2"/>
          </rPr>
          <t>1 Q999 og 2 ophørt</t>
        </r>
      </text>
    </comment>
    <comment ref="AE7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AJ77" authorId="1" shapeId="0">
      <text>
        <r>
          <rPr>
            <b/>
            <sz val="9"/>
            <color indexed="81"/>
            <rFont val="Tahoma"/>
            <family val="2"/>
          </rPr>
          <t>2 Q999 og 1 ophørt</t>
        </r>
      </text>
    </comment>
    <comment ref="AO77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AT7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 og 2 Ophørt.</t>
        </r>
      </text>
    </comment>
    <comment ref="AY7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D77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BI77" authorId="1" shapeId="0">
      <text>
        <r>
          <rPr>
            <b/>
            <sz val="9"/>
            <color indexed="81"/>
            <rFont val="Tahoma"/>
            <family val="2"/>
          </rPr>
          <t>1 ophørt</t>
        </r>
      </text>
    </comment>
    <comment ref="B7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Anette Bech Grønhøj</author>
    <author>Helle Busk Jensen</author>
    <author>Louise Mikkelsen</author>
    <author>Karina Bundgaard</author>
    <author>Anette Bech Groenhoej</author>
    <author>hbj</author>
    <author>TEK NAT BASIS</author>
    <author>anette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P1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E12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O12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1 Q999 og 1 orlov</t>
        </r>
      </text>
    </comment>
    <comment ref="AT1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AY1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D1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Q999, 1 orlov og 1 ophørt</t>
        </r>
      </text>
    </comment>
    <comment ref="BI1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N1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13" authorId="3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 (er indskrevet på BBIO i stedet)</t>
        </r>
      </text>
    </comment>
    <comment ref="U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13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J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O13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3 Q999</t>
        </r>
      </text>
    </comment>
    <comment ref="AT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Y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I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N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14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K14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3 ophørt</t>
        </r>
      </text>
    </comment>
    <comment ref="U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er aktiv i P1-gr ved gruppedannelse</t>
        </r>
      </text>
    </comment>
    <comment ref="AO14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1 Q999</t>
        </r>
      </text>
    </comment>
    <comment ref="AT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1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1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N1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15" authorId="5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15" authorId="1" shapeId="0">
      <text>
        <r>
          <rPr>
            <b/>
            <sz val="9"/>
            <color indexed="81"/>
            <rFont val="Tahoma"/>
            <family val="2"/>
          </rPr>
          <t>1 orlov
1 ekstra mand i forhold til 3/9-tal</t>
        </r>
      </text>
    </comment>
    <comment ref="P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 og 1 ophørt</t>
        </r>
      </text>
    </comment>
    <comment ref="U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Q999, 1 orlov og 1 ophørt</t>
        </r>
      </text>
    </comment>
    <comment ref="Z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Q999, 1 orlov og 1 ophørt</t>
        </r>
      </text>
    </comment>
    <comment ref="AE15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2 Ophørt, 1 orlov og 2 Q999</t>
        </r>
      </text>
    </comment>
    <comment ref="AJ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Q999, 1 orlov og 2 ophørt</t>
        </r>
      </text>
    </comment>
    <comment ref="AO15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3 Q999, 1 orlov og 1 ophørt</t>
        </r>
      </text>
    </comment>
    <comment ref="AT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2 ophørt</t>
        </r>
      </text>
    </comment>
    <comment ref="AY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D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1 ophørt</t>
        </r>
      </text>
    </comment>
    <comment ref="BI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Q999, 1 orlov og 1 ophørt</t>
        </r>
      </text>
    </comment>
    <comment ref="BN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1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4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P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U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Z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5 ophørt</t>
        </r>
      </text>
    </comment>
    <comment ref="AE17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2 ophørte, 1 Q999</t>
        </r>
      </text>
    </comment>
    <comment ref="AJ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O17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5 Q999 og 3 ophørt (de ophørte er gæstestuderende, hvoraf de to var aktive i semestret)</t>
        </r>
      </text>
    </comment>
    <comment ref="AT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Y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N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18" authorId="6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K18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U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Z1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</t>
        </r>
      </text>
    </comment>
    <comment ref="AE18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5 Q999</t>
        </r>
      </text>
    </comment>
    <comment ref="AJ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2 ophørt</t>
        </r>
      </text>
    </comment>
    <comment ref="AO18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1 Q999 og 1 ophørt</t>
        </r>
      </text>
    </comment>
    <comment ref="AT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Y1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2 ophørt</t>
        </r>
      </text>
    </comment>
    <comment ref="BD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BI1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1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21" authorId="7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K21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2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AE21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3 ophørte, 2 Q999</t>
        </r>
      </text>
    </comment>
    <comment ref="AJ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13 Q999 og 4 ophørt
+ 1 studerende tilbage på 2.semester</t>
        </r>
      </text>
    </comment>
    <comment ref="AO21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4 Q999 og 1 ophørt</t>
        </r>
      </text>
    </comment>
    <comment ref="AT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AY2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2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N2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22" authorId="4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P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AJ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AO22" authorId="1" shapeId="0">
      <text>
        <r>
          <rPr>
            <b/>
            <sz val="9"/>
            <color indexed="81"/>
            <rFont val="Tahoma"/>
          </rPr>
          <t>Helle Busk Jensen:</t>
        </r>
        <r>
          <rPr>
            <sz val="9"/>
            <color indexed="81"/>
            <rFont val="Tahoma"/>
          </rPr>
          <t xml:space="preserve">
1 Q999 og 2 ophørt</t>
        </r>
      </text>
    </comment>
    <comment ref="AT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2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I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2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23" authorId="7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K23" authorId="1" shapeId="0">
      <text>
        <r>
          <rPr>
            <b/>
            <sz val="9"/>
            <color indexed="81"/>
            <rFont val="Tahoma"/>
            <family val="2"/>
          </rPr>
          <t>2 Q999
Herudover 3 sidefagsstuderende</t>
        </r>
      </text>
    </comment>
    <comment ref="P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 
Herudover 3 sidefagsstuderende</t>
        </r>
      </text>
    </comment>
    <comment ref="U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3 sidefagsstuderende</t>
        </r>
      </text>
    </comment>
    <comment ref="Z2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
Herudover 3 sidefagsstuderende</t>
        </r>
      </text>
    </comment>
    <comment ref="AE23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1 Q999. Herudover 3 sidefagsstuderende</t>
        </r>
      </text>
    </comment>
    <comment ref="AJ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8 sidefagsstuderende </t>
        </r>
      </text>
    </comment>
    <comment ref="AO23" authorId="1" shapeId="0">
      <text>
        <r>
          <rPr>
            <b/>
            <sz val="9"/>
            <color indexed="81"/>
            <rFont val="Tahoma"/>
          </rPr>
          <t xml:space="preserve">Helle Busk Jensen:
</t>
        </r>
        <r>
          <rPr>
            <sz val="9"/>
            <color indexed="81"/>
            <rFont val="Tahoma"/>
            <family val="2"/>
          </rPr>
          <t xml:space="preserve">1 Q999
Herudover 8 sidefagsstuderende </t>
        </r>
      </text>
    </comment>
    <comment ref="AT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8 sidefagsstuderende</t>
        </r>
      </text>
    </comment>
    <comment ref="AY2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
Herudover 8 sidefagsstuderende</t>
        </r>
      </text>
    </comment>
    <comment ref="BD23" authorId="1" shapeId="0">
      <text>
        <r>
          <rPr>
            <b/>
            <sz val="9"/>
            <color indexed="81"/>
            <rFont val="Tahoma"/>
            <family val="2"/>
          </rPr>
          <t xml:space="preserve">Helle Busk Jensen:
</t>
        </r>
        <r>
          <rPr>
            <sz val="9"/>
            <color indexed="81"/>
            <rFont val="Tahoma"/>
            <family val="2"/>
          </rPr>
          <t>1 Q999
Herudover 8 sidefagsstuderende</t>
        </r>
      </text>
    </comment>
    <comment ref="BI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8 sidefagsstuderende</t>
        </r>
      </text>
    </comment>
    <comment ref="BN2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
Herudover 8 sidefagsstuderende</t>
        </r>
      </text>
    </comment>
    <comment ref="B24" authorId="7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K24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P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ophørt
1 studerende meldt sig aktiv efter 10/9-18</t>
        </r>
      </text>
    </comment>
    <comment ref="Z2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24" authorId="2" shapeId="0">
      <text>
        <r>
          <rPr>
            <b/>
            <sz val="9"/>
            <color indexed="81"/>
            <rFont val="Tahoma"/>
            <charset val="1"/>
          </rPr>
          <t>Louise Mikkelsen: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AJ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</t>
        </r>
      </text>
    </comment>
    <comment ref="AO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T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AY2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2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25" authorId="5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25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
1 studerende meldt sig aktiv efter 10/9-18</t>
        </r>
      </text>
    </comment>
    <comment ref="U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studerende som er blevet indmeldt pr. 16/10-18 og er i P1-gruppe. 
1 ophørt (den samme studerende var udmeldt pr. 26/9-18 af studieservice og indmeldt igen pr. 5/10-16 og har udmeldt sig igen pr. 16/10-18)</t>
        </r>
      </text>
    </comment>
    <comment ref="Z2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25" authorId="2" shapeId="0">
      <text>
        <r>
          <rPr>
            <b/>
            <sz val="9"/>
            <color indexed="81"/>
            <rFont val="Tahoma"/>
            <charset val="1"/>
          </rPr>
          <t xml:space="preserve">Louise Mikkelsen: 
</t>
        </r>
        <r>
          <rPr>
            <sz val="9"/>
            <color indexed="81"/>
            <rFont val="Tahoma"/>
            <family val="2"/>
          </rPr>
          <t>1 Q999 ophørt.</t>
        </r>
      </text>
    </comment>
    <comment ref="AJ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</t>
        </r>
      </text>
    </comment>
    <comment ref="AO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AT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AY2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</t>
        </r>
      </text>
    </comment>
    <comment ref="BD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BI2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BN2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orlov og 1 ophørt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7" authorId="4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K27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4 ophørt</t>
        </r>
      </text>
    </comment>
    <comment ref="U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</t>
        </r>
      </text>
    </comment>
    <comment ref="Z2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 og 4 ophørt</t>
        </r>
      </text>
    </comment>
    <comment ref="AE2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ophørte, 4 Q999</t>
        </r>
      </text>
    </comment>
    <comment ref="AJ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AO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T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2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3 ophørt</t>
        </r>
      </text>
    </comment>
    <comment ref="BI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BN2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28" authorId="7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K28" authorId="1" shapeId="0">
      <text>
        <r>
          <rPr>
            <b/>
            <sz val="9"/>
            <color indexed="81"/>
            <rFont val="Tahoma"/>
            <family val="2"/>
          </rPr>
          <t>2 Q999
Herudover 1 sidefagsstuderende</t>
        </r>
      </text>
    </comment>
    <comment ref="P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ophørt
herudover 1 sidefagsstuderende</t>
        </r>
      </text>
    </comment>
    <comment ref="U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1 studerende fortrudt egen udmeldelse i september - udmeldelse er blevet annulleret pr. 3/10-18, er ophørt igen senere oktober. 
Herudover 1 sidefagsstuderende</t>
        </r>
      </text>
    </comment>
    <comment ref="Z2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
Herudover 1 sidefagsstuderende</t>
        </r>
      </text>
    </comment>
    <comment ref="AE2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Q999. 
Herudover 1 sidefagsstuderende.</t>
        </r>
      </text>
    </comment>
    <comment ref="AJ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 og 2 ophørt</t>
        </r>
      </text>
    </comment>
    <comment ref="AO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3 ophørt
Herudover 1 sidefagsstuderende</t>
        </r>
      </text>
    </comment>
    <comment ref="AT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
Herudover 1 sidefagsstuderende</t>
        </r>
      </text>
    </comment>
    <comment ref="AY2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
Herudover 1 sidefagsstuderende</t>
        </r>
      </text>
    </comment>
    <comment ref="BD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 
Herudover 1 sidefagsstuderende er ophørt på sidefag. </t>
        </r>
      </text>
    </comment>
    <comment ref="BI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N2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29" authorId="3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9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ophørt.
1 studerende har fået merit for hele 1. og 2.semester, er startet direkte på 3. semester
Civil: 29 studerende
Diplom: 24 studerende</t>
        </r>
      </text>
    </comment>
    <comment ref="U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1 studerende aktiv i P1-gruppe (tidligere Q999 pr. 1/10-18)</t>
        </r>
      </text>
    </comment>
    <comment ref="Z2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29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2 ophørt</t>
        </r>
      </text>
    </comment>
    <comment ref="AO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
Civil: 26
Diplom: 23</t>
        </r>
      </text>
    </comment>
    <comment ref="AT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Y2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BI2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BN2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B30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K3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AJ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O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T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Y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N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31" authorId="7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K31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U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Z3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4 ophørt</t>
        </r>
      </text>
    </comment>
    <comment ref="BD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3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32" authorId="7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K32" authorId="1" shapeId="0">
      <text>
        <r>
          <rPr>
            <b/>
            <sz val="9"/>
            <color indexed="81"/>
            <rFont val="Tahoma"/>
            <family val="2"/>
          </rPr>
          <t>4 Q999</t>
        </r>
      </text>
    </comment>
    <comment ref="P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ophørt</t>
        </r>
      </text>
    </comment>
    <comment ref="Z3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J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O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T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I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33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K3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U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3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3 ophørt</t>
        </r>
      </text>
    </comment>
    <comment ref="AE33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 er ophørt.</t>
        </r>
      </text>
    </comment>
    <comment ref="AJ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O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T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Y3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D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N3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34" authorId="7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K34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U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Z3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J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AO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3 ophørt</t>
        </r>
      </text>
    </comment>
    <comment ref="AT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Y3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N3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K35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3 gæstestuderende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
Herudover 3 gæstestuderende</t>
        </r>
      </text>
    </comment>
    <comment ref="Z3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
Herudover 3 gæstestuderende</t>
        </r>
      </text>
    </comment>
    <comment ref="AE3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ophørt. 
Herudover 3 gæstestuderende.</t>
        </r>
      </text>
    </comment>
    <comment ref="AJ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
Herudover 3 sidefagsstuderende samt 1 sidefagsstuderende med i tal. </t>
        </r>
      </text>
    </comment>
    <comment ref="AO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4 gæstestuderende</t>
        </r>
      </text>
    </comment>
    <comment ref="AT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5 gæstestuderende</t>
        </r>
      </text>
    </comment>
    <comment ref="AY3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
Herudover 5 gæstestuderende</t>
        </r>
      </text>
    </comment>
    <comment ref="BD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
Herudover 5 gæstestuderende</t>
        </r>
      </text>
    </comment>
    <comment ref="BI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5 gæstestuderende</t>
        </r>
      </text>
    </comment>
    <comment ref="BN3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
Herudover 5 gæstestuderende</t>
        </r>
      </text>
    </comment>
    <comment ref="B36" authorId="7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K36" authorId="1" shapeId="0">
      <text>
        <r>
          <rPr>
            <b/>
            <sz val="9"/>
            <color indexed="81"/>
            <rFont val="Tahoma"/>
            <family val="2"/>
          </rPr>
          <t>6 Q999</t>
        </r>
      </text>
    </comment>
    <comment ref="P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4 ophørte
1 startet på DAT-IT kandidat</t>
        </r>
      </text>
    </comment>
    <comment ref="U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Z3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 og 3 ophørt</t>
        </r>
      </text>
    </comment>
    <comment ref="AE3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Q999, 2 ophørte hvoraf den ene er SE-studerende.</t>
        </r>
      </text>
    </comment>
    <comment ref="AJ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9 Q999 og 3 ophørt</t>
        </r>
      </text>
    </comment>
    <comment ref="AO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7 Q999 og 3 ophørt</t>
        </r>
      </text>
    </comment>
    <comment ref="AT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 og 2 ophørt</t>
        </r>
      </text>
    </comment>
    <comment ref="AY3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6 Q999 og 2 ophørt</t>
        </r>
      </text>
    </comment>
    <comment ref="BD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BI3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4 ophørt</t>
        </r>
      </text>
    </comment>
    <comment ref="BN3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 og 1 ophørt</t>
        </r>
      </text>
    </comment>
    <comment ref="B45" authorId="5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K45" authorId="1" shapeId="0">
      <text>
        <r>
          <rPr>
            <b/>
            <sz val="9"/>
            <color indexed="81"/>
            <rFont val="Tahoma"/>
            <family val="2"/>
          </rPr>
          <t>3 Q999</t>
        </r>
      </text>
    </comment>
    <comment ref="P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2 studerende meldt aktiv efter 10/9-18</t>
        </r>
      </text>
    </comment>
    <comment ref="U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4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O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T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4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4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46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
4 indskrevet via ledige studiepladser</t>
        </r>
      </text>
    </comment>
    <comment ref="U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</t>
        </r>
      </text>
    </comment>
    <comment ref="Z4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2 ophørt</t>
        </r>
      </text>
    </comment>
    <comment ref="AE4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4 Q999 + 2 ophørt (heraf 1 Q999 studerende)</t>
        </r>
      </text>
    </comment>
    <comment ref="AJ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1 ophørt</t>
        </r>
      </text>
    </comment>
    <comment ref="AO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AT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AY4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 og 1 ophørt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5 ophørte</t>
        </r>
      </text>
    </comment>
    <comment ref="BI4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BN4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B48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9" authorId="6" shapeId="0">
      <text>
        <r>
          <rPr>
            <b/>
            <sz val="8"/>
            <color indexed="81"/>
            <rFont val="Tahoma"/>
            <family val="2"/>
          </rPr>
          <t>Applied Industrial Electronics (tidligere ED-E)</t>
        </r>
      </text>
    </comment>
    <comment ref="AJ4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O4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N4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B50" authorId="1" shapeId="0">
      <text>
        <r>
          <rPr>
            <b/>
            <sz val="9"/>
            <color indexed="81"/>
            <rFont val="Tahoma"/>
            <family val="2"/>
          </rPr>
          <t>Bygge- og Anlægskontruktion</t>
        </r>
      </text>
    </comment>
    <comment ref="K50" authorId="1" shapeId="0">
      <text>
        <r>
          <rPr>
            <b/>
            <sz val="9"/>
            <color indexed="81"/>
            <rFont val="Tahoma"/>
            <family val="2"/>
          </rPr>
          <t>2 Q999</t>
        </r>
      </text>
    </comment>
    <comment ref="P5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
Civil: 1
Diplom: 13</t>
        </r>
      </text>
    </comment>
    <comment ref="AO5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Civil: 1
Diplom: 13</t>
        </r>
      </text>
    </comment>
    <comment ref="B51" authorId="6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51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ophørt, 1 Q999</t>
        </r>
      </text>
    </comment>
    <comment ref="AJ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O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T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52" authorId="6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P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Civil: 18
Diplom 15</t>
        </r>
      </text>
    </comment>
    <comment ref="AE52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</t>
        </r>
      </text>
    </comment>
    <comment ref="AO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aktiv efter orlov
Civil: 17
Diplom: 17</t>
        </r>
      </text>
    </comment>
    <comment ref="AY5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5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53" authorId="6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3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Civil: 0
Diplom: 14</t>
        </r>
      </text>
    </comment>
    <comment ref="AJ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O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Civil: 0 
Diplom: 13</t>
        </r>
      </text>
    </comment>
    <comment ref="BI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6" authorId="7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K56" authorId="1" shapeId="0">
      <text>
        <r>
          <rPr>
            <b/>
            <sz val="9"/>
            <color indexed="81"/>
            <rFont val="Tahoma"/>
            <family val="2"/>
          </rPr>
          <t>8 Q999
1 ekstra optagen i september</t>
        </r>
      </text>
    </comment>
    <comment ref="P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4 ophørt
2 studerende meldt sig aktiv efter 10/9-18
Civil: 47
Diplom: 47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Z5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AE5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7 Q999 og 1 ophørt</t>
        </r>
      </text>
    </comment>
    <comment ref="AO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2 ophørt
Civil: 45
Diplom: 43</t>
        </r>
      </text>
    </comment>
    <comment ref="AT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</t>
        </r>
      </text>
    </comment>
    <comment ref="AY5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</t>
        </r>
      </text>
    </comment>
    <comment ref="BD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2 ophørt</t>
        </r>
      </text>
    </comment>
    <comment ref="BI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</t>
        </r>
      </text>
    </comment>
    <comment ref="BN5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4 Q999</t>
        </r>
      </text>
    </comment>
    <comment ref="B57" authorId="4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K57" authorId="1" shapeId="0">
      <text>
        <r>
          <rPr>
            <b/>
            <sz val="9"/>
            <color indexed="81"/>
            <rFont val="Tahoma"/>
            <family val="2"/>
          </rPr>
          <t>6 Q999
Herudover 3 sidefagsstuderende</t>
        </r>
      </text>
    </comment>
    <comment ref="P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9 ophørt
Herudover 3 sidefagsstuderende</t>
        </r>
      </text>
    </comment>
    <comment ref="U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3 sidefagsstuderende</t>
        </r>
      </text>
    </comment>
    <comment ref="Z5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3 sidefagsstuderende</t>
        </r>
      </text>
    </comment>
    <comment ref="AE5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ophørt. Herudover 3 sidefagsstuderende.</t>
        </r>
      </text>
    </comment>
    <comment ref="AJ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
Herudover 3 sidefagsstuderende</t>
        </r>
      </text>
    </comment>
    <comment ref="AO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orlov. 
Herudover 3 sidefagsstuderende</t>
        </r>
      </text>
    </comment>
    <comment ref="AT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orlov. 
Herudover 3 sidefagsstuderende</t>
        </r>
      </text>
    </comment>
    <comment ref="AY5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 
Herudover 3 sidefagsstuderende</t>
        </r>
      </text>
    </comment>
    <comment ref="BD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 
Herudover 3 sidefagsstuderende</t>
        </r>
      </text>
    </comment>
    <comment ref="BI5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 
Herudover 3 sidefagsstuderende</t>
        </r>
      </text>
    </comment>
    <comment ref="BN5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orlov
Herudover 3 sidefagsstuderende</t>
        </r>
      </text>
    </comment>
    <comment ref="B58" authorId="7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K58" authorId="1" shapeId="0">
      <text>
        <r>
          <rPr>
            <b/>
            <sz val="9"/>
            <color indexed="81"/>
            <rFont val="Tahoma"/>
            <family val="2"/>
          </rPr>
          <t>1 Q999
4 ekstra optagne i september</t>
        </r>
      </text>
    </comment>
    <comment ref="P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ophørt
Civil: 45
Diplom: 11</t>
        </r>
      </text>
    </comment>
    <comment ref="Z5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</t>
        </r>
      </text>
    </comment>
    <comment ref="AE5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Q999, 3 ophørte</t>
        </r>
      </text>
    </comment>
    <comment ref="AJ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
2 studerende tillbage på 2. semester</t>
        </r>
      </text>
    </comment>
    <comment ref="AO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
Civil: 39
Diplom: 10</t>
        </r>
      </text>
    </comment>
    <comment ref="AT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2 ophørt</t>
        </r>
      </text>
    </comment>
    <comment ref="AY5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</t>
        </r>
      </text>
    </comment>
    <comment ref="BD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BI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BN5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59" authorId="7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K59" authorId="1" shapeId="0">
      <text>
        <r>
          <rPr>
            <b/>
            <sz val="9"/>
            <color indexed="81"/>
            <rFont val="Tahoma"/>
            <family val="2"/>
          </rPr>
          <t>1 Q999</t>
        </r>
      </text>
    </comment>
    <comment ref="P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Civil: 38
Diplom: 22</t>
        </r>
      </text>
    </comment>
    <comment ref="U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studerende aktiv i P1-gruppe (Q999 pr. 1/10-18)</t>
        </r>
      </text>
    </comment>
    <comment ref="Z5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E59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ophørt, 1 Q999</t>
        </r>
      </text>
    </comment>
    <comment ref="AJ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3 ophørt</t>
        </r>
      </text>
    </comment>
    <comment ref="AO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Civil: 35
Diplom: 19</t>
        </r>
      </text>
    </comment>
    <comment ref="AT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Y5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1 Q999 er blevet individuel studerende i juni. Har afleveret projekt og deltaget i eksamener. </t>
        </r>
      </text>
    </comment>
    <comment ref="BN5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60" authorId="3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0" authorId="1" shapeId="0">
      <text>
        <r>
          <rPr>
            <b/>
            <sz val="9"/>
            <color indexed="81"/>
            <rFont val="Tahoma"/>
            <family val="2"/>
          </rPr>
          <t>1 Q999
Herudover 2 sidefagsstuderende</t>
        </r>
      </text>
    </comment>
    <comment ref="P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2 sidefagsstuderende</t>
        </r>
      </text>
    </comment>
    <comment ref="U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(den ene af Q999 studerende var blevet udmeldt sep'18, men indmeldt pr. 9/10 af studieservice)
Herudover 2 sidefagsstuderende</t>
        </r>
      </text>
    </comment>
    <comment ref="Z6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
Herudover 1 sidefagsstuderende</t>
        </r>
      </text>
    </comment>
    <comment ref="AE60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Q999. Herudover 1 sidefagsstuderende.</t>
        </r>
      </text>
    </comment>
    <comment ref="AJ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
</t>
        </r>
      </text>
    </comment>
    <comment ref="AO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T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6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N6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61" authorId="7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K61" authorId="1" shapeId="0">
      <text>
        <r>
          <rPr>
            <b/>
            <sz val="9"/>
            <color indexed="81"/>
            <rFont val="Tahoma"/>
            <family val="2"/>
          </rPr>
          <t>2 Q999
2 ekstra optagne i september</t>
        </r>
      </text>
    </comment>
    <comment ref="P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
Civil: 58
Diplom: 11</t>
        </r>
      </text>
    </comment>
    <comment ref="U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Z6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AE61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14 Q999 og 3 ophørt
2 studerende tilbage på 2. semester</t>
        </r>
      </text>
    </comment>
    <comment ref="AO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Civil: 55
Diplom: 13</t>
        </r>
      </text>
    </comment>
    <comment ref="AT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AY6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 og 1 ophørt</t>
        </r>
      </text>
    </comment>
    <comment ref="BD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BI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BN6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62" authorId="7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K62" authorId="1" shapeId="0">
      <text>
        <r>
          <rPr>
            <b/>
            <sz val="9"/>
            <color indexed="81"/>
            <rFont val="Tahoma"/>
            <family val="2"/>
          </rPr>
          <t>1 fraflyttet uddannelsen</t>
        </r>
      </text>
    </comment>
    <comment ref="P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1 sidefagsstuderende</t>
        </r>
      </text>
    </comment>
    <comment ref="U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Z6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1 sidefagsstuderende</t>
        </r>
      </text>
    </comment>
    <comment ref="AE62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Herudover 1 sidefagsstuderende.</t>
        </r>
      </text>
    </comment>
    <comment ref="AJ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AO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AT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AY6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1 sidefagsstuderende</t>
        </r>
      </text>
    </comment>
    <comment ref="BD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BI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1 sidefagsstuderende</t>
        </r>
      </text>
    </comment>
    <comment ref="BN6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1 
sidefagsstuderende</t>
        </r>
      </text>
    </comment>
    <comment ref="B63" authorId="3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Civil: 34
Diplom: 10</t>
        </r>
      </text>
    </comment>
    <comment ref="U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6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J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1 studerende tilbage på 2. semester</t>
        </r>
      </text>
    </comment>
    <comment ref="AO6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Civil: 31
Diplom: 9</t>
        </r>
      </text>
    </comment>
    <comment ref="AY6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orlov</t>
        </r>
      </text>
    </comment>
    <comment ref="BD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</t>
        </r>
      </text>
    </comment>
    <comment ref="BI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</t>
        </r>
      </text>
    </comment>
    <comment ref="BN6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orlov</t>
        </r>
      </text>
    </comment>
    <comment ref="B64" authorId="7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K64" authorId="1" shapeId="0">
      <text>
        <r>
          <rPr>
            <b/>
            <sz val="9"/>
            <color indexed="81"/>
            <rFont val="Tahoma"/>
            <family val="2"/>
          </rPr>
          <t>2 Q999
1 ekstra optagen i september</t>
        </r>
      </text>
    </comment>
    <comment ref="P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8 ophørt</t>
        </r>
      </text>
    </comment>
    <comment ref="U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Z6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2 ophørt</t>
        </r>
      </text>
    </comment>
    <comment ref="AE64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AO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T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Y6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D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I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N6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B65" authorId="7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5" authorId="1" shapeId="0">
      <text>
        <r>
          <rPr>
            <b/>
            <sz val="9"/>
            <color indexed="81"/>
            <rFont val="Tahoma"/>
            <family val="2"/>
          </rPr>
          <t>5 Q999
1 fraflyttet uddannelsen
Herudover 3 sidefagsstuderende</t>
        </r>
      </text>
    </comment>
    <comment ref="P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2 ophørt
Herudover 3 sidefagsstuderende</t>
        </r>
      </text>
    </comment>
    <comment ref="U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2 studerende blevet aktiv i P1-gruppe (Q999 i optælling 1/10-18).
Herudover 3 sidefagsstuderende</t>
        </r>
      </text>
    </comment>
    <comment ref="Z6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
Herudover 3 sidefagsstuderende</t>
        </r>
      </text>
    </comment>
    <comment ref="AE6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Herudover 3 sidefagsstuderende, 2 Q999.</t>
        </r>
      </text>
    </comment>
    <comment ref="AJ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
Herudover 3 sidefagsstuderende</t>
        </r>
      </text>
    </comment>
    <comment ref="AO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Herudover 3 sidefagsstuderende</t>
        </r>
      </text>
    </comment>
    <comment ref="AT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
Herudover 3 sidefagsstuderende</t>
        </r>
      </text>
    </comment>
    <comment ref="AY6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 
Herudover 3 sidefagsstuderende</t>
        </r>
      </text>
    </comment>
    <comment ref="BD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3 sidefagsstuderende</t>
        </r>
      </text>
    </comment>
    <comment ref="BI6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3 sidefagsstuderende</t>
        </r>
      </text>
    </comment>
    <comment ref="BN6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
Herudover 3 sidefagsstuderende</t>
        </r>
      </text>
    </comment>
    <comment ref="B6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U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6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6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O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T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Y6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D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I6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N6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67" authorId="7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P6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Civil: 14
Diplom: 2</t>
        </r>
      </text>
    </comment>
    <comment ref="U6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6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O6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Civil: 12
Diplom: 2</t>
        </r>
      </text>
    </comment>
    <comment ref="B68" authorId="7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K68" authorId="1" shapeId="0">
      <text>
        <r>
          <rPr>
            <b/>
            <sz val="9"/>
            <color indexed="81"/>
            <rFont val="Tahoma"/>
            <family val="2"/>
          </rPr>
          <t>7 Q999
1 fraflyttet uddannelsen</t>
        </r>
      </text>
    </comment>
    <comment ref="P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4 ophørt
2 studerende meldt sig aktiv efter 10/9-18
Civil: 38
Diplom: 38</t>
        </r>
      </text>
    </comment>
    <comment ref="U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</t>
        </r>
      </text>
    </comment>
    <comment ref="Z6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4 Q999 og 1 ophørt</t>
        </r>
      </text>
    </comment>
    <comment ref="AE68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Q999, 1 ophørt (Q999)</t>
        </r>
      </text>
    </comment>
    <comment ref="AJ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
2 studerende tilbage på 2. semester</t>
        </r>
      </text>
    </comment>
    <comment ref="AO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
Civil: 37
Diplom: 35</t>
        </r>
      </text>
    </comment>
    <comment ref="AT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
Herudover 1 tompladsstuderende som ikke længere skriver P2-projekt</t>
        </r>
      </text>
    </comment>
    <comment ref="AY6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4 Q999</t>
        </r>
      </text>
    </comment>
    <comment ref="BD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BI6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2 ophørt</t>
        </r>
      </text>
    </comment>
    <comment ref="BN6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4 Q999</t>
        </r>
      </text>
    </comment>
    <comment ref="B69" authorId="7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K69" authorId="1" shapeId="0">
      <text>
        <r>
          <rPr>
            <b/>
            <sz val="9"/>
            <color indexed="81"/>
            <rFont val="Tahoma"/>
            <family val="2"/>
          </rPr>
          <t>1 fraflyttet uddannelsen</t>
        </r>
      </text>
    </comment>
    <comment ref="P6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6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B74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5" authorId="7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K75" authorId="1" shapeId="0">
      <text>
        <r>
          <rPr>
            <b/>
            <sz val="9"/>
            <color indexed="81"/>
            <rFont val="Tahoma"/>
            <family val="2"/>
          </rPr>
          <t>1 Q999
Herudover 4 sidefagsstuderende</t>
        </r>
      </text>
    </comment>
    <comment ref="P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Herudover 4 sidefagsstuderende</t>
        </r>
      </text>
    </comment>
    <comment ref="U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studerende indskrevet igen pr. 11/10-18 er i P1-gruppe. 
Herudover 4 sidefagsstuderende</t>
        </r>
      </text>
    </comment>
    <comment ref="Z7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ophørt
Herudover 4 sidefagsstuderende</t>
        </r>
      </text>
    </comment>
    <comment ref="AE75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ophørte, 2 Q999. Herudover 4 Sidefagsstuderende.</t>
        </r>
      </text>
    </comment>
    <comment ref="AJ7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2 ophørt
Herudover 3 sidefagsstuderende</t>
        </r>
      </text>
    </comment>
    <comment ref="AO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Herudover 3 sidefagsstuderende</t>
        </r>
      </text>
    </comment>
    <comment ref="AT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3 ophørt
Herudover 3 sidefagsstuderende</t>
        </r>
      </text>
    </comment>
    <comment ref="AY7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
Herudover 3 sidefagsstuderende</t>
        </r>
      </text>
    </comment>
    <comment ref="BD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3 ophørt
Herudover 3 sidefagsstuderende</t>
        </r>
      </text>
    </comment>
    <comment ref="BI7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8 Q999
Herudover 3 sidefagsstuderende</t>
        </r>
      </text>
    </comment>
    <comment ref="BN7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6 Q999 og 2 ophørt
Herudover 3 sidefagsstuderende</t>
        </r>
      </text>
    </comment>
    <comment ref="B76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K76" authorId="1" shapeId="0">
      <text>
        <r>
          <rPr>
            <sz val="9"/>
            <color indexed="81"/>
            <rFont val="Tahoma"/>
            <family val="2"/>
          </rPr>
          <t xml:space="preserve">1 ophørt
Herudover 3 sidefagsstuderende
Datafejl på refencedato; 6 studerende burde ikke være med i referencedatoen, da de ikke mødte til semesteropstart. Disse 6 studerende skal trækkes fra i frafald på IDR3+4. </t>
        </r>
      </text>
    </comment>
    <comment ref="P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3 sidefagsstuderende
Datafejl på refencedato; 6 studerende burde ikke være med i referencedatoen, da de ikke mødte til semesteropstart. Disse 6 studerende skal trækkes fra i frafald på IDR3+4. </t>
        </r>
      </text>
    </comment>
    <comment ref="U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Q999, 1 orlov. 
Herudover 3 sidefagsstuderende
Datafejl på refencedato; 6 studerende burde ikke være med i referencedatoen, da de ikke mødte til semesteropstart. Disse 6 studerende skal trækkes fra i frafald på IDR3+4. </t>
        </r>
      </text>
    </comment>
    <comment ref="Z7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 og 1 orlov
Herudover 2 sidefagsstuderende
Datafejl på refencedato; 6 studerende burde ikke være med i referencedatoen, da de ikke mødte til semesteropstart. Disse 6 studerende skal trækkes fra i frafald på IDR3+4. </t>
        </r>
      </text>
    </comment>
    <comment ref="AE76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3 ophørte. 
1 Q999.
Herudover 3 Sidefagsstuderende. 
Herudover 2 på orlov. 
Datafejl på refencedato; 6 studerende burde ikke være med i referencedatoen, da de ikke mødte til semesteropstart. Disse 6 studerende skal trækkes fra i frafald på IDR3+4. </t>
        </r>
      </text>
    </comment>
    <comment ref="AJ7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AO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AT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Q999, 1 orlov og 2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AY7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Q999, 1 orlov og 2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BD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2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BI7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2 ophørt
Herudover 5 sidefagsstuderende
Datafejl på refencedato; 6 studerende burde ikke være med i referencedatoen, da de ikke mødte til semesteropstart. Disse 6 studerende skal trækkes fra i frafald på IDR3+4. </t>
        </r>
      </text>
    </comment>
    <comment ref="BN7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
Herudover 5 sidefagsstuderende
Datafejl på refencedato; 6 studerende burde ikke være med i referencedatoen, da de ikke mødte til semesteropstart. Disse 6 studerende skal trækkes fra i frafald på IDR3+4. </t>
        </r>
      </text>
    </comment>
    <comment ref="B77" authorId="7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P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U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7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AE77" authorId="2" shapeId="0">
      <text>
        <r>
          <rPr>
            <b/>
            <sz val="9"/>
            <color indexed="81"/>
            <rFont val="Tahoma"/>
            <family val="2"/>
          </rPr>
          <t>Louise Mikkelsen:</t>
        </r>
        <r>
          <rPr>
            <sz val="9"/>
            <color indexed="81"/>
            <rFont val="Tahoma"/>
            <family val="2"/>
          </rPr>
          <t xml:space="preserve">
2 Q999. 
1 Ophørt.
HBJ tilføjet 5/2-19: 1 ekstra ophørt</t>
        </r>
      </text>
    </comment>
    <comment ref="AJ7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3 ophørt. </t>
        </r>
      </text>
    </comment>
    <comment ref="AO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T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Y7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og 1 ophørt</t>
        </r>
      </text>
    </comment>
    <comment ref="BD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I7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BN7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ophørt</t>
        </r>
      </text>
    </comment>
    <comment ref="B7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AJ1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1 studerende tilbage på 2. semester efter endt orlov. Skal følge alt. </t>
        </r>
      </text>
    </comment>
    <comment ref="AO1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B13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ophørt</t>
        </r>
      </text>
    </comment>
    <comment ref="U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AJ1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</t>
        </r>
      </text>
    </comment>
    <comment ref="B14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K1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E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Herudover 2 studerende tager 2. semester fuldt ud igen i F20</t>
        </r>
      </text>
    </comment>
    <comment ref="AO1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ophørt</t>
        </r>
      </text>
    </comment>
    <comment ref="B1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1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2 ophørt</t>
        </r>
      </text>
    </comment>
    <comment ref="AO1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
1 studerende retur på 2.semester</t>
        </r>
      </text>
    </comment>
    <comment ref="B1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K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
1 studerende overflyttet fra Aalborg først registreret korrekt i STADS efter 6/9-19 </t>
        </r>
      </text>
    </comment>
    <comment ref="U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Z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AE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AJ1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6 ophørt
1 studerende tilbage på 2. semester efter endt orlov. Skal følge alt.</t>
        </r>
      </text>
    </comment>
    <comment ref="AO1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 og 5 ophørte</t>
        </r>
      </text>
    </comment>
    <comment ref="B19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20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K2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1 orlov (som står i kollennen ikke mødt)</t>
        </r>
      </text>
    </comment>
    <comment ref="P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 og 4 ophørte</t>
        </r>
      </text>
    </comment>
    <comment ref="U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1 ophørt</t>
        </r>
      </text>
    </comment>
    <comment ref="Z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1 ophørt</t>
        </r>
      </text>
    </comment>
    <comment ref="AE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orlov og 2 ophørt</t>
        </r>
      </text>
    </comment>
    <comment ref="AJ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7 Q999, 2 orlov og 2 ophørt</t>
        </r>
      </text>
    </comment>
    <comment ref="AO2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orlov og 2 ophørte
1 studerende tilbage til på 2. semester</t>
        </r>
      </text>
    </comment>
    <comment ref="B21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K2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U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Z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E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AJ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2 ophørt</t>
        </r>
      </text>
    </comment>
    <comment ref="AO2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B22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K2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1 sidefagsstuderende</t>
        </r>
      </text>
    </comment>
    <comment ref="P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1 sidefagsstuderende</t>
        </r>
      </text>
    </comment>
    <comment ref="U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1 sidefagsstuderende</t>
        </r>
      </text>
    </comment>
    <comment ref="Z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
Herudover 1 sidefagsstuderende</t>
        </r>
      </text>
    </comment>
    <comment ref="AE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som har fået individuel studieordning i dec19, og følger denne aktivt. Derfor er studerende med i statistikken igen. 
Herudover 1 sidefagsstuderende</t>
        </r>
      </text>
    </comment>
    <comment ref="AJ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1 studerende tilbage på 2. semester efter endt orlov. Skal følge alt.
Herudover 2 sidefagsstuderende</t>
        </r>
      </text>
    </comment>
    <comment ref="AO2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Herudover 2 sidefagsstuderende</t>
        </r>
      </text>
    </comment>
    <comment ref="B23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P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U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3 ophørt</t>
        </r>
      </text>
    </comment>
    <comment ref="AO2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ophørte</t>
        </r>
      </text>
    </comment>
    <comment ref="B24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K2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U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</t>
        </r>
      </text>
    </comment>
    <comment ref="AJ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4 ophørt
1 studerende tilbage på 2. semester efter endt orlov. Skal følge alt.</t>
        </r>
      </text>
    </comment>
    <comment ref="AO2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K2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</t>
        </r>
      </text>
    </comment>
    <comment ref="P2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4 ophørt
1 studerende flyttet fra BAIT til DV pr. 10/9-19 af studieservice</t>
        </r>
      </text>
    </comment>
    <comment ref="U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Z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AE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AJ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</t>
        </r>
      </text>
    </comment>
    <comment ref="AO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7 Q999</t>
        </r>
      </text>
    </comment>
    <comment ref="B27" authorId="1" shapeId="0">
      <text>
        <r>
          <rPr>
            <b/>
            <sz val="9"/>
            <color indexed="81"/>
            <rFont val="Tahoma"/>
            <family val="2"/>
          </rPr>
          <t xml:space="preserve">Computerteknologi
</t>
        </r>
        <r>
          <rPr>
            <sz val="9"/>
            <color indexed="81"/>
            <rFont val="Tahoma"/>
            <family val="2"/>
          </rPr>
          <t>Ny E19
tidligere ITC</t>
        </r>
      </text>
    </comment>
    <comment ref="P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2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B2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K2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P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ophørte</t>
        </r>
      </text>
    </comment>
    <comment ref="U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Z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E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Q999, 1 orlov og 1 ophørt</t>
        </r>
      </text>
    </comment>
    <comment ref="AJ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3 ophørt</t>
        </r>
      </text>
    </comment>
    <comment ref="AO2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B29" authorId="1" shapeId="0">
      <text>
        <r>
          <rPr>
            <b/>
            <sz val="9"/>
            <color indexed="81"/>
            <rFont val="Tahoma"/>
            <charset val="1"/>
          </rPr>
          <t xml:space="preserve">Datavidenskab
</t>
        </r>
        <r>
          <rPr>
            <sz val="9"/>
            <color indexed="81"/>
            <rFont val="Tahoma"/>
            <family val="2"/>
          </rPr>
          <t>ny E19</t>
        </r>
      </text>
    </comment>
    <comment ref="P2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studerende flyttet fra BAIT til DV pr. 10/9-19 af studieservice</t>
        </r>
      </text>
    </comment>
    <comment ref="AJ2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 
1 stud tager 2.sem på KU F20, derfor trukket ud af opgørelsen</t>
        </r>
      </text>
    </comment>
    <comment ref="B30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ophørt
1 Q999 er blevet aktiv i gruppe efter 6/9-19
Civil: 39 / Diplom: 17</t>
        </r>
      </text>
    </comment>
    <comment ref="U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blevet aktiv i en gruppe</t>
        </r>
      </text>
    </comment>
    <comment ref="AJ3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O3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studerende tilbage på 2. semester
Civil: 40
Diplom: 16</t>
        </r>
      </text>
    </comment>
    <comment ref="B31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K3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P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ophørte</t>
        </r>
      </text>
    </comment>
    <comment ref="U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Z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E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AJ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2 ophørt</t>
        </r>
      </text>
    </comment>
    <comment ref="AO3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</t>
        </r>
      </text>
    </comment>
    <comment ref="B32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K3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ophørte</t>
        </r>
      </text>
    </comment>
    <comment ref="U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ophørte</t>
        </r>
      </text>
    </comment>
    <comment ref="Z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E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4 ophørt</t>
        </r>
      </text>
    </comment>
    <comment ref="AO3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33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K3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U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3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B34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K3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AE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O3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</t>
        </r>
      </text>
    </comment>
    <comment ref="B35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K3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P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ophørte</t>
        </r>
      </text>
    </comment>
    <comment ref="U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E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3 ophørt</t>
        </r>
      </text>
    </comment>
    <comment ref="AJ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AO3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B43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4" authorId="5" shapeId="0">
      <text>
        <r>
          <rPr>
            <b/>
            <sz val="8"/>
            <color indexed="81"/>
            <rFont val="Tahoma"/>
            <family val="2"/>
          </rPr>
          <t>Applied Industrial Electronics (tidligere ED-E)</t>
        </r>
      </text>
    </comment>
    <comment ref="K4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4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Cilvil: 13 / Diplom: 0</t>
        </r>
      </text>
    </comment>
    <comment ref="AE4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</rPr>
          <t>Bygge- og Anlægskontruktion</t>
        </r>
      </text>
    </comment>
    <comment ref="P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Civil: 1 / Diplom: 10</t>
        </r>
      </text>
    </comment>
    <comment ref="Z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45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AO4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Civil: 1
Diplom: 7</t>
        </r>
      </text>
    </comment>
    <comment ref="B46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7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K47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3 Q999</t>
        </r>
      </text>
    </comment>
    <comment ref="P4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
Civil: 15 / Diplom: 9</t>
        </r>
      </text>
    </comment>
    <comment ref="AO4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Civil: 15
Diplom: 9</t>
        </r>
      </text>
    </comment>
    <comment ref="B48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Civil: 0 / Diplom: 17</t>
        </r>
      </text>
    </comment>
    <comment ref="AO4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Civil: 0
Diplom: 16</t>
        </r>
      </text>
    </comment>
    <comment ref="B5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K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5 Q999</t>
        </r>
      </text>
    </comment>
    <comment ref="P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 og 4 ophørt
1 Q999 aktiv i P0-gruppe efter 6/9-19
Civil: 47 / Diplom: 49</t>
        </r>
      </text>
    </comment>
    <comment ref="U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Z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5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7 Q999 og 4 ophørt
1 studerende tilbage på 2. semester efter endt orlov. Skal følge alt.</t>
        </r>
      </text>
    </comment>
    <comment ref="AO5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Civil: 44
Diplom: 46</t>
        </r>
      </text>
    </comment>
    <comment ref="B5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K52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AJ5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B5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K5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
Civil: 38 / Diplom: 12</t>
        </r>
      </text>
    </comment>
    <comment ref="Z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O5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
Civil: 34
Diplom: 12</t>
        </r>
      </text>
    </comment>
    <comment ref="B5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K5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studerende følger mangler på 1. og 2. semester (individuel studieordning)</t>
        </r>
      </text>
    </comment>
    <comment ref="P5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Civil: 50 / Diplom: 18</t>
        </r>
      </text>
    </comment>
    <comment ref="U5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</t>
        </r>
      </text>
    </comment>
    <comment ref="AE5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J5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 og 1 ophørt</t>
        </r>
      </text>
    </comment>
    <comment ref="AO5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Q999, 1 orlov og 2 ophørt
Civil: 42
Diplom: 16</t>
        </r>
      </text>
    </comment>
    <comment ref="B5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5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5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55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B5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K5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ophørt
47 civil / 9 diplom</t>
        </r>
      </text>
    </comment>
    <comment ref="U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Z56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 er blevet aktive i en gruppe</t>
        </r>
      </text>
    </comment>
    <comment ref="AE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O5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Civil: 44
Diplom: 9</t>
        </r>
      </text>
    </comment>
    <comment ref="B5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B5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8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
Civil: 36 / Diplom: 6</t>
        </r>
      </text>
    </comment>
    <comment ref="U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AE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J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</t>
        </r>
      </text>
    </comment>
    <comment ref="AO58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
Civil: 33
Diplom: 4</t>
        </r>
      </text>
    </comment>
    <comment ref="B5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K59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U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Z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E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Q999 og 2 ophørt</t>
        </r>
      </text>
    </comment>
    <comment ref="AO59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B6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4 sidefagsstuderende</t>
        </r>
      </text>
    </comment>
    <comment ref="P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4 sidefagsstuderende</t>
        </r>
      </text>
    </comment>
    <comment ref="U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4 sidefagsstuderende</t>
        </r>
      </text>
    </comment>
    <comment ref="Z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4 sidefagsstuderende</t>
        </r>
      </text>
    </comment>
    <comment ref="AE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4 sidefagsstuderende</t>
        </r>
      </text>
    </comment>
    <comment ref="AJ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Q999 og 2 ophørt
Herudover 3 sidefagsstuderende</t>
        </r>
      </text>
    </comment>
    <comment ref="AO6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3 sidefagsstuderende</t>
        </r>
      </text>
    </comment>
    <comment ref="B6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U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Z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J6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B6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P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Civil: 14 / Diplom: 3</t>
        </r>
      </text>
    </comment>
    <comment ref="U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Z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</t>
        </r>
      </text>
    </comment>
    <comment ref="AO6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Civil: 10
Diplom: 2</t>
        </r>
      </text>
    </comment>
    <comment ref="B6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K63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2 Q999</t>
        </r>
      </text>
    </comment>
    <comment ref="P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ophørt
Civil: 48 / Diplom: 34</t>
        </r>
      </text>
    </comment>
    <comment ref="Z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E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</t>
        </r>
      </text>
    </comment>
    <comment ref="AJ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6 ophørt</t>
        </r>
      </text>
    </comment>
    <comment ref="AO6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
Civil: 44
Diplom: 29</t>
        </r>
      </text>
    </comment>
    <comment ref="B6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K64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1 Q999</t>
        </r>
      </text>
    </comment>
    <comment ref="P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AE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AJ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1 ophørt</t>
        </r>
      </text>
    </comment>
    <comment ref="AO6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orlov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0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K70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5 sidefagsstuderende</t>
        </r>
      </text>
    </comment>
    <comment ref="P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5 sidefagsstuderende</t>
        </r>
      </text>
    </comment>
    <comment ref="U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4 sidefagsstuderende</t>
        </r>
      </text>
    </comment>
    <comment ref="Z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Herudover 4 sidefagsstuderende</t>
        </r>
      </text>
    </comment>
    <comment ref="AE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
Herudover 3 sidefagsstuderende</t>
        </r>
      </text>
    </comment>
    <comment ref="AJ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9 Q999 og 2 ophørt
Herudover 3 sidefagsstuderende</t>
        </r>
      </text>
    </comment>
    <comment ref="AO7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9 Q999
Herudover 3 sidefagsstuderende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K71" authorId="1" shapeId="0">
      <text>
        <r>
          <rPr>
            <b/>
            <sz val="9"/>
            <color indexed="81"/>
            <rFont val="Tahoma"/>
            <charset val="1"/>
          </rPr>
          <t>Helle Busk Jensen:</t>
        </r>
        <r>
          <rPr>
            <sz val="9"/>
            <color indexed="81"/>
            <rFont val="Tahoma"/>
            <charset val="1"/>
          </rPr>
          <t xml:space="preserve">
Herudover 4 sidefagsstuderende</t>
        </r>
      </text>
    </comment>
    <comment ref="P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
Herudover 2 sidefagsstuderende (to sidefagsstuderende er stoppet på sidefag IDR3 i løbet af september)</t>
        </r>
      </text>
    </comment>
    <comment ref="U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
Herudover 2 sidefagsstuderende</t>
        </r>
      </text>
    </comment>
    <comment ref="Z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
Herudover 2 sidefagsstuderende</t>
        </r>
      </text>
    </comment>
    <comment ref="AE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2 ophørt
Herudover 1 sidefagsstuderende</t>
        </r>
      </text>
    </comment>
    <comment ref="AJ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Q999
Herudover 1 sidefagsstuderende</t>
        </r>
      </text>
    </comment>
    <comment ref="AO7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Q999 og 2 ophørt
Herudover 1 sidefagsstuderende</t>
        </r>
      </text>
    </comment>
    <comment ref="B72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ophørt</t>
        </r>
      </text>
    </comment>
    <comment ref="U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Z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</t>
        </r>
      </text>
    </comment>
    <comment ref="AE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Q999 og 1 ophørt</t>
        </r>
      </text>
    </comment>
    <comment ref="AJ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3 Q999 og 1 ophørt</t>
        </r>
      </text>
    </comment>
    <comment ref="AO72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ophørt</t>
        </r>
      </text>
    </comment>
    <comment ref="B74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TEK NAT BASIS</author>
    <author>anette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9" authorId="0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" authorId="1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3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4" authorId="1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15" authorId="1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16" authorId="1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0" authorId="1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21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23" authorId="1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28" authorId="1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42" authorId="1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43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44" authorId="1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46" authorId="1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47" authorId="1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48" authorId="1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49" authorId="1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50" authorId="1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51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52" authorId="1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53" authorId="1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55" authorId="1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56" authorId="1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57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58" authorId="1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20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B13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B1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B1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B19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B20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B21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B22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B23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B24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6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B27" authorId="1" shapeId="0">
      <text>
        <r>
          <rPr>
            <b/>
            <sz val="9"/>
            <color indexed="81"/>
            <rFont val="Tahoma"/>
            <family val="2"/>
          </rPr>
          <t xml:space="preserve">Computerteknologi
</t>
        </r>
        <r>
          <rPr>
            <sz val="9"/>
            <color indexed="81"/>
            <rFont val="Tahoma"/>
            <family val="2"/>
          </rPr>
          <t>Ny E19
tidligere ITC</t>
        </r>
      </text>
    </comment>
    <comment ref="B2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B29" authorId="1" shapeId="0">
      <text>
        <r>
          <rPr>
            <b/>
            <sz val="9"/>
            <color indexed="81"/>
            <rFont val="Tahoma"/>
            <charset val="1"/>
          </rPr>
          <t xml:space="preserve">Datavidenskab
</t>
        </r>
        <r>
          <rPr>
            <sz val="9"/>
            <color indexed="81"/>
            <rFont val="Tahoma"/>
            <family val="2"/>
          </rPr>
          <t>ny E19</t>
        </r>
      </text>
    </comment>
    <comment ref="B30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1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B32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B33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B34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B35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B43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4" authorId="5" shapeId="0">
      <text>
        <r>
          <rPr>
            <b/>
            <sz val="8"/>
            <color indexed="81"/>
            <rFont val="Tahoma"/>
            <family val="2"/>
          </rPr>
          <t>Applied Industrial Electronics (tidligere ED-E)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</rPr>
          <t>Bygge- og Anlægskontruktion</t>
        </r>
      </text>
    </comment>
    <comment ref="B46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47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B48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B5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B5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B5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B5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B5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B5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B6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B6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B6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B6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0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B72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B74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anette</author>
    <author>Anette Bech Groenhoej</author>
    <author>TEK NAT BASIS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" authorId="2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2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3" authorId="0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Infrastruktur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22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A11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13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15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21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6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0" authorId="1" shapeId="0">
      <text>
        <r>
          <rPr>
            <b/>
            <sz val="9"/>
            <color indexed="81"/>
            <rFont val="Tahoma"/>
            <family val="2"/>
          </rPr>
          <t>Informatik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Interaktionsdesign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5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A56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69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A82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3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5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Manufacturing and Operations Engineering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9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90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96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8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02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103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07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109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110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1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113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118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19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20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23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24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5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6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27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A12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9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30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A131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13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2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144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4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Anette Bech Grønhøj</author>
    <author>Helle Busk Jensen</author>
    <author>Karina Bundgaard</author>
    <author>Anette Bech Groenhoej</author>
    <author>hbj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Q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4 stud Q999</t>
        </r>
      </text>
    </comment>
    <comment ref="A8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" authorId="4" shapeId="0">
      <text>
        <r>
          <rPr>
            <b/>
            <sz val="8"/>
            <color indexed="81"/>
            <rFont val="Tahoma"/>
            <family val="2"/>
          </rPr>
          <t>Bæredygtig Bioteknologi</t>
        </r>
      </text>
    </comment>
    <comment ref="A11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Q1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5 stud Q999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Q13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14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Q14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 Q999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20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2" authorId="4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23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6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Q26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6 stud Q999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8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9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32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33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34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5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7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8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9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40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0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1 studieskifter til MAT, 6 sidefagsstuderende inkl. statistikken.</t>
        </r>
      </text>
    </comment>
    <comment ref="A41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M41" authorId="1" shapeId="0">
      <text>
        <r>
          <rPr>
            <b/>
            <sz val="9"/>
            <color indexed="81"/>
            <rFont val="Tahoma"/>
            <family val="2"/>
          </rPr>
          <t>Helle Busk Jensen:</t>
        </r>
        <r>
          <rPr>
            <sz val="9"/>
            <color indexed="81"/>
            <rFont val="Tahoma"/>
            <family val="2"/>
          </rPr>
          <t xml:space="preserve">
2 studieskiftere til MATTEK</t>
        </r>
      </text>
    </comment>
    <comment ref="A42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3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44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5" authorId="4" shapeId="0">
      <text>
        <r>
          <rPr>
            <b/>
            <sz val="8"/>
            <color indexed="81"/>
            <rFont val="Tahoma"/>
            <family val="2"/>
          </rPr>
          <t>Teknoantropologi</t>
        </r>
      </text>
    </comment>
    <comment ref="A4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8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0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A51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2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4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55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A56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A69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Bæredygtig Design</t>
        </r>
      </text>
    </comment>
    <comment ref="E81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ikke afholdt gruppedannelse</t>
        </r>
      </text>
    </comment>
    <comment ref="A82" authorId="2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8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4 ikke mødt til gruppedannelse</t>
        </r>
      </text>
    </comment>
    <comment ref="A83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5" authorId="1" shapeId="0">
      <text>
        <r>
          <rPr>
            <b/>
            <sz val="9"/>
            <color indexed="81"/>
            <rFont val="Tahoma"/>
            <family val="2"/>
          </rPr>
          <t>Bæredygtig Bioteknologi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5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
2 stud. tilbage på 2.sem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8" authorId="3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Q88" authorId="1" shapeId="0">
      <text>
        <r>
          <rPr>
            <b/>
            <sz val="9"/>
            <color indexed="81"/>
            <rFont val="Tahoma"/>
            <family val="2"/>
          </rPr>
          <t>HBJ</t>
        </r>
        <r>
          <rPr>
            <sz val="9"/>
            <color indexed="81"/>
            <rFont val="Tahoma"/>
            <family val="2"/>
          </rPr>
          <t>: 2 ophørte</t>
        </r>
      </text>
    </comment>
    <comment ref="A89" authorId="5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I89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24 ikke mødt til gruppedannelse</t>
        </r>
      </text>
    </comment>
    <comment ref="A91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2" authorId="5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3" authorId="5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5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E94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1 ikke mødt til gruppedannelse</t>
        </r>
      </text>
    </comment>
    <comment ref="A95" authorId="5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7" authorId="5" shapeId="0">
      <text>
        <r>
          <rPr>
            <b/>
            <sz val="8"/>
            <color indexed="81"/>
            <rFont val="Tahoma"/>
            <family val="2"/>
          </rPr>
          <t>Elektronik og Datateknik</t>
        </r>
      </text>
    </comment>
    <comment ref="A98" authorId="4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98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3 ophørt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01" authorId="6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02" authorId="3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E10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studieskift fra BEM til SW</t>
        </r>
      </text>
    </comment>
    <comment ref="A103" authorId="6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04" authorId="6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10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6" authorId="6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07" authorId="3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Inkl. 4 sidefagsstuderende som følger alt pånær 5 ECTS</t>
        </r>
      </text>
    </comment>
    <comment ref="A108" authorId="6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E108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2 studieskift til BIOT samt 1 start på 2.sem igen.</t>
        </r>
      </text>
    </comment>
    <comment ref="A109" authorId="6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E109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 studieskift fra EGI, samt 1 ophørt</t>
        </r>
      </text>
    </comment>
    <comment ref="A110" authorId="2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0" authorId="1" shapeId="0">
      <text>
        <r>
          <rPr>
            <b/>
            <sz val="9"/>
            <color indexed="81"/>
            <rFont val="Tahoma"/>
            <family val="2"/>
          </rPr>
          <t>HBJ:</t>
        </r>
        <r>
          <rPr>
            <sz val="9"/>
            <color indexed="81"/>
            <rFont val="Tahoma"/>
            <family val="2"/>
          </rPr>
          <t xml:space="preserve"> 2 studieskift til FYS</t>
        </r>
      </text>
    </comment>
    <comment ref="A111" authorId="6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E111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6 ikke mødt til gruppedannelse</t>
        </r>
      </text>
    </comment>
    <comment ref="A112" authorId="6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E11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2 studieskift fra KEMI (BIOT2 og DAT2)</t>
        </r>
      </text>
    </comment>
    <comment ref="I11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 xml:space="preserve"> 1 ikke mødt</t>
        </r>
      </text>
    </comment>
    <comment ref="A113" authorId="2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3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3 ikke mødt til gruppedannelse</t>
        </r>
      </text>
    </comment>
    <comment ref="A114" authorId="6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115" authorId="6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" authorId="1" shapeId="0">
      <text>
        <r>
          <rPr>
            <b/>
            <sz val="9"/>
            <color indexed="81"/>
            <rFont val="Tahoma"/>
            <family val="2"/>
          </rPr>
          <t>Matematik Teknologi</t>
        </r>
      </text>
    </comment>
    <comment ref="A117" authorId="6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Q11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ophørt</t>
        </r>
      </text>
    </comment>
    <comment ref="A118" authorId="6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119" authorId="6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E119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ikke mødt til gruppedannelse</t>
        </r>
      </text>
    </comment>
    <comment ref="A120" authorId="1" shapeId="0">
      <text>
        <r>
          <rPr>
            <b/>
            <sz val="9"/>
            <color indexed="81"/>
            <rFont val="Tahoma"/>
            <family val="2"/>
          </rPr>
          <t>Teknoantropologi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1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" authorId="3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23" authorId="6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24" authorId="2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5" authorId="1" shapeId="0">
      <text>
        <r>
          <rPr>
            <b/>
            <sz val="9"/>
            <color indexed="81"/>
            <rFont val="Tahoma"/>
            <family val="2"/>
          </rPr>
          <t>Interaktionsdesign</t>
        </r>
      </text>
    </comment>
    <comment ref="A126" authorId="6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7" authorId="6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E127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 studieskift fra ITC til FYS</t>
        </r>
      </text>
    </comment>
    <comment ref="A12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E128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13 ikke mødt til gruppedannelse</t>
        </r>
      </text>
    </comment>
    <comment ref="A129" authorId="6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30" authorId="1" shapeId="0">
      <text>
        <r>
          <rPr>
            <b/>
            <sz val="9"/>
            <color indexed="81"/>
            <rFont val="Tahoma"/>
            <family val="2"/>
          </rPr>
          <t>Robotics</t>
        </r>
      </text>
    </comment>
    <comment ref="A131" authorId="6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E131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10 ikke mødt til gruppedannelse</t>
        </r>
      </text>
    </comment>
    <comment ref="A13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3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1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2" authorId="6" shapeId="0">
      <text>
        <r>
          <rPr>
            <b/>
            <sz val="8"/>
            <color indexed="81"/>
            <rFont val="Tahoma"/>
            <family val="2"/>
          </rPr>
          <t>Idræt 1.-2. semester</t>
        </r>
      </text>
    </comment>
    <comment ref="E142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9 ikke mødt til gruppedannelse</t>
        </r>
      </text>
    </comment>
    <comment ref="A143" authorId="0" shapeId="0">
      <text>
        <r>
          <rPr>
            <b/>
            <sz val="8"/>
            <color indexed="81"/>
            <rFont val="Tahoma"/>
            <family val="2"/>
          </rPr>
          <t>Idræt 3.-4. semester</t>
        </r>
      </text>
    </comment>
    <comment ref="E143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6 ikke mødt til gruppedannelse</t>
        </r>
      </text>
    </comment>
    <comment ref="A144" authorId="6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E144" authorId="1" shapeId="0">
      <text>
        <r>
          <rPr>
            <b/>
            <sz val="9"/>
            <color indexed="81"/>
            <rFont val="Tahoma"/>
            <family val="2"/>
          </rPr>
          <t xml:space="preserve">HBJ: </t>
        </r>
        <r>
          <rPr>
            <sz val="9"/>
            <color indexed="81"/>
            <rFont val="Tahoma"/>
            <family val="2"/>
          </rPr>
          <t>4 ikke mødt til gruppedannelse</t>
        </r>
      </text>
    </comment>
    <comment ref="A14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TEK NAT BASIS</author>
    <author>anette</author>
  </authors>
  <commentList>
    <comment ref="A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9" authorId="0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" authorId="1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3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4" authorId="1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15" authorId="1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16" authorId="1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0" authorId="1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1" authorId="1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3" authorId="1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4" authorId="1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28" authorId="1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Produkt- og Designpsykologi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31" authorId="1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32" authorId="1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42" authorId="0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46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47" authorId="1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48" authorId="1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49" authorId="1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50" authorId="1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51" authorId="1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53" authorId="1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55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57" authorId="1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58" authorId="1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60" authorId="1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61" authorId="1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63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64" authorId="1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65" authorId="1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4.xml><?xml version="1.0" encoding="utf-8"?>
<comments xmlns="http://schemas.openxmlformats.org/spreadsheetml/2006/main">
  <authors>
    <author>anette</author>
    <author>TEK NAT BASIS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" authorId="1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1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1" authorId="1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4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Bachelor i IT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18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23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Produkt- og Designpsykologi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43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44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46" authorId="1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7" authorId="1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8" authorId="1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49" authorId="1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0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2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53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Datateknik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59" authorId="0" shapeId="0">
      <text>
        <r>
          <rPr>
            <b/>
            <sz val="8"/>
            <color indexed="81"/>
            <rFont val="Tahoma"/>
            <family val="2"/>
          </rPr>
          <t>Global Forretningsudvikling</t>
        </r>
      </text>
    </comment>
    <comment ref="A60" authorId="0" shapeId="0">
      <text>
        <r>
          <rPr>
            <b/>
            <sz val="8"/>
            <color indexed="81"/>
            <rFont val="Tahoma"/>
            <family val="2"/>
          </rPr>
          <t>Industri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64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65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7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70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73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74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75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5.xml><?xml version="1.0" encoding="utf-8"?>
<comments xmlns="http://schemas.openxmlformats.org/spreadsheetml/2006/main">
  <authors>
    <author>anette</author>
    <author>Anette Bech Groenhoej</author>
    <author>TEK NAT BASIS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" authorId="2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2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Bachelor i IT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23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Produkt- og Designpsykologi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47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48" authorId="1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49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1" authorId="2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2" authorId="2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54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5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58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60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61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62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63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64" authorId="0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65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70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72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3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74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75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76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79" authorId="0" shapeId="0">
      <text>
        <r>
          <rPr>
            <b/>
            <sz val="8"/>
            <color indexed="81"/>
            <rFont val="Tahoma"/>
            <family val="2"/>
          </rPr>
          <t>Plan og Miljø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81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6.xml><?xml version="1.0" encoding="utf-8"?>
<comments xmlns="http://schemas.openxmlformats.org/spreadsheetml/2006/main">
  <authors>
    <author>anette</author>
    <author>Anette Bech Groenhoej</author>
    <author>TEK NAT BASIS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9" authorId="2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2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5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6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7" authorId="1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21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22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3" authorId="0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Infrastruktur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7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37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38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40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41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57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5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60" authorId="2" shapeId="0">
      <text>
        <r>
          <rPr>
            <b/>
            <sz val="8"/>
            <color indexed="81"/>
            <rFont val="Tahoma"/>
            <family val="2"/>
          </rPr>
          <t>Byggeri og Anlæg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2" shapeId="0">
      <text>
        <r>
          <rPr>
            <b/>
            <sz val="8"/>
            <color indexed="81"/>
            <rFont val="Tahoma"/>
            <family val="2"/>
          </rPr>
          <t>Elektronik og Datateknik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63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67" authorId="0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68" authorId="1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69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70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71" authorId="0" shapeId="0">
      <text>
        <r>
          <rPr>
            <b/>
            <sz val="8"/>
            <color indexed="81"/>
            <rFont val="Tahoma"/>
            <family val="2"/>
          </rPr>
          <t>Elektronik og Elektroteknik</t>
        </r>
      </text>
    </comment>
    <comment ref="A72" authorId="0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73" authorId="0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74" authorId="0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75" authorId="0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76" authorId="0" shapeId="0">
      <text>
        <r>
          <rPr>
            <b/>
            <sz val="8"/>
            <color indexed="81"/>
            <rFont val="Tahoma"/>
            <family val="2"/>
          </rPr>
          <t>Infrastruktur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</rPr>
          <t>Industriel Medicin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0" shapeId="0">
      <text>
        <r>
          <rPr>
            <b/>
            <sz val="8"/>
            <color indexed="81"/>
            <rFont val="Tahoma"/>
            <family val="2"/>
          </rPr>
          <t>Informatik</t>
        </r>
      </text>
    </comment>
    <comment ref="A79" authorId="0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Kemi, Miljøteknik og Bioteknologi</t>
        </r>
      </text>
    </comment>
    <comment ref="A81" authorId="0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2" authorId="0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83" authorId="0" shapeId="0">
      <text>
        <r>
          <rPr>
            <b/>
            <sz val="8"/>
            <color indexed="81"/>
            <rFont val="Tahoma"/>
            <family val="2"/>
          </rPr>
          <t>Medialogi, Aalborg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4" authorId="0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85" authorId="0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86" authorId="0" shapeId="0">
      <text>
        <r>
          <rPr>
            <b/>
            <sz val="8"/>
            <color indexed="81"/>
            <rFont val="Tahoma"/>
            <family val="2"/>
          </rPr>
          <t>Naturvidenskab - Datalogi</t>
        </r>
      </text>
    </comment>
    <comment ref="A87" authorId="0" shapeId="0">
      <text>
        <r>
          <rPr>
            <b/>
            <sz val="8"/>
            <color indexed="81"/>
            <rFont val="Tahoma"/>
            <family val="2"/>
          </rPr>
          <t>Naturvidenskab - Fysik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</rPr>
          <t>Naturvidenskab - Kemi</t>
        </r>
      </text>
    </comment>
    <comment ref="A89" authorId="0" shapeId="0">
      <text>
        <r>
          <rPr>
            <b/>
            <sz val="8"/>
            <color indexed="81"/>
            <rFont val="Tahoma"/>
            <family val="2"/>
          </rPr>
          <t>Naturvidenskab - Matematik</t>
        </r>
      </text>
    </comment>
    <comment ref="A90" authorId="0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91" authorId="0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92" authorId="0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7.xml><?xml version="1.0" encoding="utf-8"?>
<comments xmlns="http://schemas.openxmlformats.org/spreadsheetml/2006/main">
  <authors>
    <author>Karina Bundgaard</author>
    <author>Anette Bech Groenhoej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7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0" authorId="2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" authorId="2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3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6" authorId="3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17" authorId="3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18" authorId="1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0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21" authorId="3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22" authorId="3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23" authorId="3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6" authorId="3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27" authorId="3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8" authorId="3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29" authorId="3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0" authorId="3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31" authorId="3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3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34" authorId="3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5" authorId="3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37" authorId="3" shapeId="0">
      <text>
        <r>
          <rPr>
            <b/>
            <sz val="8"/>
            <color indexed="81"/>
            <rFont val="Tahoma"/>
            <family val="2"/>
          </rPr>
          <t xml:space="preserve">Medicin
</t>
        </r>
      </text>
    </comment>
    <comment ref="A38" authorId="3" shapeId="0">
      <text>
        <r>
          <rPr>
            <b/>
            <sz val="8"/>
            <color indexed="81"/>
            <rFont val="Tahoma"/>
            <family val="2"/>
          </rPr>
          <t>Medicin med industriel specialisering</t>
        </r>
      </text>
    </comment>
    <comment ref="A39" authorId="3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40" authorId="3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41" authorId="3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42" authorId="3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43" authorId="3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44" authorId="3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8" authorId="1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0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62" authorId="2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3" authorId="2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2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65" authorId="2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2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68" authorId="3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69" authorId="3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70" authorId="1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71" authorId="1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72" authorId="1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73" authorId="3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74" authorId="3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75" authorId="3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76" authorId="0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3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79" authorId="3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80" authorId="3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81" authorId="3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2" authorId="3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83" authorId="3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84" authorId="0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5" authorId="3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6" authorId="3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87" authorId="3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8" authorId="0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9" authorId="3" shapeId="0">
      <text>
        <r>
          <rPr>
            <b/>
            <sz val="8"/>
            <color indexed="81"/>
            <rFont val="Tahoma"/>
            <family val="2"/>
          </rPr>
          <t xml:space="preserve">Medicin
</t>
        </r>
      </text>
    </comment>
    <comment ref="A90" authorId="3" shapeId="0">
      <text>
        <r>
          <rPr>
            <b/>
            <sz val="8"/>
            <color indexed="81"/>
            <rFont val="Tahoma"/>
            <family val="2"/>
          </rPr>
          <t>Medicin med industriel specialisering</t>
        </r>
      </text>
    </comment>
    <comment ref="A91" authorId="3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92" authorId="3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93" authorId="3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94" authorId="3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95" authorId="3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96" authorId="3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</commentList>
</comments>
</file>

<file path=xl/comments8.xml><?xml version="1.0" encoding="utf-8"?>
<comments xmlns="http://schemas.openxmlformats.org/spreadsheetml/2006/main">
  <authors>
    <author>Anette Bech Grønhøj</author>
    <author>Karina Bundgaard</author>
    <author>Anette Bech Groenhoej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10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3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5" authorId="3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6" authorId="3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1" authorId="4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22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4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6" authorId="4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27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28" authorId="4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29" authorId="4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0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4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2" authorId="4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3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4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5" authorId="4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4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37" authorId="4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38" authorId="4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1" authorId="4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2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4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4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46" authorId="4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47" authorId="4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4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9" authorId="4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50" authorId="4" shapeId="0">
      <text>
        <r>
          <rPr>
            <b/>
            <sz val="8"/>
            <color indexed="81"/>
            <rFont val="Tahoma"/>
            <family val="2"/>
          </rPr>
          <t xml:space="preserve">Medicin
</t>
        </r>
      </text>
    </comment>
    <comment ref="A51" authorId="4" shapeId="0">
      <text>
        <r>
          <rPr>
            <b/>
            <sz val="8"/>
            <color indexed="81"/>
            <rFont val="Tahoma"/>
            <family val="2"/>
          </rPr>
          <t>Medicin med industriel specialisering</t>
        </r>
      </text>
    </comment>
    <comment ref="A52" authorId="4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4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7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8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0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71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73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4" authorId="3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5" authorId="3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6" authorId="3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77" authorId="3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9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1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2" authorId="4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83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84" authorId="4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85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6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7" authorId="4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88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89" authorId="4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90" authorId="4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91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2" authorId="4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93" authorId="4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94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5" authorId="4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96" authorId="4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7" authorId="4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98" authorId="4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99" authorId="4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100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1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02" authorId="4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03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4" authorId="4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5" authorId="4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06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07" authorId="4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08" authorId="4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109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0" authorId="4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111" authorId="4" shapeId="0">
      <text>
        <r>
          <rPr>
            <b/>
            <sz val="8"/>
            <color indexed="81"/>
            <rFont val="Tahoma"/>
            <family val="2"/>
          </rPr>
          <t xml:space="preserve">Medicin
</t>
        </r>
      </text>
    </comment>
    <comment ref="A112" authorId="4" shapeId="0">
      <text>
        <r>
          <rPr>
            <b/>
            <sz val="8"/>
            <color indexed="81"/>
            <rFont val="Tahoma"/>
            <family val="2"/>
          </rPr>
          <t>Medicin med industriel specialisering</t>
        </r>
      </text>
    </comment>
    <comment ref="A113" authorId="4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1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16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Anette Bech Grønhøj</author>
    <author>Karina Bundgaard</author>
    <author>Anette Bech Groenhoej</author>
    <author>TEK NAT BASIS</author>
    <author>anette</author>
  </authors>
  <commentList>
    <comment ref="A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10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3" authorId="3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4" authorId="3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5" authorId="3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16" authorId="3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8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2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21" authorId="4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22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24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6" authorId="4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27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28" authorId="4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29" authorId="4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30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1" authorId="4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32" authorId="4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33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4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35" authorId="4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6" authorId="4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37" authorId="4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38" authorId="4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41" authorId="4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42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" authorId="4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4" authorId="4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46" authorId="4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47" authorId="4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4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9" authorId="4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50" authorId="0" shapeId="0">
      <text>
        <r>
          <rPr>
            <b/>
            <sz val="8"/>
            <color indexed="81"/>
            <rFont val="Tahoma"/>
            <family val="2"/>
          </rPr>
          <t>Idræt, 3. og 4. semester</t>
        </r>
      </text>
    </comment>
    <comment ref="A51" authorId="4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5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5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5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66" authorId="1" shapeId="0">
      <text>
        <r>
          <rPr>
            <b/>
            <sz val="8"/>
            <color indexed="81"/>
            <rFont val="Tahoma"/>
            <family val="2"/>
          </rPr>
          <t xml:space="preserve">By-, Energi- og Miljøplanlægning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7" authorId="2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68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9" authorId="2" shapeId="0">
      <text>
        <r>
          <rPr>
            <b/>
            <sz val="8"/>
            <color indexed="81"/>
            <rFont val="Tahoma"/>
            <family val="2"/>
          </rPr>
          <t>IT, Kommunikation og Medieteknologi</t>
        </r>
      </text>
    </comment>
    <comment ref="A70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72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3" authorId="3" shapeId="0">
      <text>
        <r>
          <rPr>
            <b/>
            <sz val="8"/>
            <color indexed="81"/>
            <rFont val="Tahoma"/>
            <family val="2"/>
          </rPr>
          <t>Bygge- og Anlægskontruktion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4" authorId="3" shapeId="0">
      <text>
        <r>
          <rPr>
            <b/>
            <sz val="8"/>
            <color indexed="81"/>
            <rFont val="Tahoma"/>
            <family val="2"/>
          </rPr>
          <t>Energi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5" authorId="3" shapeId="0">
      <text>
        <r>
          <rPr>
            <b/>
            <sz val="8"/>
            <color indexed="81"/>
            <rFont val="Tahoma"/>
            <family val="2"/>
          </rPr>
          <t>Kemi og Bioteknologi</t>
        </r>
      </text>
    </comment>
    <comment ref="A76" authorId="3" shapeId="0">
      <text>
        <r>
          <rPr>
            <b/>
            <sz val="8"/>
            <color indexed="81"/>
            <rFont val="Tahoma"/>
            <family val="2"/>
          </rPr>
          <t>Maskinkonstruktion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7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" authorId="3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80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81" authorId="4" shapeId="0">
      <text>
        <r>
          <rPr>
            <b/>
            <sz val="8"/>
            <color indexed="81"/>
            <rFont val="Tahoma"/>
            <family val="2"/>
          </rPr>
          <t>Arkitektur og Design</t>
        </r>
      </text>
    </comment>
    <comment ref="A82" authorId="2" shapeId="0">
      <text>
        <r>
          <rPr>
            <b/>
            <sz val="8"/>
            <color indexed="81"/>
            <rFont val="Tahoma"/>
            <family val="2"/>
          </rPr>
          <t>By-, Energi- og Miljøplanlægning</t>
        </r>
      </text>
    </comment>
    <comment ref="A83" authorId="4" shapeId="0">
      <text>
        <r>
          <rPr>
            <b/>
            <sz val="8"/>
            <color indexed="81"/>
            <rFont val="Tahoma"/>
            <family val="2"/>
          </rPr>
          <t>Geografi</t>
        </r>
      </text>
    </comment>
    <comment ref="A84" authorId="4" shapeId="0">
      <text>
        <r>
          <rPr>
            <b/>
            <sz val="8"/>
            <color indexed="81"/>
            <rFont val="Tahoma"/>
            <family val="2"/>
          </rPr>
          <t>Landinspektør</t>
        </r>
      </text>
    </comment>
    <comment ref="A85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6" authorId="4" shapeId="0">
      <text>
        <r>
          <rPr>
            <b/>
            <sz val="8"/>
            <color indexed="81"/>
            <rFont val="Tahoma"/>
            <family val="2"/>
          </rPr>
          <t>Byggeri og Anlæg</t>
        </r>
      </text>
    </comment>
    <comment ref="A87" authorId="2" shapeId="0">
      <text>
        <r>
          <rPr>
            <b/>
            <sz val="8"/>
            <color indexed="81"/>
            <rFont val="Tahoma"/>
            <family val="2"/>
          </rPr>
          <t>Biologi</t>
        </r>
      </text>
    </comment>
    <comment ref="A88" authorId="4" shapeId="0">
      <text>
        <r>
          <rPr>
            <b/>
            <sz val="8"/>
            <color indexed="81"/>
            <rFont val="Tahoma"/>
            <family val="2"/>
          </rPr>
          <t>Bioteknologi</t>
        </r>
      </text>
    </comment>
    <comment ref="A89" authorId="4" shapeId="0">
      <text>
        <r>
          <rPr>
            <b/>
            <sz val="8"/>
            <color indexed="81"/>
            <rFont val="Tahoma"/>
            <family val="2"/>
          </rPr>
          <t>Energi</t>
        </r>
      </text>
    </comment>
    <comment ref="A90" authorId="1" shapeId="0">
      <text>
        <r>
          <rPr>
            <b/>
            <sz val="8"/>
            <color indexed="81"/>
            <rFont val="Tahoma"/>
            <family val="2"/>
          </rPr>
          <t>Fysik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1" authorId="4" shapeId="0">
      <text>
        <r>
          <rPr>
            <b/>
            <sz val="8"/>
            <color indexed="81"/>
            <rFont val="Tahoma"/>
            <family val="2"/>
          </rPr>
          <t>Globale Forretningssystemer</t>
        </r>
      </text>
    </comment>
    <comment ref="A92" authorId="4" shapeId="0">
      <text>
        <r>
          <rPr>
            <b/>
            <sz val="8"/>
            <color indexed="81"/>
            <rFont val="Tahoma"/>
            <family val="2"/>
          </rPr>
          <t>Kemi</t>
        </r>
      </text>
    </comment>
    <comment ref="A93" authorId="1" shapeId="0">
      <text>
        <r>
          <rPr>
            <b/>
            <sz val="8"/>
            <color indexed="81"/>
            <rFont val="Tahoma"/>
            <family val="2"/>
          </rPr>
          <t>Kemiteknologi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4" authorId="4" shapeId="0">
      <text>
        <r>
          <rPr>
            <b/>
            <sz val="8"/>
            <color indexed="81"/>
            <rFont val="Tahoma"/>
            <family val="2"/>
          </rPr>
          <t xml:space="preserve">Matematik-Økonomi
</t>
        </r>
      </text>
    </comment>
    <comment ref="A95" authorId="4" shapeId="0">
      <text>
        <r>
          <rPr>
            <b/>
            <sz val="8"/>
            <color indexed="81"/>
            <rFont val="Tahoma"/>
            <family val="2"/>
          </rPr>
          <t>Matematik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6" authorId="4" shapeId="0">
      <text>
        <r>
          <rPr>
            <b/>
            <sz val="8"/>
            <color indexed="81"/>
            <rFont val="Tahoma"/>
            <family val="2"/>
          </rPr>
          <t>Miljøteknologi</t>
        </r>
      </text>
    </comment>
    <comment ref="A97" authorId="4" shapeId="0">
      <text>
        <r>
          <rPr>
            <b/>
            <sz val="8"/>
            <color indexed="81"/>
            <rFont val="Tahoma"/>
            <family val="2"/>
          </rPr>
          <t>Maskin og Produktion</t>
        </r>
      </text>
    </comment>
    <comment ref="A98" authorId="4" shapeId="0">
      <text>
        <r>
          <rPr>
            <b/>
            <sz val="8"/>
            <color indexed="81"/>
            <rFont val="Tahoma"/>
            <family val="2"/>
          </rPr>
          <t>Nanoteknologi</t>
        </r>
      </text>
    </comment>
    <comment ref="A99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0" authorId="2" shapeId="0">
      <text>
        <r>
          <rPr>
            <b/>
            <sz val="8"/>
            <color indexed="81"/>
            <rFont val="Tahoma"/>
            <family val="2"/>
          </rPr>
          <t>Bachelor i Informationsteknologi</t>
        </r>
      </text>
    </comment>
    <comment ref="A101" authorId="4" shapeId="0">
      <text>
        <r>
          <rPr>
            <b/>
            <sz val="8"/>
            <color indexed="81"/>
            <rFont val="Tahoma"/>
            <family val="2"/>
          </rPr>
          <t>Datalogi</t>
        </r>
      </text>
    </comment>
    <comment ref="A102" authorId="1" shapeId="0">
      <text>
        <r>
          <rPr>
            <b/>
            <sz val="8"/>
            <color indexed="81"/>
            <rFont val="Tahoma"/>
            <family val="2"/>
          </rPr>
          <t>Elektronik og IT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3" authorId="4" shapeId="0">
      <text>
        <r>
          <rPr>
            <b/>
            <sz val="8"/>
            <color indexed="81"/>
            <rFont val="Tahoma"/>
            <family val="2"/>
          </rPr>
          <t>Informatik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4" authorId="4" shapeId="0">
      <text>
        <r>
          <rPr>
            <b/>
            <sz val="8"/>
            <color indexed="81"/>
            <rFont val="Tahoma"/>
            <family val="2"/>
          </rPr>
          <t>Internetteknologier og Computersystemer</t>
        </r>
      </text>
    </comment>
    <comment ref="A105" authorId="1" shapeId="0">
      <text>
        <r>
          <rPr>
            <b/>
            <sz val="8"/>
            <color indexed="81"/>
            <rFont val="Tahoma"/>
            <family val="2"/>
          </rPr>
          <t>Medialogi</t>
        </r>
      </text>
    </comment>
    <comment ref="A106" authorId="4" shapeId="0">
      <text>
        <r>
          <rPr>
            <b/>
            <sz val="8"/>
            <color indexed="81"/>
            <rFont val="Tahoma"/>
            <family val="2"/>
          </rPr>
          <t>Produkt- og Designpsykologi</t>
        </r>
      </text>
    </comment>
    <comment ref="A107" authorId="4" shapeId="0">
      <text>
        <r>
          <rPr>
            <b/>
            <sz val="8"/>
            <color indexed="81"/>
            <rFont val="Tahoma"/>
            <family val="2"/>
          </rPr>
          <t>Software</t>
        </r>
      </text>
    </comment>
    <comment ref="A108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9" authorId="4" shapeId="0">
      <text>
        <r>
          <rPr>
            <b/>
            <sz val="8"/>
            <color indexed="81"/>
            <rFont val="Tahoma"/>
            <family val="2"/>
          </rPr>
          <t>Idræt</t>
        </r>
      </text>
    </comment>
    <comment ref="A111" authorId="4" shapeId="0">
      <text>
        <r>
          <rPr>
            <b/>
            <sz val="8"/>
            <color indexed="81"/>
            <rFont val="Tahoma"/>
            <family val="2"/>
          </rPr>
          <t>Sundhedsteknologi</t>
        </r>
      </text>
    </comment>
    <comment ref="A113" authorId="0" shapeId="0">
      <text>
        <r>
          <rPr>
            <b/>
            <sz val="8"/>
            <color indexed="81"/>
            <rFont val="Tahoma"/>
            <family val="2"/>
          </rPr>
          <t>School of Arkitecture, Design and Planning</t>
        </r>
      </text>
    </comment>
    <comment ref="A114" authorId="0" shapeId="0">
      <text>
        <r>
          <rPr>
            <b/>
            <sz val="8"/>
            <color indexed="81"/>
            <rFont val="Tahoma"/>
            <family val="2"/>
          </rPr>
          <t>School of Engineering and Science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5" authorId="0" shapeId="0">
      <text>
        <r>
          <rPr>
            <b/>
            <sz val="8"/>
            <color indexed="81"/>
            <rFont val="Tahoma"/>
            <family val="2"/>
          </rPr>
          <t>School of Information and Communication Technology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" authorId="0" shapeId="0">
      <text>
        <r>
          <rPr>
            <b/>
            <sz val="8"/>
            <color indexed="81"/>
            <rFont val="Tahoma"/>
            <family val="2"/>
          </rPr>
          <t>School of Medicine and Health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<sst xmlns="http://schemas.openxmlformats.org/spreadsheetml/2006/main" count="5169" uniqueCount="340">
  <si>
    <t>SG 31</t>
  </si>
  <si>
    <t>IT</t>
  </si>
  <si>
    <t>SG 32</t>
  </si>
  <si>
    <t>ED</t>
  </si>
  <si>
    <t>EE</t>
  </si>
  <si>
    <t>ST</t>
  </si>
  <si>
    <t>SG 33</t>
  </si>
  <si>
    <t>I</t>
  </si>
  <si>
    <t>XT</t>
  </si>
  <si>
    <t>BA</t>
  </si>
  <si>
    <t>L</t>
  </si>
  <si>
    <t>GEO</t>
  </si>
  <si>
    <t>SG 34</t>
  </si>
  <si>
    <t>KB</t>
  </si>
  <si>
    <t>NAT-M</t>
  </si>
  <si>
    <t>NAT-D</t>
  </si>
  <si>
    <t>NAT-F</t>
  </si>
  <si>
    <t>NAT-LB</t>
  </si>
  <si>
    <t>NAT-K</t>
  </si>
  <si>
    <t>SE-stud.</t>
  </si>
  <si>
    <t>I alt Aalborg</t>
  </si>
  <si>
    <t>♀</t>
  </si>
  <si>
    <t>♂</t>
  </si>
  <si>
    <t>I alt</t>
  </si>
  <si>
    <t>SG 35</t>
  </si>
  <si>
    <t>4. december</t>
  </si>
  <si>
    <t>8. november</t>
  </si>
  <si>
    <t>10. oktober</t>
  </si>
  <si>
    <t>6. september</t>
  </si>
  <si>
    <t>10. januar</t>
  </si>
  <si>
    <t>11. februar</t>
  </si>
  <si>
    <t>12. marts</t>
  </si>
  <si>
    <t>Frafaldsprocent</t>
  </si>
  <si>
    <t>4. april</t>
  </si>
  <si>
    <t>6. maj</t>
  </si>
  <si>
    <t>28. juni</t>
  </si>
  <si>
    <t>3. september</t>
  </si>
  <si>
    <t>NAT-NK</t>
  </si>
  <si>
    <t>SW</t>
  </si>
  <si>
    <t>GF</t>
  </si>
  <si>
    <t>PM</t>
  </si>
  <si>
    <t>9. september</t>
  </si>
  <si>
    <t>9. oktober</t>
  </si>
  <si>
    <t>1. november</t>
  </si>
  <si>
    <t>AD</t>
  </si>
  <si>
    <t>2. december</t>
  </si>
  <si>
    <t>7. januar</t>
  </si>
  <si>
    <t>%</t>
  </si>
  <si>
    <r>
      <t xml:space="preserve"> </t>
    </r>
    <r>
      <rPr>
        <b/>
        <sz val="9"/>
        <rFont val="Arial"/>
        <family val="2"/>
      </rPr>
      <t>I alt</t>
    </r>
  </si>
  <si>
    <t>SE-stud. i Aalborg</t>
  </si>
  <si>
    <t>♂ = Antal mænd   -   ♀ = Antal kvinder   -   % = Frafaldet i procent</t>
  </si>
  <si>
    <t>I alt excl. SE-stud.</t>
  </si>
  <si>
    <t>1. april</t>
  </si>
  <si>
    <t>1. maj</t>
  </si>
  <si>
    <t>3. juni</t>
  </si>
  <si>
    <t>1. Juli</t>
  </si>
  <si>
    <t>NANO</t>
  </si>
  <si>
    <t>5. september</t>
  </si>
  <si>
    <t>Esbjerg</t>
  </si>
  <si>
    <t>30. september</t>
  </si>
  <si>
    <t>KMB</t>
  </si>
  <si>
    <t>3. november</t>
  </si>
  <si>
    <t>1. december</t>
  </si>
  <si>
    <t>5. januar</t>
  </si>
  <si>
    <t>9. februar</t>
  </si>
  <si>
    <t>1. marts</t>
  </si>
  <si>
    <t>4. maj</t>
  </si>
  <si>
    <t>9. juni</t>
  </si>
  <si>
    <t>29. september</t>
  </si>
  <si>
    <t>26. oktober</t>
  </si>
  <si>
    <t>4. november</t>
  </si>
  <si>
    <t>24. november</t>
  </si>
  <si>
    <t>31. december</t>
  </si>
  <si>
    <t>14. januar</t>
  </si>
  <si>
    <t>31. januar</t>
  </si>
  <si>
    <t>7. februar</t>
  </si>
  <si>
    <t>3. marts</t>
  </si>
  <si>
    <t>30. juni</t>
  </si>
  <si>
    <t>2. maj</t>
  </si>
  <si>
    <t>7. juni</t>
  </si>
  <si>
    <t>M</t>
  </si>
  <si>
    <t xml:space="preserve">I ALT ESBJERG </t>
  </si>
  <si>
    <t>I ALT AALBORG</t>
  </si>
  <si>
    <t>1. september</t>
  </si>
  <si>
    <t>I ALT BASISÅRET</t>
  </si>
  <si>
    <r>
      <t xml:space="preserve">KØBENHAVN </t>
    </r>
    <r>
      <rPr>
        <b/>
        <sz val="6.5"/>
        <rFont val="Arial"/>
        <family val="2"/>
      </rPr>
      <t>(MEDIA)</t>
    </r>
  </si>
  <si>
    <t>MEDIA</t>
  </si>
  <si>
    <t>3. oktober</t>
  </si>
  <si>
    <t>12. oktober</t>
  </si>
  <si>
    <t>2. januar</t>
  </si>
  <si>
    <t>1. juni</t>
  </si>
  <si>
    <t>MEA</t>
  </si>
  <si>
    <t>PDP</t>
  </si>
  <si>
    <t xml:space="preserve">5. september </t>
  </si>
  <si>
    <t>5. oktober</t>
  </si>
  <si>
    <t>7. november</t>
  </si>
  <si>
    <t>Ikke mødt</t>
  </si>
  <si>
    <t>6. december</t>
  </si>
  <si>
    <t>5. februar</t>
  </si>
  <si>
    <t>30. januar</t>
  </si>
  <si>
    <t>10. april</t>
  </si>
  <si>
    <t>10. juli</t>
  </si>
  <si>
    <t>BAIT</t>
  </si>
  <si>
    <t>EGI</t>
  </si>
  <si>
    <t>IDR</t>
  </si>
  <si>
    <t>KØBENHAVN</t>
  </si>
  <si>
    <t>KØBENHAVN (MEDIA)</t>
  </si>
  <si>
    <t>11. oktober</t>
  </si>
  <si>
    <t>2. november</t>
  </si>
  <si>
    <t>3. december</t>
  </si>
  <si>
    <t>6. februar</t>
  </si>
  <si>
    <t>14. marts</t>
  </si>
  <si>
    <t>2. april</t>
  </si>
  <si>
    <t>5. maj</t>
  </si>
  <si>
    <t>6. juni</t>
  </si>
  <si>
    <t>7. juli</t>
  </si>
  <si>
    <t>GBE</t>
  </si>
  <si>
    <t>MAP</t>
  </si>
  <si>
    <t>ITC</t>
  </si>
  <si>
    <t>BIO</t>
  </si>
  <si>
    <t>8. september</t>
  </si>
  <si>
    <t xml:space="preserve">8. oktober </t>
  </si>
  <si>
    <t>5. november</t>
  </si>
  <si>
    <t>12. januar</t>
  </si>
  <si>
    <t>2. marts</t>
  </si>
  <si>
    <t>1. april 2009</t>
  </si>
  <si>
    <t>1. maj 2009</t>
  </si>
  <si>
    <t>09. juni 2009</t>
  </si>
  <si>
    <t>01. juli 2009</t>
  </si>
  <si>
    <t>2. sep. 2009</t>
  </si>
  <si>
    <t>BEM</t>
  </si>
  <si>
    <t>IFS</t>
  </si>
  <si>
    <t>MOAK</t>
  </si>
  <si>
    <t>s</t>
  </si>
  <si>
    <t>2. september 2009</t>
  </si>
  <si>
    <t>8. september 2009</t>
  </si>
  <si>
    <t>1. oktober 2009</t>
  </si>
  <si>
    <t>9. oktober 2009</t>
  </si>
  <si>
    <t>IM</t>
  </si>
  <si>
    <t>2. november 2009</t>
  </si>
  <si>
    <t>1.december 2009</t>
  </si>
  <si>
    <t>4. januar 2010</t>
  </si>
  <si>
    <t>1. februar 2010</t>
  </si>
  <si>
    <t>1. marts 2010</t>
  </si>
  <si>
    <t>6. april 2010</t>
  </si>
  <si>
    <t>3. maj 2010</t>
  </si>
  <si>
    <t>1. juni 2010</t>
  </si>
  <si>
    <t>1.juli 2010</t>
  </si>
  <si>
    <t>2. september 2010</t>
  </si>
  <si>
    <t>I ALT FØRSTE STUDIEÅR</t>
  </si>
  <si>
    <t>ITCOM</t>
  </si>
  <si>
    <t>BIOT</t>
  </si>
  <si>
    <t>DAT</t>
  </si>
  <si>
    <t>EIT</t>
  </si>
  <si>
    <t>FYS</t>
  </si>
  <si>
    <t>INF</t>
  </si>
  <si>
    <t>KEMI</t>
  </si>
  <si>
    <t>KEMT</t>
  </si>
  <si>
    <t>MAT</t>
  </si>
  <si>
    <t>MED</t>
  </si>
  <si>
    <t>MEDIS</t>
  </si>
  <si>
    <t>MILT</t>
  </si>
  <si>
    <t>MP</t>
  </si>
  <si>
    <t>7. september 2010</t>
  </si>
  <si>
    <t>MAOK</t>
  </si>
  <si>
    <t>I ALT KØBENHAVN</t>
  </si>
  <si>
    <t xml:space="preserve">                                                                                                </t>
  </si>
  <si>
    <t>1. oktober 2010</t>
  </si>
  <si>
    <t>1. november 2010</t>
  </si>
  <si>
    <t>1. december 2010</t>
  </si>
  <si>
    <t>3. januar 2011</t>
  </si>
  <si>
    <t>I ALT SADP</t>
  </si>
  <si>
    <t>I ALT SICT</t>
  </si>
  <si>
    <t>I ALT SES</t>
  </si>
  <si>
    <t>I ALT SMH</t>
  </si>
  <si>
    <t>26. januar 2011</t>
  </si>
  <si>
    <t>IDR, 3./4. sem.</t>
  </si>
  <si>
    <t>*) Endnu ikke dannet P2-grupper indenfor AD, ITCOM, MEA (Kbh.)</t>
  </si>
  <si>
    <t>7. februar 2011 *)</t>
  </si>
  <si>
    <t>I ALT SMH 1./2. sem.</t>
  </si>
  <si>
    <t>23. februar 2011</t>
  </si>
  <si>
    <t>2. marts 2011</t>
  </si>
  <si>
    <t>4. april 2011</t>
  </si>
  <si>
    <t>2. juli 2011</t>
  </si>
  <si>
    <t>TAN</t>
  </si>
  <si>
    <t>BBIO</t>
  </si>
  <si>
    <t>6. september 2011</t>
  </si>
  <si>
    <t>10. oktober 2011</t>
  </si>
  <si>
    <t>1. november 2011</t>
  </si>
  <si>
    <t>1. december 2011</t>
  </si>
  <si>
    <t>2. januar 2012</t>
  </si>
  <si>
    <t>13. februar 2012</t>
  </si>
  <si>
    <t>1. marts 2012</t>
  </si>
  <si>
    <t>2. april 2012</t>
  </si>
  <si>
    <t>1. maj 2012</t>
  </si>
  <si>
    <t>1. juni 2012</t>
  </si>
  <si>
    <t>2. juli 2012</t>
  </si>
  <si>
    <t>5. september 2012</t>
  </si>
  <si>
    <t>1. september 2012</t>
  </si>
  <si>
    <t>1. oktober 2012</t>
  </si>
  <si>
    <t>1. november 2012</t>
  </si>
  <si>
    <t>4. december 2012</t>
  </si>
  <si>
    <t>13. december 2012</t>
  </si>
  <si>
    <t>11. januar 2013</t>
  </si>
  <si>
    <t>Grøn = alle stigninger. Orange = frafald -5% til -20%. Rød = frafald over -20%</t>
  </si>
  <si>
    <t>5. februar 2013</t>
  </si>
  <si>
    <t>1. marts 2013</t>
  </si>
  <si>
    <t>8. maj 2013</t>
  </si>
  <si>
    <t>6. juni 2013</t>
  </si>
  <si>
    <t>4. juli 2013</t>
  </si>
  <si>
    <t>2. august 2013</t>
  </si>
  <si>
    <t>I ALT TEKNAT</t>
  </si>
  <si>
    <t>TEKNAT</t>
  </si>
  <si>
    <t>30. august 2013</t>
  </si>
  <si>
    <t>BD</t>
  </si>
  <si>
    <t>MATTEK</t>
  </si>
  <si>
    <t>SUND</t>
  </si>
  <si>
    <t>Referencedato 5. sept. 2013</t>
  </si>
  <si>
    <t>Refencedato 5. sept. 2013</t>
  </si>
  <si>
    <t>1. oktober 2013</t>
  </si>
  <si>
    <t>1. november 2013</t>
  </si>
  <si>
    <t>2. december 2013</t>
  </si>
  <si>
    <t>2. april 2013</t>
  </si>
  <si>
    <t>10. januar 2014</t>
  </si>
  <si>
    <t>5. februar 2014</t>
  </si>
  <si>
    <t>3. marts 2014</t>
  </si>
  <si>
    <t>1. april 2014</t>
  </si>
  <si>
    <t>2. maj 2014</t>
  </si>
  <si>
    <t>10. juni 2014</t>
  </si>
  <si>
    <t>ID</t>
  </si>
  <si>
    <t>ROB</t>
  </si>
  <si>
    <t>3. juli 2014</t>
  </si>
  <si>
    <t>1. august 2014</t>
  </si>
  <si>
    <t>1. september 2014</t>
  </si>
  <si>
    <t>MOE</t>
  </si>
  <si>
    <t>Referencedato 8. sep. 2014</t>
  </si>
  <si>
    <t>1. oktober 2014</t>
  </si>
  <si>
    <t>3. november 2014</t>
  </si>
  <si>
    <t>1. december 2014</t>
  </si>
  <si>
    <t>13. januar 2015</t>
  </si>
  <si>
    <t>4. februar 2015</t>
  </si>
  <si>
    <t>2. marts 2015</t>
  </si>
  <si>
    <t>16. april 2015</t>
  </si>
  <si>
    <t>4. maj 2015</t>
  </si>
  <si>
    <t>1. juni 2015</t>
  </si>
  <si>
    <t>3. juli 2015</t>
  </si>
  <si>
    <t>5. august 2015</t>
  </si>
  <si>
    <t>1. september 2015</t>
  </si>
  <si>
    <t>IxD</t>
  </si>
  <si>
    <t>Referencedato 7. sep. 2015</t>
  </si>
  <si>
    <t>2. oktober 2015</t>
  </si>
  <si>
    <t>5. november 2015</t>
  </si>
  <si>
    <t>2. december 2015</t>
  </si>
  <si>
    <t>5. januar 2016</t>
  </si>
  <si>
    <t>9. februar 2016</t>
  </si>
  <si>
    <t>9. febriar 2016</t>
  </si>
  <si>
    <t>3. marts 2016</t>
  </si>
  <si>
    <t>8. april 2016</t>
  </si>
  <si>
    <t>4. maj 2016</t>
  </si>
  <si>
    <t>2. juni 2016</t>
  </si>
  <si>
    <t>1. juli 2016</t>
  </si>
  <si>
    <t>1. august 2016</t>
  </si>
  <si>
    <t>IDR, 1./2. sem.</t>
  </si>
  <si>
    <t>1. september 2016</t>
  </si>
  <si>
    <t>1. september 201x</t>
  </si>
  <si>
    <t>Referencedato 6. sep. 201x</t>
  </si>
  <si>
    <t>Referencedato 7. sep. 2016</t>
  </si>
  <si>
    <t>3. oktober 2016</t>
  </si>
  <si>
    <t>3. november 2016</t>
  </si>
  <si>
    <t>1. december 2016</t>
  </si>
  <si>
    <t>4. januar 2017</t>
  </si>
  <si>
    <t>TECH</t>
  </si>
  <si>
    <t>TECH, ENG og SUND</t>
  </si>
  <si>
    <t>ENG</t>
  </si>
  <si>
    <t>TECH i alt</t>
  </si>
  <si>
    <t>Absolut fald</t>
  </si>
  <si>
    <t>ENG i alt</t>
  </si>
  <si>
    <t>Absolut frafald</t>
  </si>
  <si>
    <t>Første studieår i alt</t>
  </si>
  <si>
    <t>København</t>
  </si>
  <si>
    <t>BBIO bsc og cand</t>
  </si>
  <si>
    <t>Øvrige FS aktiviteter</t>
  </si>
  <si>
    <t>Administrerer yderligere følgende studier:</t>
  </si>
  <si>
    <t>Inkl- øvrigt i Kbh.</t>
  </si>
  <si>
    <t>MOE bsc.  *</t>
  </si>
  <si>
    <t>*  MOE bsc. overgår til instituttets forvaltning pr. 1/2/17</t>
  </si>
  <si>
    <t>Fakultetsopdeling af Teknat til TECH og ENG fra 1. januar 2017</t>
  </si>
  <si>
    <t>Det hidtidige Teknat Fakultet - med opstilling efter de nye fakulteteres områder. Den tidligere ikke opdelte statistik findes under faneblad 2016.</t>
  </si>
  <si>
    <t xml:space="preserve"> </t>
  </si>
  <si>
    <r>
      <t xml:space="preserve"> </t>
    </r>
    <r>
      <rPr>
        <b/>
        <sz val="8"/>
        <rFont val="Arial"/>
        <family val="2"/>
      </rPr>
      <t>I alt</t>
    </r>
  </si>
  <si>
    <t>2. februar 2017</t>
  </si>
  <si>
    <t>1. marts 2017</t>
  </si>
  <si>
    <t>6. april 2017</t>
  </si>
  <si>
    <t>2. maj 2017</t>
  </si>
  <si>
    <t>Antal</t>
  </si>
  <si>
    <t>1. juni 2017</t>
  </si>
  <si>
    <t>4. juli 2017</t>
  </si>
  <si>
    <t>1. august 2017</t>
  </si>
  <si>
    <t>1. september 2017</t>
  </si>
  <si>
    <t>Referencedato 7. sep. 2017</t>
  </si>
  <si>
    <t>2. oktober 2017</t>
  </si>
  <si>
    <t>1. november 2017</t>
  </si>
  <si>
    <t>1. december 2017</t>
  </si>
  <si>
    <t>2. januar 2018</t>
  </si>
  <si>
    <t>6. februar 2018</t>
  </si>
  <si>
    <t>http://www.kvalitetssikring.aau.dk/digitalAssets/324/324198_notat-om-noegletal-og-graensevaerdier-2017.pdf</t>
  </si>
  <si>
    <t>Grænseværdier iht.</t>
  </si>
  <si>
    <t>Grøn = 0-20 %r. Orange = frafald -20-23 %. Rød = frafald over 23 %</t>
  </si>
  <si>
    <t>1. marts 2018</t>
  </si>
  <si>
    <t>TECH, ENG, SMH</t>
  </si>
  <si>
    <t>3. april 2018</t>
  </si>
  <si>
    <t>2. maj 2018</t>
  </si>
  <si>
    <t>1. juni 2018</t>
  </si>
  <si>
    <t>5. juli 2018</t>
  </si>
  <si>
    <t>2. august 2018</t>
  </si>
  <si>
    <t>3. september 2018</t>
  </si>
  <si>
    <t>AIE</t>
  </si>
  <si>
    <t>Referencedato 10. sep. 2018</t>
  </si>
  <si>
    <t>1. oktober 2018</t>
  </si>
  <si>
    <t>1. november 2018</t>
  </si>
  <si>
    <t>4. december 2018</t>
  </si>
  <si>
    <t>2. januar 2019</t>
  </si>
  <si>
    <t>4. februar 2019</t>
  </si>
  <si>
    <t>1. marts 2019</t>
  </si>
  <si>
    <t>1. april 2019</t>
  </si>
  <si>
    <t>1. maj 2019</t>
  </si>
  <si>
    <t>4. juni 2019</t>
  </si>
  <si>
    <t>1. juli 2019</t>
  </si>
  <si>
    <t>1. august 2019</t>
  </si>
  <si>
    <t>2. september 2019</t>
  </si>
  <si>
    <t>DV</t>
  </si>
  <si>
    <t>COMTEK</t>
  </si>
  <si>
    <t>6. september 2019</t>
  </si>
  <si>
    <t>1. oktober 2019</t>
  </si>
  <si>
    <t>ENG, SMH, TECH</t>
  </si>
  <si>
    <t>1. november 2019</t>
  </si>
  <si>
    <t>2. december 2019</t>
  </si>
  <si>
    <t>2. januar 2020</t>
  </si>
  <si>
    <t>4. februar 2020</t>
  </si>
  <si>
    <t>2. marts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</si>
</sst>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0.0%"/>
    <numFmt numFmtId="166" formatCode="[$-F800]dddd\,\ mmmm\ dd\,\ yyyy"/>
  </numFmts>
  <fonts count="46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9"/>
      <color indexed="9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b/>
      <sz val="6.5"/>
      <name val="Arial"/>
      <family val="2"/>
    </font>
    <font>
      <b/>
      <sz val="6"/>
      <name val="Arial"/>
      <family val="2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</font>
    <font>
      <b/>
      <sz val="9"/>
      <color indexed="81"/>
      <name val="Tahoma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EEEBE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5FC79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EEEBE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 diagonalUp="1" diagonalDown="1"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 style="thin">
        <color auto="1"/>
      </bottom>
      <diagonal/>
    </border>
    <border diagonalUp="1" diagonalDown="1"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 style="thin">
        <color auto="1"/>
      </diagonal>
    </border>
    <border diagonalUp="1" diagonalDown="1">
      <left style="thin">
        <color auto="1"/>
      </left>
      <right style="double">
        <color auto="1"/>
      </right>
      <top/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 diagonalUp="1" diagonalDown="1">
      <left style="thin">
        <color auto="1"/>
      </left>
      <right style="double">
        <color auto="1"/>
      </right>
      <top/>
      <bottom/>
      <diagonal style="thin">
        <color auto="1"/>
      </diagonal>
    </border>
    <border>
      <left style="double">
        <color auto="1"/>
      </left>
      <right/>
      <top style="medium">
        <color auto="1"/>
      </top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 diagonalUp="1" diagonalDown="1"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 style="thin">
        <color auto="1"/>
      </diagonal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 diagonalUp="1" diagonalDown="1"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 style="thin">
        <color auto="1"/>
      </diagonal>
    </border>
    <border diagonalUp="1" diagonalDown="1">
      <left/>
      <right style="double">
        <color auto="1"/>
      </right>
      <top/>
      <bottom style="thin">
        <color auto="1"/>
      </bottom>
      <diagonal style="thin">
        <color auto="1"/>
      </diagonal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medium">
        <color auto="1"/>
      </bottom>
      <diagonal/>
    </border>
    <border diagonalUp="1" diagonalDown="1"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/>
      <right/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 diagonalUp="1" diagonalDown="1">
      <left style="thin">
        <color auto="1"/>
      </left>
      <right style="double">
        <color auto="1"/>
      </right>
      <top style="thin">
        <color auto="1"/>
      </top>
      <bottom/>
      <diagonal style="thin">
        <color auto="1"/>
      </diagonal>
    </border>
    <border diagonalUp="1" diagonalDown="1">
      <left style="thin">
        <color auto="1"/>
      </left>
      <right style="double">
        <color auto="1"/>
      </right>
      <top style="double">
        <color auto="1"/>
      </top>
      <bottom/>
      <diagonal style="thin">
        <color auto="1"/>
      </diagonal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 diagonalUp="1" diagonalDown="1"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 style="thin">
        <color auto="1"/>
      </diagonal>
    </border>
    <border diagonalUp="1" diagonalDown="1"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 diagonalUp="1" diagonalDown="1">
      <left style="thin">
        <color auto="1"/>
      </left>
      <right/>
      <top/>
      <bottom/>
      <diagonal style="thin">
        <color auto="1"/>
      </diagonal>
    </border>
    <border diagonalUp="1"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 diagonalUp="1" diagonalDown="1">
      <left style="thin">
        <color auto="1"/>
      </left>
      <right/>
      <top style="medium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/>
      <top style="thin">
        <color auto="1"/>
      </top>
      <bottom style="medium">
        <color auto="1"/>
      </bottom>
      <diagonal style="thin">
        <color auto="1"/>
      </diagonal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Up="1" diagonalDown="1">
      <left style="thin">
        <color auto="1"/>
      </left>
      <right/>
      <top/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 diagonalUp="1" diagonalDown="1">
      <left style="thin">
        <color auto="1"/>
      </left>
      <right style="medium">
        <color auto="1"/>
      </right>
      <top/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 style="thin">
        <color auto="1"/>
      </diagonal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/>
      <top style="thin">
        <color auto="1"/>
      </top>
      <bottom/>
      <diagonal style="thin">
        <color auto="1"/>
      </diagonal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</borders>
  <cellStyleXfs count="7">
    <xf numFmtId="0" fontId="0" fillId="0" borderId="0" applyBorder="0"/>
    <xf numFmtId="9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970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3" fillId="0" borderId="13" xfId="0" applyFont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23" xfId="0" applyFont="1" applyBorder="1"/>
    <xf numFmtId="0" fontId="0" fillId="0" borderId="24" xfId="0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30" xfId="0" applyFont="1" applyBorder="1"/>
    <xf numFmtId="0" fontId="2" fillId="0" borderId="7" xfId="0" applyFont="1" applyBorder="1"/>
    <xf numFmtId="0" fontId="2" fillId="0" borderId="23" xfId="0" applyFont="1" applyBorder="1"/>
    <xf numFmtId="16" fontId="2" fillId="0" borderId="0" xfId="0" applyNumberFormat="1" applyFont="1"/>
    <xf numFmtId="9" fontId="2" fillId="0" borderId="0" xfId="0" applyNumberFormat="1" applyFont="1"/>
    <xf numFmtId="9" fontId="6" fillId="0" borderId="31" xfId="0" applyNumberFormat="1" applyFont="1" applyBorder="1" applyAlignment="1"/>
    <xf numFmtId="9" fontId="6" fillId="0" borderId="32" xfId="0" applyNumberFormat="1" applyFont="1" applyBorder="1" applyAlignment="1"/>
    <xf numFmtId="9" fontId="6" fillId="0" borderId="33" xfId="0" applyNumberFormat="1" applyFont="1" applyBorder="1"/>
    <xf numFmtId="9" fontId="6" fillId="0" borderId="9" xfId="0" applyNumberFormat="1" applyFont="1" applyBorder="1" applyAlignment="1"/>
    <xf numFmtId="9" fontId="6" fillId="0" borderId="1" xfId="0" applyNumberFormat="1" applyFont="1" applyBorder="1" applyAlignment="1"/>
    <xf numFmtId="9" fontId="6" fillId="0" borderId="34" xfId="0" applyNumberFormat="1" applyFont="1" applyBorder="1"/>
    <xf numFmtId="9" fontId="6" fillId="0" borderId="25" xfId="0" applyNumberFormat="1" applyFont="1" applyBorder="1" applyAlignment="1"/>
    <xf numFmtId="9" fontId="6" fillId="0" borderId="26" xfId="0" applyNumberFormat="1" applyFont="1" applyBorder="1" applyAlignment="1"/>
    <xf numFmtId="9" fontId="6" fillId="0" borderId="27" xfId="0" applyNumberFormat="1" applyFont="1" applyBorder="1"/>
    <xf numFmtId="9" fontId="6" fillId="0" borderId="14" xfId="0" applyNumberFormat="1" applyFont="1" applyBorder="1" applyAlignment="1"/>
    <xf numFmtId="9" fontId="6" fillId="0" borderId="15" xfId="0" applyNumberFormat="1" applyFont="1" applyBorder="1" applyAlignment="1"/>
    <xf numFmtId="9" fontId="6" fillId="0" borderId="16" xfId="0" applyNumberFormat="1" applyFont="1" applyBorder="1"/>
    <xf numFmtId="9" fontId="6" fillId="0" borderId="10" xfId="0" applyNumberFormat="1" applyFont="1" applyBorder="1" applyAlignment="1"/>
    <xf numFmtId="9" fontId="6" fillId="0" borderId="11" xfId="0" applyNumberFormat="1" applyFont="1" applyBorder="1" applyAlignment="1"/>
    <xf numFmtId="9" fontId="6" fillId="0" borderId="12" xfId="0" applyNumberFormat="1" applyFont="1" applyBorder="1"/>
    <xf numFmtId="0" fontId="7" fillId="0" borderId="2" xfId="0" applyFont="1" applyBorder="1"/>
    <xf numFmtId="0" fontId="7" fillId="0" borderId="3" xfId="0" applyFont="1" applyBorder="1"/>
    <xf numFmtId="0" fontId="8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7" fillId="0" borderId="4" xfId="0" applyFont="1" applyBorder="1"/>
    <xf numFmtId="0" fontId="7" fillId="0" borderId="5" xfId="0" applyFont="1" applyBorder="1"/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8" fillId="0" borderId="20" xfId="0" applyFont="1" applyBorder="1"/>
    <xf numFmtId="0" fontId="7" fillId="0" borderId="6" xfId="0" applyFont="1" applyBorder="1"/>
    <xf numFmtId="0" fontId="7" fillId="0" borderId="14" xfId="0" applyFont="1" applyBorder="1"/>
    <xf numFmtId="0" fontId="7" fillId="0" borderId="15" xfId="0" applyFont="1" applyBorder="1"/>
    <xf numFmtId="9" fontId="7" fillId="0" borderId="37" xfId="1" applyFont="1" applyBorder="1"/>
    <xf numFmtId="0" fontId="7" fillId="0" borderId="32" xfId="0" applyFont="1" applyBorder="1"/>
    <xf numFmtId="0" fontId="7" fillId="0" borderId="38" xfId="0" applyFont="1" applyBorder="1"/>
    <xf numFmtId="9" fontId="7" fillId="0" borderId="39" xfId="1" applyFont="1" applyBorder="1"/>
    <xf numFmtId="0" fontId="7" fillId="0" borderId="9" xfId="0" applyFont="1" applyBorder="1"/>
    <xf numFmtId="0" fontId="7" fillId="0" borderId="1" xfId="0" applyFont="1" applyBorder="1"/>
    <xf numFmtId="9" fontId="7" fillId="0" borderId="7" xfId="1" applyFont="1" applyBorder="1"/>
    <xf numFmtId="0" fontId="7" fillId="0" borderId="7" xfId="0" applyFont="1" applyBorder="1"/>
    <xf numFmtId="0" fontId="8" fillId="0" borderId="23" xfId="0" applyFont="1" applyBorder="1"/>
    <xf numFmtId="0" fontId="7" fillId="0" borderId="24" xfId="0" applyFont="1" applyBorder="1"/>
    <xf numFmtId="0" fontId="7" fillId="0" borderId="23" xfId="0" applyFont="1" applyBorder="1"/>
    <xf numFmtId="0" fontId="7" fillId="0" borderId="26" xfId="0" applyFont="1" applyBorder="1"/>
    <xf numFmtId="9" fontId="7" fillId="0" borderId="27" xfId="1" applyFont="1" applyBorder="1"/>
    <xf numFmtId="0" fontId="7" fillId="0" borderId="25" xfId="0" applyFont="1" applyBorder="1"/>
    <xf numFmtId="0" fontId="7" fillId="0" borderId="29" xfId="0" applyFont="1" applyBorder="1"/>
    <xf numFmtId="0" fontId="7" fillId="0" borderId="22" xfId="0" applyFont="1" applyBorder="1"/>
    <xf numFmtId="0" fontId="7" fillId="0" borderId="40" xfId="0" applyFont="1" applyBorder="1"/>
    <xf numFmtId="9" fontId="7" fillId="0" borderId="41" xfId="1" applyFont="1" applyBorder="1"/>
    <xf numFmtId="0" fontId="8" fillId="0" borderId="21" xfId="0" applyFont="1" applyBorder="1"/>
    <xf numFmtId="0" fontId="7" fillId="0" borderId="42" xfId="0" applyFont="1" applyBorder="1"/>
    <xf numFmtId="0" fontId="7" fillId="0" borderId="10" xfId="0" applyFont="1" applyBorder="1"/>
    <xf numFmtId="9" fontId="7" fillId="0" borderId="43" xfId="1" applyFont="1" applyBorder="1"/>
    <xf numFmtId="9" fontId="7" fillId="0" borderId="42" xfId="1" applyFont="1" applyBorder="1"/>
    <xf numFmtId="9" fontId="7" fillId="0" borderId="12" xfId="1" applyFont="1" applyBorder="1"/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 applyAlignment="1"/>
    <xf numFmtId="9" fontId="7" fillId="0" borderId="0" xfId="0" applyNumberFormat="1" applyFont="1" applyBorder="1"/>
    <xf numFmtId="0" fontId="8" fillId="0" borderId="22" xfId="0" applyFont="1" applyBorder="1"/>
    <xf numFmtId="0" fontId="7" fillId="0" borderId="0" xfId="0" applyFont="1"/>
    <xf numFmtId="9" fontId="7" fillId="0" borderId="44" xfId="1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47" xfId="0" applyFont="1" applyBorder="1"/>
    <xf numFmtId="0" fontId="7" fillId="0" borderId="48" xfId="0" applyFont="1" applyBorder="1"/>
    <xf numFmtId="0" fontId="7" fillId="0" borderId="41" xfId="0" applyFont="1" applyBorder="1"/>
    <xf numFmtId="9" fontId="7" fillId="0" borderId="33" xfId="1" applyFont="1" applyBorder="1"/>
    <xf numFmtId="9" fontId="7" fillId="0" borderId="16" xfId="1" applyFont="1" applyBorder="1"/>
    <xf numFmtId="0" fontId="9" fillId="0" borderId="0" xfId="0" applyFont="1" applyBorder="1"/>
    <xf numFmtId="0" fontId="7" fillId="0" borderId="49" xfId="0" applyFont="1" applyBorder="1"/>
    <xf numFmtId="0" fontId="7" fillId="2" borderId="50" xfId="0" applyFont="1" applyFill="1" applyBorder="1"/>
    <xf numFmtId="0" fontId="7" fillId="0" borderId="51" xfId="0" applyFont="1" applyBorder="1"/>
    <xf numFmtId="0" fontId="7" fillId="0" borderId="43" xfId="0" applyFont="1" applyBorder="1"/>
    <xf numFmtId="0" fontId="8" fillId="2" borderId="52" xfId="0" applyFont="1" applyFill="1" applyBorder="1" applyAlignment="1">
      <alignment horizontal="center"/>
    </xf>
    <xf numFmtId="0" fontId="7" fillId="2" borderId="53" xfId="0" applyFont="1" applyFill="1" applyBorder="1"/>
    <xf numFmtId="0" fontId="7" fillId="2" borderId="54" xfId="0" applyFont="1" applyFill="1" applyBorder="1"/>
    <xf numFmtId="0" fontId="8" fillId="0" borderId="55" xfId="0" applyFont="1" applyBorder="1"/>
    <xf numFmtId="0" fontId="7" fillId="0" borderId="56" xfId="0" applyFont="1" applyBorder="1"/>
    <xf numFmtId="0" fontId="7" fillId="0" borderId="57" xfId="0" applyFont="1" applyBorder="1"/>
    <xf numFmtId="0" fontId="7" fillId="0" borderId="58" xfId="0" applyFont="1" applyBorder="1"/>
    <xf numFmtId="0" fontId="7" fillId="2" borderId="59" xfId="0" applyFont="1" applyFill="1" applyBorder="1"/>
    <xf numFmtId="9" fontId="7" fillId="0" borderId="0" xfId="1" applyFont="1" applyBorder="1"/>
    <xf numFmtId="9" fontId="7" fillId="0" borderId="5" xfId="1" applyFont="1" applyBorder="1"/>
    <xf numFmtId="0" fontId="8" fillId="0" borderId="60" xfId="0" applyFont="1" applyBorder="1"/>
    <xf numFmtId="0" fontId="7" fillId="0" borderId="61" xfId="0" applyFont="1" applyBorder="1"/>
    <xf numFmtId="0" fontId="7" fillId="0" borderId="60" xfId="0" applyFont="1" applyBorder="1"/>
    <xf numFmtId="0" fontId="7" fillId="0" borderId="62" xfId="0" applyFont="1" applyBorder="1"/>
    <xf numFmtId="0" fontId="7" fillId="0" borderId="63" xfId="0" applyFont="1" applyBorder="1"/>
    <xf numFmtId="0" fontId="7" fillId="2" borderId="64" xfId="0" applyFont="1" applyFill="1" applyBorder="1"/>
    <xf numFmtId="9" fontId="7" fillId="0" borderId="65" xfId="1" applyFont="1" applyBorder="1"/>
    <xf numFmtId="0" fontId="7" fillId="0" borderId="66" xfId="0" applyFont="1" applyBorder="1"/>
    <xf numFmtId="0" fontId="7" fillId="0" borderId="67" xfId="0" applyFont="1" applyBorder="1"/>
    <xf numFmtId="9" fontId="7" fillId="0" borderId="61" xfId="1" applyFont="1" applyBorder="1"/>
    <xf numFmtId="0" fontId="7" fillId="2" borderId="68" xfId="0" applyFont="1" applyFill="1" applyBorder="1"/>
    <xf numFmtId="0" fontId="7" fillId="0" borderId="30" xfId="0" applyFont="1" applyBorder="1"/>
    <xf numFmtId="0" fontId="7" fillId="2" borderId="69" xfId="0" applyFont="1" applyFill="1" applyBorder="1"/>
    <xf numFmtId="0" fontId="7" fillId="0" borderId="11" xfId="0" applyFont="1" applyBorder="1"/>
    <xf numFmtId="0" fontId="7" fillId="0" borderId="70" xfId="0" applyFont="1" applyBorder="1"/>
    <xf numFmtId="0" fontId="7" fillId="0" borderId="71" xfId="0" applyFont="1" applyBorder="1"/>
    <xf numFmtId="0" fontId="7" fillId="0" borderId="72" xfId="0" applyFont="1" applyBorder="1"/>
    <xf numFmtId="0" fontId="7" fillId="0" borderId="73" xfId="0" applyFont="1" applyBorder="1"/>
    <xf numFmtId="0" fontId="8" fillId="0" borderId="74" xfId="0" applyFont="1" applyBorder="1"/>
    <xf numFmtId="0" fontId="8" fillId="0" borderId="75" xfId="0" applyFont="1" applyBorder="1" applyAlignment="1"/>
    <xf numFmtId="0" fontId="8" fillId="0" borderId="72" xfId="0" applyFont="1" applyBorder="1"/>
    <xf numFmtId="0" fontId="8" fillId="0" borderId="76" xfId="0" applyFont="1" applyBorder="1"/>
    <xf numFmtId="0" fontId="8" fillId="0" borderId="73" xfId="0" applyFont="1" applyBorder="1"/>
    <xf numFmtId="0" fontId="7" fillId="0" borderId="9" xfId="0" applyNumberFormat="1" applyFont="1" applyBorder="1"/>
    <xf numFmtId="0" fontId="8" fillId="0" borderId="77" xfId="0" applyFont="1" applyBorder="1"/>
    <xf numFmtId="0" fontId="7" fillId="0" borderId="78" xfId="0" applyFont="1" applyBorder="1"/>
    <xf numFmtId="0" fontId="7" fillId="0" borderId="79" xfId="0" applyFont="1" applyBorder="1"/>
    <xf numFmtId="9" fontId="7" fillId="0" borderId="80" xfId="1" applyFont="1" applyBorder="1"/>
    <xf numFmtId="0" fontId="7" fillId="0" borderId="81" xfId="0" applyFont="1" applyBorder="1"/>
    <xf numFmtId="0" fontId="7" fillId="0" borderId="82" xfId="0" applyFont="1" applyBorder="1"/>
    <xf numFmtId="0" fontId="7" fillId="0" borderId="83" xfId="0" applyFont="1" applyBorder="1"/>
    <xf numFmtId="9" fontId="7" fillId="0" borderId="84" xfId="1" applyFont="1" applyBorder="1"/>
    <xf numFmtId="9" fontId="7" fillId="0" borderId="34" xfId="1" applyFont="1" applyBorder="1"/>
    <xf numFmtId="9" fontId="7" fillId="0" borderId="6" xfId="1" applyFont="1" applyBorder="1"/>
    <xf numFmtId="0" fontId="8" fillId="0" borderId="83" xfId="0" applyFont="1" applyBorder="1"/>
    <xf numFmtId="0" fontId="7" fillId="0" borderId="85" xfId="0" applyFont="1" applyBorder="1"/>
    <xf numFmtId="0" fontId="13" fillId="3" borderId="77" xfId="0" applyFont="1" applyFill="1" applyBorder="1"/>
    <xf numFmtId="0" fontId="13" fillId="3" borderId="86" xfId="0" applyFont="1" applyFill="1" applyBorder="1"/>
    <xf numFmtId="0" fontId="13" fillId="3" borderId="87" xfId="0" applyFont="1" applyFill="1" applyBorder="1"/>
    <xf numFmtId="0" fontId="13" fillId="3" borderId="67" xfId="0" applyFont="1" applyFill="1" applyBorder="1"/>
    <xf numFmtId="9" fontId="13" fillId="3" borderId="88" xfId="1" applyFont="1" applyFill="1" applyBorder="1"/>
    <xf numFmtId="9" fontId="13" fillId="3" borderId="24" xfId="1" applyFont="1" applyFill="1" applyBorder="1"/>
    <xf numFmtId="0" fontId="13" fillId="3" borderId="89" xfId="0" applyFont="1" applyFill="1" applyBorder="1"/>
    <xf numFmtId="0" fontId="14" fillId="4" borderId="77" xfId="0" applyFont="1" applyFill="1" applyBorder="1"/>
    <xf numFmtId="0" fontId="15" fillId="4" borderId="81" xfId="0" applyFont="1" applyFill="1" applyBorder="1"/>
    <xf numFmtId="0" fontId="15" fillId="4" borderId="82" xfId="0" applyFont="1" applyFill="1" applyBorder="1"/>
    <xf numFmtId="0" fontId="15" fillId="4" borderId="90" xfId="0" applyFont="1" applyFill="1" applyBorder="1"/>
    <xf numFmtId="9" fontId="15" fillId="4" borderId="90" xfId="1" applyFont="1" applyFill="1" applyBorder="1"/>
    <xf numFmtId="0" fontId="15" fillId="4" borderId="79" xfId="0" applyFont="1" applyFill="1" applyBorder="1"/>
    <xf numFmtId="9" fontId="15" fillId="4" borderId="80" xfId="1" applyFont="1" applyFill="1" applyBorder="1"/>
    <xf numFmtId="0" fontId="15" fillId="0" borderId="0" xfId="0" applyFont="1" applyBorder="1"/>
    <xf numFmtId="0" fontId="15" fillId="0" borderId="0" xfId="0" applyFont="1"/>
    <xf numFmtId="0" fontId="14" fillId="5" borderId="74" xfId="0" applyFont="1" applyFill="1" applyBorder="1"/>
    <xf numFmtId="0" fontId="15" fillId="5" borderId="66" xfId="0" applyFont="1" applyFill="1" applyBorder="1"/>
    <xf numFmtId="0" fontId="15" fillId="5" borderId="91" xfId="0" applyFont="1" applyFill="1" applyBorder="1"/>
    <xf numFmtId="0" fontId="15" fillId="5" borderId="67" xfId="0" applyFont="1" applyFill="1" applyBorder="1"/>
    <xf numFmtId="9" fontId="15" fillId="5" borderId="91" xfId="1" applyFont="1" applyFill="1" applyBorder="1"/>
    <xf numFmtId="0" fontId="15" fillId="5" borderId="82" xfId="0" applyFont="1" applyFill="1" applyBorder="1"/>
    <xf numFmtId="9" fontId="15" fillId="5" borderId="65" xfId="1" applyFont="1" applyFill="1" applyBorder="1"/>
    <xf numFmtId="0" fontId="14" fillId="0" borderId="71" xfId="0" applyFont="1" applyBorder="1"/>
    <xf numFmtId="0" fontId="15" fillId="0" borderId="92" xfId="0" applyFont="1" applyBorder="1"/>
    <xf numFmtId="0" fontId="15" fillId="0" borderId="93" xfId="0" applyFont="1" applyBorder="1"/>
    <xf numFmtId="0" fontId="15" fillId="0" borderId="94" xfId="0" applyFont="1" applyBorder="1"/>
    <xf numFmtId="0" fontId="15" fillId="0" borderId="95" xfId="0" applyFont="1" applyBorder="1"/>
    <xf numFmtId="0" fontId="15" fillId="0" borderId="38" xfId="0" applyFont="1" applyBorder="1"/>
    <xf numFmtId="0" fontId="14" fillId="0" borderId="72" xfId="0" applyFont="1" applyBorder="1"/>
    <xf numFmtId="0" fontId="15" fillId="0" borderId="9" xfId="0" applyFont="1" applyBorder="1"/>
    <xf numFmtId="0" fontId="15" fillId="0" borderId="96" xfId="0" applyFont="1" applyBorder="1"/>
    <xf numFmtId="0" fontId="15" fillId="0" borderId="1" xfId="0" applyFont="1" applyBorder="1"/>
    <xf numFmtId="0" fontId="14" fillId="0" borderId="77" xfId="0" applyFont="1" applyBorder="1"/>
    <xf numFmtId="0" fontId="15" fillId="0" borderId="90" xfId="0" applyFont="1" applyBorder="1"/>
    <xf numFmtId="0" fontId="15" fillId="0" borderId="82" xfId="0" applyFont="1" applyBorder="1"/>
    <xf numFmtId="0" fontId="14" fillId="6" borderId="74" xfId="0" applyFont="1" applyFill="1" applyBorder="1"/>
    <xf numFmtId="0" fontId="15" fillId="6" borderId="66" xfId="0" applyFont="1" applyFill="1" applyBorder="1"/>
    <xf numFmtId="0" fontId="15" fillId="6" borderId="67" xfId="0" applyFont="1" applyFill="1" applyBorder="1"/>
    <xf numFmtId="0" fontId="15" fillId="6" borderId="91" xfId="0" applyFont="1" applyFill="1" applyBorder="1"/>
    <xf numFmtId="9" fontId="15" fillId="6" borderId="65" xfId="1" applyFont="1" applyFill="1" applyBorder="1"/>
    <xf numFmtId="0" fontId="15" fillId="6" borderId="62" xfId="0" applyFont="1" applyFill="1" applyBorder="1"/>
    <xf numFmtId="0" fontId="14" fillId="0" borderId="73" xfId="0" applyFont="1" applyBorder="1"/>
    <xf numFmtId="0" fontId="15" fillId="0" borderId="14" xfId="0" applyFont="1" applyBorder="1"/>
    <xf numFmtId="0" fontId="15" fillId="0" borderId="15" xfId="0" applyFont="1" applyBorder="1"/>
    <xf numFmtId="0" fontId="15" fillId="0" borderId="51" xfId="0" applyFont="1" applyBorder="1"/>
    <xf numFmtId="9" fontId="15" fillId="0" borderId="37" xfId="1" applyFont="1" applyBorder="1"/>
    <xf numFmtId="0" fontId="15" fillId="0" borderId="9" xfId="0" applyNumberFormat="1" applyFont="1" applyBorder="1"/>
    <xf numFmtId="9" fontId="15" fillId="0" borderId="97" xfId="1" applyFont="1" applyFill="1" applyBorder="1"/>
    <xf numFmtId="9" fontId="15" fillId="0" borderId="34" xfId="1" applyFont="1" applyFill="1" applyBorder="1"/>
    <xf numFmtId="9" fontId="15" fillId="0" borderId="27" xfId="1" applyFont="1" applyFill="1" applyBorder="1"/>
    <xf numFmtId="9" fontId="15" fillId="5" borderId="27" xfId="1" applyFont="1" applyFill="1" applyBorder="1"/>
    <xf numFmtId="9" fontId="15" fillId="4" borderId="88" xfId="1" applyFont="1" applyFill="1" applyBorder="1"/>
    <xf numFmtId="9" fontId="15" fillId="5" borderId="88" xfId="1" applyFont="1" applyFill="1" applyBorder="1"/>
    <xf numFmtId="9" fontId="15" fillId="0" borderId="88" xfId="1" applyFont="1" applyFill="1" applyBorder="1"/>
    <xf numFmtId="9" fontId="15" fillId="6" borderId="88" xfId="1" applyFont="1" applyFill="1" applyBorder="1"/>
    <xf numFmtId="0" fontId="15" fillId="0" borderId="1" xfId="0" applyNumberFormat="1" applyFont="1" applyBorder="1"/>
    <xf numFmtId="9" fontId="15" fillId="0" borderId="49" xfId="1" applyFont="1" applyFill="1" applyBorder="1"/>
    <xf numFmtId="9" fontId="15" fillId="4" borderId="27" xfId="1" applyFont="1" applyFill="1" applyBorder="1"/>
    <xf numFmtId="9" fontId="15" fillId="6" borderId="27" xfId="1" applyFont="1" applyFill="1" applyBorder="1"/>
    <xf numFmtId="0" fontId="14" fillId="0" borderId="76" xfId="0" applyFont="1" applyBorder="1"/>
    <xf numFmtId="0" fontId="15" fillId="0" borderId="10" xfId="0" applyFont="1" applyBorder="1"/>
    <xf numFmtId="0" fontId="15" fillId="0" borderId="11" xfId="0" applyFont="1" applyBorder="1"/>
    <xf numFmtId="0" fontId="15" fillId="0" borderId="43" xfId="0" applyFont="1" applyBorder="1"/>
    <xf numFmtId="9" fontId="15" fillId="0" borderId="12" xfId="1" applyFont="1" applyFill="1" applyBorder="1"/>
    <xf numFmtId="9" fontId="15" fillId="0" borderId="98" xfId="1" applyFont="1" applyBorder="1"/>
    <xf numFmtId="0" fontId="15" fillId="6" borderId="82" xfId="0" applyFont="1" applyFill="1" applyBorder="1"/>
    <xf numFmtId="0" fontId="15" fillId="0" borderId="79" xfId="0" applyFont="1" applyBorder="1"/>
    <xf numFmtId="0" fontId="15" fillId="0" borderId="46" xfId="0" applyFont="1" applyBorder="1"/>
    <xf numFmtId="1" fontId="13" fillId="3" borderId="24" xfId="1" applyNumberFormat="1" applyFont="1" applyFill="1" applyBorder="1"/>
    <xf numFmtId="1" fontId="15" fillId="0" borderId="97" xfId="1" applyNumberFormat="1" applyFont="1" applyFill="1" applyBorder="1"/>
    <xf numFmtId="1" fontId="15" fillId="0" borderId="34" xfId="1" applyNumberFormat="1" applyFont="1" applyFill="1" applyBorder="1"/>
    <xf numFmtId="1" fontId="15" fillId="0" borderId="27" xfId="1" applyNumberFormat="1" applyFont="1" applyFill="1" applyBorder="1"/>
    <xf numFmtId="1" fontId="15" fillId="6" borderId="65" xfId="1" applyNumberFormat="1" applyFont="1" applyFill="1" applyBorder="1"/>
    <xf numFmtId="1" fontId="15" fillId="0" borderId="12" xfId="1" applyNumberFormat="1" applyFont="1" applyFill="1" applyBorder="1"/>
    <xf numFmtId="9" fontId="15" fillId="0" borderId="99" xfId="1" applyFont="1" applyFill="1" applyBorder="1"/>
    <xf numFmtId="9" fontId="13" fillId="3" borderId="100" xfId="1" applyFont="1" applyFill="1" applyBorder="1"/>
    <xf numFmtId="9" fontId="15" fillId="0" borderId="16" xfId="1" applyFont="1" applyBorder="1"/>
    <xf numFmtId="9" fontId="15" fillId="0" borderId="12" xfId="1" applyFont="1" applyBorder="1"/>
    <xf numFmtId="0" fontId="18" fillId="0" borderId="35" xfId="0" applyFont="1" applyBorder="1" applyAlignment="1">
      <alignment horizontal="center" vertical="center" wrapText="1"/>
    </xf>
    <xf numFmtId="1" fontId="15" fillId="4" borderId="65" xfId="1" applyNumberFormat="1" applyFont="1" applyFill="1" applyBorder="1"/>
    <xf numFmtId="1" fontId="15" fillId="5" borderId="65" xfId="1" applyNumberFormat="1" applyFont="1" applyFill="1" applyBorder="1"/>
    <xf numFmtId="0" fontId="13" fillId="3" borderId="91" xfId="0" applyFont="1" applyFill="1" applyBorder="1"/>
    <xf numFmtId="0" fontId="15" fillId="0" borderId="41" xfId="0" applyFont="1" applyBorder="1"/>
    <xf numFmtId="1" fontId="13" fillId="3" borderId="100" xfId="1" applyNumberFormat="1" applyFont="1" applyFill="1" applyBorder="1"/>
    <xf numFmtId="1" fontId="15" fillId="4" borderId="80" xfId="1" applyNumberFormat="1" applyFont="1" applyFill="1" applyBorder="1"/>
    <xf numFmtId="1" fontId="15" fillId="0" borderId="16" xfId="1" applyNumberFormat="1" applyFont="1" applyBorder="1"/>
    <xf numFmtId="1" fontId="15" fillId="0" borderId="12" xfId="1" applyNumberFormat="1" applyFont="1" applyBorder="1"/>
    <xf numFmtId="9" fontId="15" fillId="4" borderId="65" xfId="1" applyFont="1" applyFill="1" applyBorder="1"/>
    <xf numFmtId="0" fontId="18" fillId="0" borderId="52" xfId="0" applyFont="1" applyBorder="1" applyAlignment="1">
      <alignment horizontal="center" vertical="center" wrapText="1"/>
    </xf>
    <xf numFmtId="1" fontId="13" fillId="3" borderId="101" xfId="1" applyNumberFormat="1" applyFont="1" applyFill="1" applyBorder="1"/>
    <xf numFmtId="0" fontId="21" fillId="0" borderId="70" xfId="0" applyFont="1" applyBorder="1"/>
    <xf numFmtId="0" fontId="22" fillId="4" borderId="77" xfId="0" applyFont="1" applyFill="1" applyBorder="1"/>
    <xf numFmtId="0" fontId="23" fillId="4" borderId="66" xfId="0" applyFont="1" applyFill="1" applyBorder="1"/>
    <xf numFmtId="0" fontId="23" fillId="4" borderId="62" xfId="0" applyFont="1" applyFill="1" applyBorder="1"/>
    <xf numFmtId="0" fontId="23" fillId="4" borderId="82" xfId="0" applyFont="1" applyFill="1" applyBorder="1"/>
    <xf numFmtId="1" fontId="23" fillId="4" borderId="64" xfId="1" applyNumberFormat="1" applyFont="1" applyFill="1" applyBorder="1"/>
    <xf numFmtId="9" fontId="23" fillId="4" borderId="90" xfId="1" applyFont="1" applyFill="1" applyBorder="1"/>
    <xf numFmtId="9" fontId="23" fillId="4" borderId="65" xfId="1" applyFont="1" applyFill="1" applyBorder="1"/>
    <xf numFmtId="0" fontId="23" fillId="0" borderId="0" xfId="0" applyFont="1" applyBorder="1"/>
    <xf numFmtId="0" fontId="23" fillId="0" borderId="0" xfId="0" applyFont="1"/>
    <xf numFmtId="0" fontId="22" fillId="0" borderId="73" xfId="0" applyFont="1" applyBorder="1"/>
    <xf numFmtId="0" fontId="23" fillId="0" borderId="9" xfId="0" applyFont="1" applyBorder="1"/>
    <xf numFmtId="0" fontId="23" fillId="0" borderId="96" xfId="0" applyFont="1" applyBorder="1"/>
    <xf numFmtId="1" fontId="23" fillId="0" borderId="50" xfId="1" applyNumberFormat="1" applyFont="1" applyFill="1" applyBorder="1"/>
    <xf numFmtId="0" fontId="23" fillId="0" borderId="95" xfId="0" applyFont="1" applyBorder="1"/>
    <xf numFmtId="9" fontId="23" fillId="0" borderId="34" xfId="1" applyFont="1" applyFill="1" applyBorder="1"/>
    <xf numFmtId="0" fontId="22" fillId="0" borderId="77" xfId="0" applyFont="1" applyBorder="1"/>
    <xf numFmtId="0" fontId="22" fillId="5" borderId="74" xfId="0" applyFont="1" applyFill="1" applyBorder="1"/>
    <xf numFmtId="0" fontId="23" fillId="5" borderId="66" xfId="0" applyFont="1" applyFill="1" applyBorder="1"/>
    <xf numFmtId="0" fontId="23" fillId="5" borderId="67" xfId="0" applyFont="1" applyFill="1" applyBorder="1"/>
    <xf numFmtId="0" fontId="23" fillId="5" borderId="91" xfId="0" applyFont="1" applyFill="1" applyBorder="1"/>
    <xf numFmtId="1" fontId="23" fillId="5" borderId="64" xfId="1" applyNumberFormat="1" applyFont="1" applyFill="1" applyBorder="1"/>
    <xf numFmtId="9" fontId="23" fillId="5" borderId="91" xfId="1" applyFont="1" applyFill="1" applyBorder="1"/>
    <xf numFmtId="0" fontId="23" fillId="5" borderId="82" xfId="0" applyFont="1" applyFill="1" applyBorder="1"/>
    <xf numFmtId="9" fontId="23" fillId="5" borderId="65" xfId="1" applyFont="1" applyFill="1" applyBorder="1"/>
    <xf numFmtId="0" fontId="22" fillId="0" borderId="71" xfId="0" applyFont="1" applyBorder="1"/>
    <xf numFmtId="0" fontId="23" fillId="0" borderId="92" xfId="0" applyFont="1" applyBorder="1"/>
    <xf numFmtId="0" fontId="23" fillId="0" borderId="93" xfId="0" applyFont="1" applyBorder="1"/>
    <xf numFmtId="0" fontId="23" fillId="0" borderId="94" xfId="0" applyFont="1" applyBorder="1"/>
    <xf numFmtId="1" fontId="23" fillId="0" borderId="54" xfId="1" applyNumberFormat="1" applyFont="1" applyFill="1" applyBorder="1"/>
    <xf numFmtId="9" fontId="23" fillId="0" borderId="97" xfId="1" applyFont="1" applyFill="1" applyBorder="1"/>
    <xf numFmtId="0" fontId="23" fillId="0" borderId="38" xfId="0" applyFont="1" applyBorder="1"/>
    <xf numFmtId="0" fontId="22" fillId="0" borderId="72" xfId="0" applyFont="1" applyBorder="1"/>
    <xf numFmtId="0" fontId="23" fillId="0" borderId="1" xfId="0" applyFont="1" applyBorder="1"/>
    <xf numFmtId="0" fontId="23" fillId="0" borderId="1" xfId="0" applyNumberFormat="1" applyFont="1" applyBorder="1"/>
    <xf numFmtId="0" fontId="23" fillId="0" borderId="90" xfId="0" applyFont="1" applyBorder="1"/>
    <xf numFmtId="1" fontId="23" fillId="0" borderId="101" xfId="1" applyNumberFormat="1" applyFont="1" applyFill="1" applyBorder="1"/>
    <xf numFmtId="0" fontId="23" fillId="0" borderId="82" xfId="0" applyFont="1" applyBorder="1"/>
    <xf numFmtId="9" fontId="23" fillId="0" borderId="27" xfId="1" applyFont="1" applyFill="1" applyBorder="1"/>
    <xf numFmtId="0" fontId="22" fillId="6" borderId="74" xfId="0" applyFont="1" applyFill="1" applyBorder="1"/>
    <xf numFmtId="0" fontId="23" fillId="6" borderId="66" xfId="0" applyFont="1" applyFill="1" applyBorder="1"/>
    <xf numFmtId="0" fontId="23" fillId="6" borderId="67" xfId="0" applyFont="1" applyFill="1" applyBorder="1"/>
    <xf numFmtId="0" fontId="23" fillId="6" borderId="91" xfId="0" applyFont="1" applyFill="1" applyBorder="1"/>
    <xf numFmtId="1" fontId="23" fillId="6" borderId="64" xfId="1" applyNumberFormat="1" applyFont="1" applyFill="1" applyBorder="1"/>
    <xf numFmtId="9" fontId="23" fillId="6" borderId="65" xfId="1" applyFont="1" applyFill="1" applyBorder="1"/>
    <xf numFmtId="0" fontId="23" fillId="6" borderId="62" xfId="0" applyFont="1" applyFill="1" applyBorder="1"/>
    <xf numFmtId="0" fontId="23" fillId="6" borderId="82" xfId="0" applyFont="1" applyFill="1" applyBorder="1"/>
    <xf numFmtId="0" fontId="23" fillId="0" borderId="14" xfId="0" applyFont="1" applyBorder="1"/>
    <xf numFmtId="0" fontId="23" fillId="0" borderId="15" xfId="0" applyFont="1" applyBorder="1"/>
    <xf numFmtId="0" fontId="23" fillId="0" borderId="51" xfId="0" applyFont="1" applyBorder="1"/>
    <xf numFmtId="0" fontId="23" fillId="0" borderId="9" xfId="0" applyNumberFormat="1" applyFont="1" applyBorder="1"/>
    <xf numFmtId="0" fontId="22" fillId="0" borderId="76" xfId="0" applyFont="1" applyBorder="1"/>
    <xf numFmtId="0" fontId="23" fillId="0" borderId="10" xfId="0" applyFont="1" applyBorder="1"/>
    <xf numFmtId="0" fontId="23" fillId="0" borderId="11" xfId="0" applyFont="1" applyBorder="1"/>
    <xf numFmtId="0" fontId="23" fillId="0" borderId="43" xfId="0" applyFont="1" applyBorder="1"/>
    <xf numFmtId="1" fontId="23" fillId="0" borderId="68" xfId="1" applyNumberFormat="1" applyFont="1" applyFill="1" applyBorder="1"/>
    <xf numFmtId="9" fontId="23" fillId="0" borderId="12" xfId="1" applyFont="1" applyFill="1" applyBorder="1"/>
    <xf numFmtId="9" fontId="23" fillId="4" borderId="88" xfId="1" applyFont="1" applyFill="1" applyBorder="1"/>
    <xf numFmtId="9" fontId="23" fillId="4" borderId="27" xfId="1" applyFont="1" applyFill="1" applyBorder="1"/>
    <xf numFmtId="0" fontId="23" fillId="0" borderId="47" xfId="0" applyFont="1" applyFill="1" applyBorder="1"/>
    <xf numFmtId="0" fontId="23" fillId="0" borderId="48" xfId="0" applyFont="1" applyFill="1" applyBorder="1"/>
    <xf numFmtId="0" fontId="23" fillId="0" borderId="102" xfId="0" applyFont="1" applyFill="1" applyBorder="1"/>
    <xf numFmtId="9" fontId="23" fillId="0" borderId="49" xfId="1" applyFont="1" applyFill="1" applyBorder="1"/>
    <xf numFmtId="0" fontId="23" fillId="0" borderId="0" xfId="0" applyFont="1" applyFill="1" applyBorder="1"/>
    <xf numFmtId="0" fontId="23" fillId="0" borderId="0" xfId="0" applyFont="1" applyFill="1"/>
    <xf numFmtId="0" fontId="23" fillId="0" borderId="25" xfId="0" applyFont="1" applyFill="1" applyBorder="1"/>
    <xf numFmtId="0" fontId="23" fillId="0" borderId="29" xfId="0" applyFont="1" applyFill="1" applyBorder="1"/>
    <xf numFmtId="0" fontId="23" fillId="0" borderId="84" xfId="0" applyFont="1" applyFill="1" applyBorder="1"/>
    <xf numFmtId="9" fontId="23" fillId="0" borderId="88" xfId="1" applyFont="1" applyFill="1" applyBorder="1"/>
    <xf numFmtId="9" fontId="23" fillId="5" borderId="88" xfId="1" applyFont="1" applyFill="1" applyBorder="1"/>
    <xf numFmtId="9" fontId="23" fillId="5" borderId="27" xfId="1" applyFont="1" applyFill="1" applyBorder="1"/>
    <xf numFmtId="9" fontId="23" fillId="0" borderId="99" xfId="1" applyFont="1" applyFill="1" applyBorder="1"/>
    <xf numFmtId="9" fontId="23" fillId="6" borderId="88" xfId="1" applyFont="1" applyFill="1" applyBorder="1"/>
    <xf numFmtId="0" fontId="23" fillId="0" borderId="46" xfId="0" applyFont="1" applyBorder="1"/>
    <xf numFmtId="9" fontId="23" fillId="0" borderId="51" xfId="1" applyFont="1" applyFill="1" applyBorder="1"/>
    <xf numFmtId="0" fontId="23" fillId="0" borderId="40" xfId="0" applyFont="1" applyBorder="1"/>
    <xf numFmtId="9" fontId="23" fillId="0" borderId="16" xfId="1" applyFont="1" applyFill="1" applyBorder="1"/>
    <xf numFmtId="9" fontId="23" fillId="6" borderId="27" xfId="1" applyFont="1" applyFill="1" applyBorder="1"/>
    <xf numFmtId="0" fontId="11" fillId="0" borderId="92" xfId="0" applyFont="1" applyBorder="1"/>
    <xf numFmtId="0" fontId="11" fillId="0" borderId="38" xfId="0" applyFont="1" applyBorder="1"/>
    <xf numFmtId="0" fontId="11" fillId="0" borderId="9" xfId="0" applyFont="1" applyBorder="1"/>
    <xf numFmtId="0" fontId="11" fillId="0" borderId="1" xfId="0" applyFont="1" applyBorder="1"/>
    <xf numFmtId="0" fontId="8" fillId="0" borderId="103" xfId="0" applyFont="1" applyBorder="1" applyAlignment="1">
      <alignment horizontal="center"/>
    </xf>
    <xf numFmtId="0" fontId="20" fillId="0" borderId="10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24" fillId="0" borderId="0" xfId="0" applyFont="1"/>
    <xf numFmtId="0" fontId="11" fillId="0" borderId="96" xfId="0" applyFont="1" applyBorder="1"/>
    <xf numFmtId="0" fontId="23" fillId="4" borderId="60" xfId="0" applyFont="1" applyFill="1" applyBorder="1"/>
    <xf numFmtId="0" fontId="8" fillId="0" borderId="44" xfId="0" applyFont="1" applyBorder="1" applyAlignment="1">
      <alignment horizontal="center"/>
    </xf>
    <xf numFmtId="0" fontId="18" fillId="0" borderId="50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23" fillId="0" borderId="46" xfId="0" applyFont="1" applyFill="1" applyBorder="1"/>
    <xf numFmtId="0" fontId="23" fillId="0" borderId="1" xfId="0" applyFont="1" applyFill="1" applyBorder="1"/>
    <xf numFmtId="0" fontId="23" fillId="0" borderId="26" xfId="0" applyFont="1" applyFill="1" applyBorder="1"/>
    <xf numFmtId="0" fontId="23" fillId="0" borderId="37" xfId="0" applyFont="1" applyFill="1" applyBorder="1"/>
    <xf numFmtId="0" fontId="23" fillId="0" borderId="94" xfId="0" applyFont="1" applyFill="1" applyBorder="1"/>
    <xf numFmtId="0" fontId="23" fillId="0" borderId="11" xfId="0" applyFont="1" applyFill="1" applyBorder="1"/>
    <xf numFmtId="0" fontId="18" fillId="0" borderId="104" xfId="0" applyFont="1" applyBorder="1" applyAlignment="1">
      <alignment horizontal="center" vertical="center" wrapText="1"/>
    </xf>
    <xf numFmtId="0" fontId="23" fillId="5" borderId="64" xfId="0" applyFont="1" applyFill="1" applyBorder="1"/>
    <xf numFmtId="0" fontId="23" fillId="6" borderId="64" xfId="0" applyFont="1" applyFill="1" applyBorder="1"/>
    <xf numFmtId="0" fontId="13" fillId="3" borderId="105" xfId="0" applyFont="1" applyFill="1" applyBorder="1"/>
    <xf numFmtId="0" fontId="23" fillId="4" borderId="64" xfId="0" applyFont="1" applyFill="1" applyBorder="1"/>
    <xf numFmtId="0" fontId="23" fillId="4" borderId="91" xfId="0" applyFont="1" applyFill="1" applyBorder="1"/>
    <xf numFmtId="0" fontId="23" fillId="4" borderId="67" xfId="0" applyFont="1" applyFill="1" applyBorder="1"/>
    <xf numFmtId="0" fontId="23" fillId="5" borderId="62" xfId="0" applyFont="1" applyFill="1" applyBorder="1"/>
    <xf numFmtId="0" fontId="16" fillId="0" borderId="0" xfId="0" applyFont="1" applyBorder="1" applyAlignment="1">
      <alignment horizontal="center"/>
    </xf>
    <xf numFmtId="9" fontId="23" fillId="6" borderId="67" xfId="1" applyFont="1" applyFill="1" applyBorder="1"/>
    <xf numFmtId="9" fontId="23" fillId="5" borderId="67" xfId="1" applyFont="1" applyFill="1" applyBorder="1"/>
    <xf numFmtId="9" fontId="23" fillId="4" borderId="67" xfId="1" applyFont="1" applyFill="1" applyBorder="1"/>
    <xf numFmtId="9" fontId="23" fillId="7" borderId="34" xfId="1" applyFont="1" applyFill="1" applyBorder="1"/>
    <xf numFmtId="9" fontId="13" fillId="3" borderId="27" xfId="1" applyFont="1" applyFill="1" applyBorder="1"/>
    <xf numFmtId="0" fontId="18" fillId="0" borderId="54" xfId="0" applyFont="1" applyBorder="1" applyAlignment="1">
      <alignment horizontal="center" vertical="center" wrapText="1"/>
    </xf>
    <xf numFmtId="0" fontId="22" fillId="0" borderId="72" xfId="0" applyFont="1" applyFill="1" applyBorder="1"/>
    <xf numFmtId="3" fontId="13" fillId="3" borderId="91" xfId="0" applyNumberFormat="1" applyFont="1" applyFill="1" applyBorder="1"/>
    <xf numFmtId="3" fontId="23" fillId="6" borderId="91" xfId="0" applyNumberFormat="1" applyFont="1" applyFill="1" applyBorder="1"/>
    <xf numFmtId="3" fontId="23" fillId="6" borderId="62" xfId="0" applyNumberFormat="1" applyFont="1" applyFill="1" applyBorder="1"/>
    <xf numFmtId="9" fontId="13" fillId="3" borderId="91" xfId="0" applyNumberFormat="1" applyFont="1" applyFill="1" applyBorder="1"/>
    <xf numFmtId="9" fontId="23" fillId="4" borderId="67" xfId="0" applyNumberFormat="1" applyFont="1" applyFill="1" applyBorder="1"/>
    <xf numFmtId="9" fontId="23" fillId="0" borderId="46" xfId="0" applyNumberFormat="1" applyFont="1" applyFill="1" applyBorder="1"/>
    <xf numFmtId="9" fontId="23" fillId="0" borderId="1" xfId="0" applyNumberFormat="1" applyFont="1" applyFill="1" applyBorder="1"/>
    <xf numFmtId="9" fontId="23" fillId="5" borderId="62" xfId="0" applyNumberFormat="1" applyFont="1" applyFill="1" applyBorder="1"/>
    <xf numFmtId="9" fontId="23" fillId="6" borderId="62" xfId="0" applyNumberFormat="1" applyFont="1" applyFill="1" applyBorder="1"/>
    <xf numFmtId="9" fontId="23" fillId="0" borderId="97" xfId="0" applyNumberFormat="1" applyFont="1" applyFill="1" applyBorder="1"/>
    <xf numFmtId="3" fontId="13" fillId="3" borderId="89" xfId="0" applyNumberFormat="1" applyFont="1" applyFill="1" applyBorder="1"/>
    <xf numFmtId="3" fontId="13" fillId="3" borderId="87" xfId="0" applyNumberFormat="1" applyFont="1" applyFill="1" applyBorder="1"/>
    <xf numFmtId="0" fontId="8" fillId="0" borderId="36" xfId="0" applyFont="1" applyBorder="1" applyAlignment="1">
      <alignment horizontal="center"/>
    </xf>
    <xf numFmtId="0" fontId="23" fillId="8" borderId="59" xfId="0" applyFont="1" applyFill="1" applyBorder="1"/>
    <xf numFmtId="0" fontId="22" fillId="8" borderId="72" xfId="0" applyFont="1" applyFill="1" applyBorder="1"/>
    <xf numFmtId="0" fontId="11" fillId="8" borderId="9" xfId="0" applyFont="1" applyFill="1" applyBorder="1"/>
    <xf numFmtId="0" fontId="11" fillId="8" borderId="96" xfId="0" applyFont="1" applyFill="1" applyBorder="1"/>
    <xf numFmtId="0" fontId="23" fillId="8" borderId="1" xfId="0" applyFont="1" applyFill="1" applyBorder="1"/>
    <xf numFmtId="0" fontId="18" fillId="8" borderId="50" xfId="0" applyFont="1" applyFill="1" applyBorder="1" applyAlignment="1">
      <alignment horizontal="center" vertical="center" wrapText="1"/>
    </xf>
    <xf numFmtId="0" fontId="23" fillId="8" borderId="9" xfId="0" applyFont="1" applyFill="1" applyBorder="1"/>
    <xf numFmtId="0" fontId="23" fillId="8" borderId="96" xfId="0" applyFont="1" applyFill="1" applyBorder="1"/>
    <xf numFmtId="0" fontId="11" fillId="8" borderId="1" xfId="0" applyFont="1" applyFill="1" applyBorder="1"/>
    <xf numFmtId="0" fontId="23" fillId="0" borderId="96" xfId="0" applyFont="1" applyFill="1" applyBorder="1"/>
    <xf numFmtId="0" fontId="23" fillId="4" borderId="47" xfId="0" applyFont="1" applyFill="1" applyBorder="1"/>
    <xf numFmtId="0" fontId="23" fillId="4" borderId="46" xfId="0" applyFont="1" applyFill="1" applyBorder="1"/>
    <xf numFmtId="0" fontId="23" fillId="0" borderId="9" xfId="0" applyFont="1" applyFill="1" applyBorder="1"/>
    <xf numFmtId="9" fontId="23" fillId="0" borderId="34" xfId="0" applyNumberFormat="1" applyFont="1" applyFill="1" applyBorder="1"/>
    <xf numFmtId="9" fontId="23" fillId="8" borderId="34" xfId="1" applyFont="1" applyFill="1" applyBorder="1"/>
    <xf numFmtId="0" fontId="13" fillId="3" borderId="31" xfId="0" applyFont="1" applyFill="1" applyBorder="1"/>
    <xf numFmtId="0" fontId="13" fillId="3" borderId="32" xfId="0" applyFont="1" applyFill="1" applyBorder="1"/>
    <xf numFmtId="3" fontId="13" fillId="3" borderId="32" xfId="0" applyNumberFormat="1" applyFont="1" applyFill="1" applyBorder="1"/>
    <xf numFmtId="0" fontId="23" fillId="4" borderId="9" xfId="0" applyFont="1" applyFill="1" applyBorder="1"/>
    <xf numFmtId="0" fontId="23" fillId="4" borderId="1" xfId="0" applyFont="1" applyFill="1" applyBorder="1"/>
    <xf numFmtId="0" fontId="13" fillId="3" borderId="106" xfId="0" applyFont="1" applyFill="1" applyBorder="1"/>
    <xf numFmtId="0" fontId="22" fillId="4" borderId="72" xfId="0" applyFont="1" applyFill="1" applyBorder="1"/>
    <xf numFmtId="0" fontId="23" fillId="4" borderId="14" xfId="0" applyFont="1" applyFill="1" applyBorder="1"/>
    <xf numFmtId="0" fontId="23" fillId="4" borderId="15" xfId="0" applyFont="1" applyFill="1" applyBorder="1"/>
    <xf numFmtId="0" fontId="18" fillId="8" borderId="53" xfId="0" applyFont="1" applyFill="1" applyBorder="1" applyAlignment="1">
      <alignment horizontal="center" vertical="center" wrapText="1"/>
    </xf>
    <xf numFmtId="0" fontId="23" fillId="4" borderId="50" xfId="0" applyFont="1" applyFill="1" applyBorder="1"/>
    <xf numFmtId="165" fontId="13" fillId="3" borderId="33" xfId="0" applyNumberFormat="1" applyFont="1" applyFill="1" applyBorder="1"/>
    <xf numFmtId="165" fontId="23" fillId="4" borderId="34" xfId="0" applyNumberFormat="1" applyFont="1" applyFill="1" applyBorder="1"/>
    <xf numFmtId="165" fontId="23" fillId="8" borderId="34" xfId="1" applyNumberFormat="1" applyFont="1" applyFill="1" applyBorder="1"/>
    <xf numFmtId="0" fontId="22" fillId="8" borderId="106" xfId="0" applyFont="1" applyFill="1" applyBorder="1"/>
    <xf numFmtId="0" fontId="23" fillId="8" borderId="31" xfId="0" applyFont="1" applyFill="1" applyBorder="1"/>
    <xf numFmtId="0" fontId="23" fillId="8" borderId="32" xfId="0" applyFont="1" applyFill="1" applyBorder="1"/>
    <xf numFmtId="0" fontId="23" fillId="8" borderId="107" xfId="0" applyFont="1" applyFill="1" applyBorder="1"/>
    <xf numFmtId="165" fontId="23" fillId="8" borderId="33" xfId="1" applyNumberFormat="1" applyFont="1" applyFill="1" applyBorder="1"/>
    <xf numFmtId="0" fontId="11" fillId="8" borderId="10" xfId="0" applyFont="1" applyFill="1" applyBorder="1"/>
    <xf numFmtId="0" fontId="11" fillId="8" borderId="11" xfId="0" applyFont="1" applyFill="1" applyBorder="1"/>
    <xf numFmtId="0" fontId="18" fillId="8" borderId="68" xfId="0" applyFont="1" applyFill="1" applyBorder="1" applyAlignment="1">
      <alignment horizontal="center" vertical="center" wrapText="1"/>
    </xf>
    <xf numFmtId="165" fontId="23" fillId="8" borderId="12" xfId="1" applyNumberFormat="1" applyFont="1" applyFill="1" applyBorder="1"/>
    <xf numFmtId="3" fontId="23" fillId="4" borderId="15" xfId="0" applyNumberFormat="1" applyFont="1" applyFill="1" applyBorder="1"/>
    <xf numFmtId="0" fontId="23" fillId="0" borderId="108" xfId="0" applyFont="1" applyBorder="1"/>
    <xf numFmtId="0" fontId="23" fillId="0" borderId="109" xfId="0" applyFont="1" applyBorder="1"/>
    <xf numFmtId="0" fontId="23" fillId="0" borderId="109" xfId="0" applyFont="1" applyFill="1" applyBorder="1"/>
    <xf numFmtId="9" fontId="23" fillId="0" borderId="50" xfId="0" applyNumberFormat="1" applyFont="1" applyFill="1" applyBorder="1"/>
    <xf numFmtId="0" fontId="23" fillId="4" borderId="54" xfId="0" applyFont="1" applyFill="1" applyBorder="1"/>
    <xf numFmtId="165" fontId="23" fillId="0" borderId="34" xfId="0" applyNumberFormat="1" applyFont="1" applyFill="1" applyBorder="1"/>
    <xf numFmtId="165" fontId="23" fillId="8" borderId="34" xfId="0" applyNumberFormat="1" applyFont="1" applyFill="1" applyBorder="1"/>
    <xf numFmtId="3" fontId="23" fillId="9" borderId="15" xfId="0" applyNumberFormat="1" applyFont="1" applyFill="1" applyBorder="1"/>
    <xf numFmtId="165" fontId="23" fillId="9" borderId="34" xfId="0" applyNumberFormat="1" applyFont="1" applyFill="1" applyBorder="1"/>
    <xf numFmtId="165" fontId="23" fillId="10" borderId="34" xfId="0" applyNumberFormat="1" applyFont="1" applyFill="1" applyBorder="1"/>
    <xf numFmtId="165" fontId="23" fillId="11" borderId="34" xfId="1" applyNumberFormat="1" applyFont="1" applyFill="1" applyBorder="1"/>
    <xf numFmtId="165" fontId="23" fillId="11" borderId="34" xfId="0" applyNumberFormat="1" applyFont="1" applyFill="1" applyBorder="1"/>
    <xf numFmtId="0" fontId="23" fillId="12" borderId="9" xfId="0" applyFont="1" applyFill="1" applyBorder="1"/>
    <xf numFmtId="165" fontId="23" fillId="13" borderId="33" xfId="1" applyNumberFormat="1" applyFont="1" applyFill="1" applyBorder="1"/>
    <xf numFmtId="165" fontId="23" fillId="14" borderId="34" xfId="0" applyNumberFormat="1" applyFont="1" applyFill="1" applyBorder="1"/>
    <xf numFmtId="165" fontId="11" fillId="14" borderId="34" xfId="0" applyNumberFormat="1" applyFont="1" applyFill="1" applyBorder="1"/>
    <xf numFmtId="0" fontId="11" fillId="8" borderId="20" xfId="0" applyFont="1" applyFill="1" applyBorder="1"/>
    <xf numFmtId="0" fontId="11" fillId="8" borderId="111" xfId="0" applyFont="1" applyFill="1" applyBorder="1"/>
    <xf numFmtId="0" fontId="23" fillId="8" borderId="20" xfId="0" applyFont="1" applyFill="1" applyBorder="1"/>
    <xf numFmtId="0" fontId="23" fillId="4" borderId="20" xfId="0" applyFont="1" applyFill="1" applyBorder="1"/>
    <xf numFmtId="0" fontId="23" fillId="8" borderId="34" xfId="0" applyFont="1" applyFill="1" applyBorder="1"/>
    <xf numFmtId="0" fontId="23" fillId="8" borderId="111" xfId="0" applyFont="1" applyFill="1" applyBorder="1"/>
    <xf numFmtId="0" fontId="23" fillId="4" borderId="45" xfId="0" applyFont="1" applyFill="1" applyBorder="1"/>
    <xf numFmtId="0" fontId="23" fillId="4" borderId="34" xfId="0" applyFont="1" applyFill="1" applyBorder="1"/>
    <xf numFmtId="165" fontId="23" fillId="8" borderId="16" xfId="1" applyNumberFormat="1" applyFont="1" applyFill="1" applyBorder="1"/>
    <xf numFmtId="165" fontId="23" fillId="8" borderId="28" xfId="1" applyNumberFormat="1" applyFont="1" applyFill="1" applyBorder="1"/>
    <xf numFmtId="0" fontId="22" fillId="8" borderId="76" xfId="0" applyFont="1" applyFill="1" applyBorder="1"/>
    <xf numFmtId="0" fontId="23" fillId="4" borderId="49" xfId="0" applyFont="1" applyFill="1" applyBorder="1"/>
    <xf numFmtId="0" fontId="23" fillId="4" borderId="111" xfId="0" applyFont="1" applyFill="1" applyBorder="1"/>
    <xf numFmtId="165" fontId="23" fillId="8" borderId="111" xfId="0" applyNumberFormat="1" applyFont="1" applyFill="1" applyBorder="1"/>
    <xf numFmtId="165" fontId="11" fillId="10" borderId="34" xfId="0" applyNumberFormat="1" applyFont="1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3" fillId="4" borderId="96" xfId="0" applyFont="1" applyFill="1" applyBorder="1"/>
    <xf numFmtId="0" fontId="13" fillId="3" borderId="1" xfId="0" applyFont="1" applyFill="1" applyBorder="1"/>
    <xf numFmtId="3" fontId="13" fillId="3" borderId="1" xfId="0" applyNumberFormat="1" applyFont="1" applyFill="1" applyBorder="1"/>
    <xf numFmtId="0" fontId="23" fillId="8" borderId="112" xfId="0" applyFont="1" applyFill="1" applyBorder="1"/>
    <xf numFmtId="0" fontId="23" fillId="8" borderId="46" xfId="0" applyFont="1" applyFill="1" applyBorder="1"/>
    <xf numFmtId="165" fontId="23" fillId="8" borderId="113" xfId="1" applyNumberFormat="1" applyFont="1" applyFill="1" applyBorder="1"/>
    <xf numFmtId="0" fontId="11" fillId="8" borderId="114" xfId="0" applyFont="1" applyFill="1" applyBorder="1"/>
    <xf numFmtId="165" fontId="23" fillId="8" borderId="115" xfId="1" applyNumberFormat="1" applyFont="1" applyFill="1" applyBorder="1"/>
    <xf numFmtId="0" fontId="11" fillId="8" borderId="116" xfId="0" applyFont="1" applyFill="1" applyBorder="1"/>
    <xf numFmtId="0" fontId="11" fillId="8" borderId="26" xfId="0" applyFont="1" applyFill="1" applyBorder="1"/>
    <xf numFmtId="165" fontId="23" fillId="8" borderId="117" xfId="1" applyNumberFormat="1" applyFont="1" applyFill="1" applyBorder="1"/>
    <xf numFmtId="0" fontId="13" fillId="3" borderId="114" xfId="0" applyFont="1" applyFill="1" applyBorder="1"/>
    <xf numFmtId="165" fontId="13" fillId="3" borderId="115" xfId="0" applyNumberFormat="1" applyFont="1" applyFill="1" applyBorder="1"/>
    <xf numFmtId="0" fontId="23" fillId="4" borderId="114" xfId="0" applyFont="1" applyFill="1" applyBorder="1"/>
    <xf numFmtId="165" fontId="23" fillId="4" borderId="115" xfId="0" applyNumberFormat="1" applyFont="1" applyFill="1" applyBorder="1"/>
    <xf numFmtId="0" fontId="13" fillId="3" borderId="96" xfId="0" applyFont="1" applyFill="1" applyBorder="1"/>
    <xf numFmtId="0" fontId="22" fillId="4" borderId="119" xfId="0" applyFont="1" applyFill="1" applyBorder="1"/>
    <xf numFmtId="0" fontId="22" fillId="8" borderId="119" xfId="0" applyFont="1" applyFill="1" applyBorder="1"/>
    <xf numFmtId="0" fontId="22" fillId="0" borderId="119" xfId="0" applyFont="1" applyBorder="1"/>
    <xf numFmtId="0" fontId="22" fillId="0" borderId="119" xfId="0" applyFont="1" applyFill="1" applyBorder="1"/>
    <xf numFmtId="0" fontId="22" fillId="0" borderId="120" xfId="0" applyFont="1" applyBorder="1"/>
    <xf numFmtId="0" fontId="13" fillId="3" borderId="121" xfId="0" applyFont="1" applyFill="1" applyBorder="1"/>
    <xf numFmtId="0" fontId="21" fillId="0" borderId="122" xfId="0" applyFont="1" applyBorder="1"/>
    <xf numFmtId="0" fontId="27" fillId="3" borderId="1" xfId="0" applyFont="1" applyFill="1" applyBorder="1"/>
    <xf numFmtId="0" fontId="11" fillId="4" borderId="1" xfId="0" applyFont="1" applyFill="1" applyBorder="1"/>
    <xf numFmtId="0" fontId="11" fillId="0" borderId="1" xfId="0" applyFont="1" applyFill="1" applyBorder="1"/>
    <xf numFmtId="0" fontId="11" fillId="0" borderId="26" xfId="0" applyFont="1" applyBorder="1"/>
    <xf numFmtId="0" fontId="1" fillId="0" borderId="0" xfId="0" applyFont="1"/>
    <xf numFmtId="0" fontId="21" fillId="0" borderId="124" xfId="0" applyFont="1" applyBorder="1"/>
    <xf numFmtId="0" fontId="0" fillId="0" borderId="125" xfId="0" applyBorder="1"/>
    <xf numFmtId="0" fontId="13" fillId="3" borderId="126" xfId="0" applyFont="1" applyFill="1" applyBorder="1"/>
    <xf numFmtId="0" fontId="22" fillId="4" borderId="127" xfId="0" applyFont="1" applyFill="1" applyBorder="1"/>
    <xf numFmtId="0" fontId="22" fillId="8" borderId="127" xfId="0" applyFont="1" applyFill="1" applyBorder="1"/>
    <xf numFmtId="0" fontId="22" fillId="0" borderId="127" xfId="0" applyFont="1" applyBorder="1"/>
    <xf numFmtId="0" fontId="22" fillId="0" borderId="127" xfId="0" applyFont="1" applyFill="1" applyBorder="1"/>
    <xf numFmtId="0" fontId="22" fillId="0" borderId="128" xfId="0" applyFont="1" applyBorder="1"/>
    <xf numFmtId="0" fontId="23" fillId="8" borderId="129" xfId="0" applyFont="1" applyFill="1" applyBorder="1"/>
    <xf numFmtId="0" fontId="18" fillId="0" borderId="130" xfId="0" applyFont="1" applyBorder="1" applyAlignment="1">
      <alignment horizontal="center" vertical="center" wrapText="1"/>
    </xf>
    <xf numFmtId="0" fontId="18" fillId="8" borderId="130" xfId="0" applyFont="1" applyFill="1" applyBorder="1" applyAlignment="1">
      <alignment horizontal="center" vertical="center" wrapText="1"/>
    </xf>
    <xf numFmtId="0" fontId="23" fillId="4" borderId="130" xfId="0" applyFont="1" applyFill="1" applyBorder="1"/>
    <xf numFmtId="0" fontId="27" fillId="3" borderId="114" xfId="0" applyFont="1" applyFill="1" applyBorder="1"/>
    <xf numFmtId="0" fontId="11" fillId="4" borderId="114" xfId="0" applyFont="1" applyFill="1" applyBorder="1"/>
    <xf numFmtId="0" fontId="11" fillId="0" borderId="114" xfId="0" applyFont="1" applyBorder="1"/>
    <xf numFmtId="0" fontId="11" fillId="0" borderId="114" xfId="0" applyFont="1" applyFill="1" applyBorder="1"/>
    <xf numFmtId="0" fontId="11" fillId="0" borderId="116" xfId="0" applyFont="1" applyBorder="1"/>
    <xf numFmtId="0" fontId="23" fillId="8" borderId="114" xfId="0" applyFont="1" applyFill="1" applyBorder="1"/>
    <xf numFmtId="0" fontId="23" fillId="0" borderId="114" xfId="0" applyFont="1" applyFill="1" applyBorder="1"/>
    <xf numFmtId="0" fontId="23" fillId="0" borderId="114" xfId="0" applyFont="1" applyBorder="1"/>
    <xf numFmtId="0" fontId="23" fillId="0" borderId="116" xfId="0" applyFont="1" applyBorder="1"/>
    <xf numFmtId="0" fontId="23" fillId="0" borderId="26" xfId="0" applyFont="1" applyBorder="1"/>
    <xf numFmtId="0" fontId="11" fillId="8" borderId="127" xfId="0" applyFont="1" applyFill="1" applyBorder="1"/>
    <xf numFmtId="0" fontId="22" fillId="8" borderId="118" xfId="0" applyFont="1" applyFill="1" applyBorder="1"/>
    <xf numFmtId="0" fontId="22" fillId="8" borderId="120" xfId="0" applyFont="1" applyFill="1" applyBorder="1"/>
    <xf numFmtId="0" fontId="23" fillId="8" borderId="132" xfId="0" applyFont="1" applyFill="1" applyBorder="1"/>
    <xf numFmtId="0" fontId="18" fillId="8" borderId="133" xfId="0" applyFont="1" applyFill="1" applyBorder="1" applyAlignment="1">
      <alignment horizontal="center" vertical="center" wrapText="1"/>
    </xf>
    <xf numFmtId="0" fontId="18" fillId="0" borderId="133" xfId="0" applyFont="1" applyBorder="1" applyAlignment="1">
      <alignment horizontal="center" vertical="center" wrapText="1"/>
    </xf>
    <xf numFmtId="3" fontId="23" fillId="4" borderId="1" xfId="0" applyNumberFormat="1" applyFont="1" applyFill="1" applyBorder="1"/>
    <xf numFmtId="3" fontId="23" fillId="9" borderId="1" xfId="0" applyNumberFormat="1" applyFont="1" applyFill="1" applyBorder="1"/>
    <xf numFmtId="165" fontId="23" fillId="8" borderId="115" xfId="0" applyNumberFormat="1" applyFont="1" applyFill="1" applyBorder="1"/>
    <xf numFmtId="165" fontId="23" fillId="0" borderId="115" xfId="0" applyNumberFormat="1" applyFont="1" applyFill="1" applyBorder="1"/>
    <xf numFmtId="165" fontId="23" fillId="0" borderId="117" xfId="0" applyNumberFormat="1" applyFont="1" applyFill="1" applyBorder="1"/>
    <xf numFmtId="0" fontId="7" fillId="0" borderId="131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4" xfId="0" applyFont="1" applyBorder="1" applyAlignment="1">
      <alignment horizontal="center"/>
    </xf>
    <xf numFmtId="0" fontId="7" fillId="0" borderId="123" xfId="0" applyFont="1" applyBorder="1"/>
    <xf numFmtId="165" fontId="23" fillId="9" borderId="115" xfId="0" applyNumberFormat="1" applyFont="1" applyFill="1" applyBorder="1"/>
    <xf numFmtId="0" fontId="23" fillId="0" borderId="29" xfId="0" applyFont="1" applyBorder="1"/>
    <xf numFmtId="0" fontId="7" fillId="0" borderId="51" xfId="0" applyFont="1" applyBorder="1" applyAlignment="1">
      <alignment horizontal="center"/>
    </xf>
    <xf numFmtId="0" fontId="23" fillId="8" borderId="130" xfId="0" applyFont="1" applyFill="1" applyBorder="1"/>
    <xf numFmtId="0" fontId="7" fillId="0" borderId="40" xfId="0" applyFont="1" applyBorder="1" applyAlignment="1">
      <alignment horizontal="center"/>
    </xf>
    <xf numFmtId="0" fontId="13" fillId="3" borderId="130" xfId="0" applyFont="1" applyFill="1" applyBorder="1"/>
    <xf numFmtId="0" fontId="13" fillId="3" borderId="115" xfId="0" applyFont="1" applyFill="1" applyBorder="1"/>
    <xf numFmtId="2" fontId="23" fillId="4" borderId="115" xfId="0" applyNumberFormat="1" applyFont="1" applyFill="1" applyBorder="1"/>
    <xf numFmtId="2" fontId="23" fillId="0" borderId="115" xfId="0" applyNumberFormat="1" applyFont="1" applyFill="1" applyBorder="1"/>
    <xf numFmtId="2" fontId="23" fillId="0" borderId="117" xfId="0" applyNumberFormat="1" applyFont="1" applyFill="1" applyBorder="1"/>
    <xf numFmtId="2" fontId="23" fillId="8" borderId="115" xfId="0" applyNumberFormat="1" applyFont="1" applyFill="1" applyBorder="1"/>
    <xf numFmtId="2" fontId="23" fillId="8" borderId="113" xfId="0" applyNumberFormat="1" applyFont="1" applyFill="1" applyBorder="1"/>
    <xf numFmtId="2" fontId="23" fillId="8" borderId="117" xfId="0" applyNumberFormat="1" applyFont="1" applyFill="1" applyBorder="1"/>
    <xf numFmtId="165" fontId="23" fillId="11" borderId="115" xfId="0" applyNumberFormat="1" applyFont="1" applyFill="1" applyBorder="1"/>
    <xf numFmtId="165" fontId="23" fillId="10" borderId="115" xfId="0" applyNumberFormat="1" applyFont="1" applyFill="1" applyBorder="1"/>
    <xf numFmtId="165" fontId="23" fillId="14" borderId="115" xfId="0" applyNumberFormat="1" applyFont="1" applyFill="1" applyBorder="1"/>
    <xf numFmtId="0" fontId="16" fillId="0" borderId="0" xfId="0" applyFont="1" applyBorder="1" applyAlignment="1">
      <alignment horizontal="left"/>
    </xf>
    <xf numFmtId="2" fontId="23" fillId="11" borderId="115" xfId="0" applyNumberFormat="1" applyFont="1" applyFill="1" applyBorder="1"/>
    <xf numFmtId="165" fontId="23" fillId="15" borderId="115" xfId="0" applyNumberFormat="1" applyFont="1" applyFill="1" applyBorder="1"/>
    <xf numFmtId="0" fontId="11" fillId="4" borderId="127" xfId="0" applyFont="1" applyFill="1" applyBorder="1"/>
    <xf numFmtId="0" fontId="11" fillId="0" borderId="127" xfId="0" applyFont="1" applyBorder="1"/>
    <xf numFmtId="0" fontId="11" fillId="0" borderId="127" xfId="0" applyFont="1" applyFill="1" applyBorder="1"/>
    <xf numFmtId="165" fontId="11" fillId="9" borderId="115" xfId="0" applyNumberFormat="1" applyFont="1" applyFill="1" applyBorder="1"/>
    <xf numFmtId="165" fontId="11" fillId="15" borderId="115" xfId="0" applyNumberFormat="1" applyFont="1" applyFill="1" applyBorder="1"/>
    <xf numFmtId="165" fontId="11" fillId="0" borderId="115" xfId="0" applyNumberFormat="1" applyFont="1" applyFill="1" applyBorder="1"/>
    <xf numFmtId="165" fontId="11" fillId="0" borderId="117" xfId="0" applyNumberFormat="1" applyFont="1" applyFill="1" applyBorder="1"/>
    <xf numFmtId="165" fontId="11" fillId="11" borderId="115" xfId="0" applyNumberFormat="1" applyFont="1" applyFill="1" applyBorder="1"/>
    <xf numFmtId="165" fontId="11" fillId="14" borderId="115" xfId="0" applyNumberFormat="1" applyFont="1" applyFill="1" applyBorder="1"/>
    <xf numFmtId="165" fontId="11" fillId="10" borderId="115" xfId="0" applyNumberFormat="1" applyFont="1" applyFill="1" applyBorder="1"/>
    <xf numFmtId="0" fontId="11" fillId="8" borderId="112" xfId="0" applyFont="1" applyFill="1" applyBorder="1"/>
    <xf numFmtId="0" fontId="11" fillId="8" borderId="46" xfId="0" applyFont="1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0" fontId="7" fillId="0" borderId="116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7" fillId="0" borderId="88" xfId="0" applyFont="1" applyBorder="1" applyAlignment="1">
      <alignment horizontal="center"/>
    </xf>
    <xf numFmtId="0" fontId="8" fillId="0" borderId="117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13" fillId="3" borderId="131" xfId="0" applyFont="1" applyFill="1" applyBorder="1"/>
    <xf numFmtId="0" fontId="13" fillId="3" borderId="15" xfId="0" applyFont="1" applyFill="1" applyBorder="1"/>
    <xf numFmtId="3" fontId="13" fillId="3" borderId="15" xfId="0" applyNumberFormat="1" applyFont="1" applyFill="1" applyBorder="1"/>
    <xf numFmtId="0" fontId="13" fillId="3" borderId="139" xfId="0" applyFont="1" applyFill="1" applyBorder="1"/>
    <xf numFmtId="0" fontId="13" fillId="3" borderId="40" xfId="0" applyFont="1" applyFill="1" applyBorder="1"/>
    <xf numFmtId="165" fontId="13" fillId="3" borderId="134" xfId="0" applyNumberFormat="1" applyFont="1" applyFill="1" applyBorder="1"/>
    <xf numFmtId="0" fontId="11" fillId="4" borderId="130" xfId="0" applyFont="1" applyFill="1" applyBorder="1"/>
    <xf numFmtId="2" fontId="11" fillId="4" borderId="115" xfId="0" applyNumberFormat="1" applyFont="1" applyFill="1" applyBorder="1"/>
    <xf numFmtId="0" fontId="11" fillId="4" borderId="96" xfId="0" applyFont="1" applyFill="1" applyBorder="1"/>
    <xf numFmtId="165" fontId="11" fillId="4" borderId="115" xfId="0" applyNumberFormat="1" applyFont="1" applyFill="1" applyBorder="1"/>
    <xf numFmtId="0" fontId="11" fillId="8" borderId="130" xfId="0" applyFont="1" applyFill="1" applyBorder="1"/>
    <xf numFmtId="2" fontId="11" fillId="8" borderId="115" xfId="0" applyNumberFormat="1" applyFont="1" applyFill="1" applyBorder="1"/>
    <xf numFmtId="165" fontId="11" fillId="8" borderId="115" xfId="0" applyNumberFormat="1" applyFont="1" applyFill="1" applyBorder="1"/>
    <xf numFmtId="165" fontId="11" fillId="8" borderId="115" xfId="1" applyNumberFormat="1" applyFont="1" applyFill="1" applyBorder="1"/>
    <xf numFmtId="0" fontId="11" fillId="0" borderId="130" xfId="0" applyFont="1" applyFill="1" applyBorder="1"/>
    <xf numFmtId="2" fontId="11" fillId="0" borderId="115" xfId="0" applyNumberFormat="1" applyFont="1" applyFill="1" applyBorder="1"/>
    <xf numFmtId="0" fontId="11" fillId="0" borderId="96" xfId="0" applyFont="1" applyFill="1" applyBorder="1"/>
    <xf numFmtId="0" fontId="11" fillId="13" borderId="1" xfId="0" applyFont="1" applyFill="1" applyBorder="1"/>
    <xf numFmtId="0" fontId="11" fillId="9" borderId="1" xfId="0" applyFont="1" applyFill="1" applyBorder="1"/>
    <xf numFmtId="0" fontId="11" fillId="0" borderId="1" xfId="0" applyNumberFormat="1" applyFont="1" applyBorder="1"/>
    <xf numFmtId="0" fontId="11" fillId="0" borderId="1" xfId="0" applyNumberFormat="1" applyFont="1" applyFill="1" applyBorder="1"/>
    <xf numFmtId="0" fontId="11" fillId="0" borderId="26" xfId="0" applyFont="1" applyFill="1" applyBorder="1"/>
    <xf numFmtId="2" fontId="11" fillId="0" borderId="117" xfId="0" applyNumberFormat="1" applyFont="1" applyFill="1" applyBorder="1"/>
    <xf numFmtId="0" fontId="11" fillId="0" borderId="29" xfId="0" applyFont="1" applyFill="1" applyBorder="1"/>
    <xf numFmtId="0" fontId="11" fillId="0" borderId="116" xfId="0" applyFont="1" applyFill="1" applyBorder="1"/>
    <xf numFmtId="0" fontId="11" fillId="8" borderId="140" xfId="0" applyFont="1" applyFill="1" applyBorder="1"/>
    <xf numFmtId="165" fontId="11" fillId="8" borderId="113" xfId="1" applyNumberFormat="1" applyFont="1" applyFill="1" applyBorder="1"/>
    <xf numFmtId="165" fontId="11" fillId="8" borderId="49" xfId="1" applyNumberFormat="1" applyFont="1" applyFill="1" applyBorder="1"/>
    <xf numFmtId="0" fontId="18" fillId="8" borderId="141" xfId="0" applyFont="1" applyFill="1" applyBorder="1" applyAlignment="1">
      <alignment horizontal="center" vertical="center" wrapText="1"/>
    </xf>
    <xf numFmtId="165" fontId="11" fillId="8" borderId="111" xfId="1" applyNumberFormat="1" applyFont="1" applyFill="1" applyBorder="1"/>
    <xf numFmtId="165" fontId="11" fillId="8" borderId="142" xfId="1" applyNumberFormat="1" applyFont="1" applyFill="1" applyBorder="1"/>
    <xf numFmtId="0" fontId="18" fillId="8" borderId="143" xfId="0" applyFont="1" applyFill="1" applyBorder="1" applyAlignment="1">
      <alignment horizontal="center" vertical="center" wrapText="1"/>
    </xf>
    <xf numFmtId="165" fontId="11" fillId="8" borderId="117" xfId="1" applyNumberFormat="1" applyFont="1" applyFill="1" applyBorder="1"/>
    <xf numFmtId="165" fontId="11" fillId="8" borderId="88" xfId="1" applyNumberFormat="1" applyFont="1" applyFill="1" applyBorder="1"/>
    <xf numFmtId="0" fontId="11" fillId="8" borderId="88" xfId="0" applyFont="1" applyFill="1" applyBorder="1"/>
    <xf numFmtId="165" fontId="11" fillId="8" borderId="144" xfId="1" applyNumberFormat="1" applyFont="1" applyFill="1" applyBorder="1"/>
    <xf numFmtId="0" fontId="22" fillId="0" borderId="0" xfId="0" applyFont="1" applyFill="1" applyBorder="1"/>
    <xf numFmtId="0" fontId="11" fillId="0" borderId="0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2" fontId="11" fillId="0" borderId="0" xfId="0" applyNumberFormat="1" applyFont="1" applyFill="1" applyBorder="1"/>
    <xf numFmtId="165" fontId="11" fillId="0" borderId="0" xfId="1" applyNumberFormat="1" applyFont="1" applyFill="1" applyBorder="1"/>
    <xf numFmtId="0" fontId="7" fillId="0" borderId="117" xfId="0" applyFont="1" applyBorder="1" applyAlignment="1">
      <alignment horizontal="center"/>
    </xf>
    <xf numFmtId="0" fontId="13" fillId="3" borderId="145" xfId="0" applyFont="1" applyFill="1" applyBorder="1"/>
    <xf numFmtId="0" fontId="11" fillId="4" borderId="141" xfId="0" applyFont="1" applyFill="1" applyBorder="1"/>
    <xf numFmtId="0" fontId="18" fillId="0" borderId="141" xfId="0" applyFont="1" applyBorder="1" applyAlignment="1">
      <alignment horizontal="center" vertical="center" wrapText="1"/>
    </xf>
    <xf numFmtId="0" fontId="18" fillId="0" borderId="143" xfId="0" applyFont="1" applyBorder="1" applyAlignment="1">
      <alignment horizontal="center" vertical="center" wrapText="1"/>
    </xf>
    <xf numFmtId="0" fontId="22" fillId="0" borderId="0" xfId="0" applyFont="1" applyBorder="1"/>
    <xf numFmtId="0" fontId="11" fillId="0" borderId="0" xfId="0" applyFont="1" applyBorder="1"/>
    <xf numFmtId="0" fontId="18" fillId="0" borderId="0" xfId="0" applyFont="1" applyBorder="1" applyAlignment="1">
      <alignment horizontal="center" vertical="center" wrapText="1"/>
    </xf>
    <xf numFmtId="165" fontId="11" fillId="0" borderId="0" xfId="0" applyNumberFormat="1" applyFont="1" applyFill="1" applyBorder="1"/>
    <xf numFmtId="0" fontId="22" fillId="8" borderId="144" xfId="0" applyFont="1" applyFill="1" applyBorder="1"/>
    <xf numFmtId="0" fontId="11" fillId="8" borderId="135" xfId="0" applyFont="1" applyFill="1" applyBorder="1"/>
    <xf numFmtId="0" fontId="11" fillId="8" borderId="62" xfId="0" applyFont="1" applyFill="1" applyBorder="1"/>
    <xf numFmtId="0" fontId="18" fillId="8" borderId="146" xfId="0" applyFont="1" applyFill="1" applyBorder="1" applyAlignment="1">
      <alignment horizontal="center" vertical="center" wrapText="1"/>
    </xf>
    <xf numFmtId="2" fontId="11" fillId="8" borderId="136" xfId="0" applyNumberFormat="1" applyFont="1" applyFill="1" applyBorder="1"/>
    <xf numFmtId="165" fontId="11" fillId="8" borderId="136" xfId="1" applyNumberFormat="1" applyFont="1" applyFill="1" applyBorder="1"/>
    <xf numFmtId="0" fontId="11" fillId="8" borderId="144" xfId="0" applyFont="1" applyFill="1" applyBorder="1"/>
    <xf numFmtId="0" fontId="11" fillId="8" borderId="67" xfId="0" applyFont="1" applyFill="1" applyBorder="1"/>
    <xf numFmtId="165" fontId="11" fillId="13" borderId="115" xfId="0" applyNumberFormat="1" applyFont="1" applyFill="1" applyBorder="1"/>
    <xf numFmtId="0" fontId="21" fillId="0" borderId="118" xfId="0" applyFont="1" applyBorder="1"/>
    <xf numFmtId="0" fontId="0" fillId="0" borderId="120" xfId="0" applyBorder="1"/>
    <xf numFmtId="0" fontId="11" fillId="9" borderId="114" xfId="0" applyFont="1" applyFill="1" applyBorder="1"/>
    <xf numFmtId="0" fontId="11" fillId="0" borderId="29" xfId="0" applyFont="1" applyBorder="1"/>
    <xf numFmtId="2" fontId="8" fillId="3" borderId="134" xfId="0" applyNumberFormat="1" applyFont="1" applyFill="1" applyBorder="1"/>
    <xf numFmtId="2" fontId="11" fillId="8" borderId="113" xfId="0" applyNumberFormat="1" applyFont="1" applyFill="1" applyBorder="1"/>
    <xf numFmtId="2" fontId="11" fillId="8" borderId="117" xfId="0" applyNumberFormat="1" applyFont="1" applyFill="1" applyBorder="1"/>
    <xf numFmtId="165" fontId="11" fillId="10" borderId="117" xfId="0" applyNumberFormat="1" applyFont="1" applyFill="1" applyBorder="1"/>
    <xf numFmtId="165" fontId="13" fillId="3" borderId="134" xfId="1" applyNumberFormat="1" applyFont="1" applyFill="1" applyBorder="1"/>
    <xf numFmtId="165" fontId="11" fillId="4" borderId="115" xfId="1" applyNumberFormat="1" applyFont="1" applyFill="1" applyBorder="1"/>
    <xf numFmtId="165" fontId="11" fillId="10" borderId="117" xfId="1" applyNumberFormat="1" applyFont="1" applyFill="1" applyBorder="1"/>
    <xf numFmtId="165" fontId="11" fillId="8" borderId="136" xfId="1" applyNumberFormat="1" applyFont="1" applyFill="1" applyBorder="1" applyAlignment="1">
      <alignment wrapText="1"/>
    </xf>
    <xf numFmtId="165" fontId="11" fillId="8" borderId="136" xfId="2" applyNumberFormat="1" applyFont="1" applyFill="1" applyBorder="1"/>
    <xf numFmtId="165" fontId="11" fillId="10" borderId="115" xfId="1" applyNumberFormat="1" applyFont="1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0" fontId="22" fillId="0" borderId="147" xfId="0" applyFont="1" applyBorder="1"/>
    <xf numFmtId="0" fontId="11" fillId="0" borderId="148" xfId="0" applyFont="1" applyBorder="1"/>
    <xf numFmtId="0" fontId="11" fillId="0" borderId="57" xfId="0" applyFont="1" applyBorder="1"/>
    <xf numFmtId="0" fontId="18" fillId="0" borderId="149" xfId="0" applyFont="1" applyBorder="1" applyAlignment="1">
      <alignment horizontal="center" vertical="center" wrapText="1"/>
    </xf>
    <xf numFmtId="0" fontId="11" fillId="0" borderId="57" xfId="0" applyFont="1" applyFill="1" applyBorder="1"/>
    <xf numFmtId="2" fontId="11" fillId="0" borderId="142" xfId="0" applyNumberFormat="1" applyFont="1" applyFill="1" applyBorder="1"/>
    <xf numFmtId="0" fontId="11" fillId="0" borderId="150" xfId="0" applyFont="1" applyFill="1" applyBorder="1"/>
    <xf numFmtId="165" fontId="11" fillId="10" borderId="142" xfId="0" applyNumberFormat="1" applyFont="1" applyFill="1" applyBorder="1"/>
    <xf numFmtId="0" fontId="11" fillId="0" borderId="148" xfId="0" applyFont="1" applyFill="1" applyBorder="1"/>
    <xf numFmtId="165" fontId="11" fillId="0" borderId="142" xfId="0" applyNumberFormat="1" applyFont="1" applyFill="1" applyBorder="1"/>
    <xf numFmtId="0" fontId="16" fillId="0" borderId="84" xfId="0" applyFont="1" applyBorder="1" applyAlignment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5" fontId="11" fillId="0" borderId="115" xfId="1" applyNumberFormat="1" applyFont="1" applyFill="1" applyBorder="1"/>
    <xf numFmtId="165" fontId="11" fillId="0" borderId="117" xfId="1" applyNumberFormat="1" applyFont="1" applyFill="1" applyBorder="1"/>
    <xf numFmtId="165" fontId="11" fillId="11" borderId="117" xfId="0" applyNumberFormat="1" applyFont="1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0" fontId="11" fillId="0" borderId="128" xfId="0" applyFont="1" applyBorder="1"/>
    <xf numFmtId="165" fontId="11" fillId="14" borderId="117" xfId="1" applyNumberFormat="1" applyFont="1" applyFill="1" applyBorder="1"/>
    <xf numFmtId="165" fontId="11" fillId="14" borderId="117" xfId="0" applyNumberFormat="1" applyFont="1" applyFill="1" applyBorder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0" fontId="0" fillId="0" borderId="0" xfId="0" applyFill="1"/>
    <xf numFmtId="0" fontId="22" fillId="0" borderId="120" xfId="0" applyFont="1" applyFill="1" applyBorder="1"/>
    <xf numFmtId="0" fontId="11" fillId="0" borderId="128" xfId="0" applyFont="1" applyFill="1" applyBorder="1"/>
    <xf numFmtId="165" fontId="11" fillId="8" borderId="115" xfId="1" applyNumberFormat="1" applyFont="1" applyFill="1" applyBorder="1" applyAlignment="1">
      <alignment horizontal="right"/>
    </xf>
    <xf numFmtId="165" fontId="11" fillId="0" borderId="115" xfId="1" applyNumberFormat="1" applyFont="1" applyFill="1" applyBorder="1" applyAlignment="1">
      <alignment horizontal="right"/>
    </xf>
    <xf numFmtId="165" fontId="11" fillId="11" borderId="115" xfId="1" applyNumberFormat="1" applyFont="1" applyFill="1" applyBorder="1" applyAlignment="1">
      <alignment horizontal="right"/>
    </xf>
    <xf numFmtId="165" fontId="11" fillId="10" borderId="115" xfId="1" applyNumberFormat="1" applyFont="1" applyFill="1" applyBorder="1" applyAlignment="1">
      <alignment horizontal="right"/>
    </xf>
    <xf numFmtId="165" fontId="11" fillId="14" borderId="115" xfId="1" applyNumberFormat="1" applyFont="1" applyFill="1" applyBorder="1" applyAlignment="1">
      <alignment horizontal="right"/>
    </xf>
    <xf numFmtId="165" fontId="11" fillId="0" borderId="117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8" borderId="136" xfId="1" applyNumberFormat="1" applyFont="1" applyFill="1" applyBorder="1" applyAlignment="1">
      <alignment horizontal="right"/>
    </xf>
    <xf numFmtId="165" fontId="11" fillId="10" borderId="117" xfId="1" applyNumberFormat="1" applyFont="1" applyFill="1" applyBorder="1" applyAlignment="1">
      <alignment horizontal="right"/>
    </xf>
    <xf numFmtId="165" fontId="11" fillId="0" borderId="41" xfId="1" applyNumberFormat="1" applyFont="1" applyFill="1" applyBorder="1" applyAlignment="1">
      <alignment horizontal="right"/>
    </xf>
    <xf numFmtId="165" fontId="11" fillId="0" borderId="84" xfId="1" applyNumberFormat="1" applyFont="1" applyFill="1" applyBorder="1" applyAlignment="1">
      <alignment horizontal="right"/>
    </xf>
    <xf numFmtId="165" fontId="11" fillId="0" borderId="91" xfId="1" applyNumberFormat="1" applyFont="1" applyFill="1" applyBorder="1" applyAlignment="1">
      <alignment horizontal="right"/>
    </xf>
    <xf numFmtId="165" fontId="11" fillId="19" borderId="119" xfId="1" applyNumberFormat="1" applyFont="1" applyFill="1" applyBorder="1" applyAlignment="1">
      <alignment horizontal="right"/>
    </xf>
    <xf numFmtId="165" fontId="11" fillId="19" borderId="120" xfId="1" applyNumberFormat="1" applyFont="1" applyFill="1" applyBorder="1" applyAlignment="1">
      <alignment horizontal="right"/>
    </xf>
    <xf numFmtId="0" fontId="11" fillId="0" borderId="0" xfId="0" applyFont="1"/>
    <xf numFmtId="165" fontId="11" fillId="0" borderId="0" xfId="1" applyNumberFormat="1" applyFont="1"/>
    <xf numFmtId="165" fontId="11" fillId="0" borderId="0" xfId="1" applyNumberFormat="1" applyFont="1" applyAlignment="1">
      <alignment horizontal="right"/>
    </xf>
    <xf numFmtId="0" fontId="33" fillId="0" borderId="0" xfId="0" applyFont="1" applyBorder="1" applyAlignment="1">
      <alignment horizontal="left"/>
    </xf>
    <xf numFmtId="0" fontId="34" fillId="20" borderId="135" xfId="0" applyFont="1" applyFill="1" applyBorder="1" applyAlignment="1">
      <alignment horizontal="left" vertical="center"/>
    </xf>
    <xf numFmtId="0" fontId="35" fillId="20" borderId="62" xfId="0" applyFont="1" applyFill="1" applyBorder="1" applyAlignment="1">
      <alignment horizontal="center" vertical="center"/>
    </xf>
    <xf numFmtId="0" fontId="34" fillId="20" borderId="62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11" fillId="0" borderId="116" xfId="0" applyFont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165" fontId="22" fillId="0" borderId="117" xfId="1" applyNumberFormat="1" applyFont="1" applyBorder="1" applyAlignment="1">
      <alignment horizontal="center"/>
    </xf>
    <xf numFmtId="165" fontId="22" fillId="0" borderId="117" xfId="1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19" borderId="118" xfId="0" applyFont="1" applyFill="1" applyBorder="1" applyAlignment="1">
      <alignment horizontal="center"/>
    </xf>
    <xf numFmtId="165" fontId="11" fillId="9" borderId="115" xfId="1" applyNumberFormat="1" applyFont="1" applyFill="1" applyBorder="1" applyAlignment="1">
      <alignment horizontal="right"/>
    </xf>
    <xf numFmtId="165" fontId="11" fillId="4" borderId="115" xfId="1" applyNumberFormat="1" applyFont="1" applyFill="1" applyBorder="1" applyAlignment="1">
      <alignment horizontal="right"/>
    </xf>
    <xf numFmtId="0" fontId="11" fillId="0" borderId="102" xfId="0" applyFont="1" applyFill="1" applyBorder="1" applyAlignment="1">
      <alignment horizontal="center"/>
    </xf>
    <xf numFmtId="0" fontId="22" fillId="0" borderId="117" xfId="0" applyFont="1" applyBorder="1" applyAlignment="1">
      <alignment horizontal="center"/>
    </xf>
    <xf numFmtId="165" fontId="22" fillId="0" borderId="84" xfId="1" applyNumberFormat="1" applyFont="1" applyFill="1" applyBorder="1" applyAlignment="1">
      <alignment horizontal="right"/>
    </xf>
    <xf numFmtId="0" fontId="22" fillId="0" borderId="112" xfId="0" applyFont="1" applyFill="1" applyBorder="1" applyAlignment="1">
      <alignment horizontal="left"/>
    </xf>
    <xf numFmtId="0" fontId="11" fillId="0" borderId="49" xfId="0" applyFont="1" applyBorder="1" applyAlignment="1">
      <alignment horizontal="left"/>
    </xf>
    <xf numFmtId="0" fontId="11" fillId="0" borderId="102" xfId="0" applyFont="1" applyBorder="1" applyAlignment="1">
      <alignment horizontal="left"/>
    </xf>
    <xf numFmtId="0" fontId="11" fillId="0" borderId="151" xfId="0" applyFont="1" applyBorder="1" applyAlignment="1">
      <alignment horizontal="left"/>
    </xf>
    <xf numFmtId="0" fontId="11" fillId="0" borderId="135" xfId="0" applyFont="1" applyBorder="1"/>
    <xf numFmtId="0" fontId="33" fillId="0" borderId="0" xfId="0" applyFont="1" applyBorder="1" applyAlignment="1"/>
    <xf numFmtId="0" fontId="39" fillId="0" borderId="0" xfId="0" applyFont="1" applyBorder="1" applyAlignment="1"/>
    <xf numFmtId="0" fontId="11" fillId="0" borderId="114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0" borderId="114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right"/>
    </xf>
    <xf numFmtId="0" fontId="11" fillId="8" borderId="114" xfId="0" applyFont="1" applyFill="1" applyBorder="1" applyAlignment="1">
      <alignment horizontal="right"/>
    </xf>
    <xf numFmtId="0" fontId="11" fillId="8" borderId="1" xfId="0" applyFont="1" applyFill="1" applyBorder="1" applyAlignment="1">
      <alignment horizontal="right"/>
    </xf>
    <xf numFmtId="0" fontId="11" fillId="8" borderId="141" xfId="0" applyFont="1" applyFill="1" applyBorder="1" applyAlignment="1">
      <alignment horizontal="right"/>
    </xf>
    <xf numFmtId="0" fontId="11" fillId="8" borderId="96" xfId="0" applyFont="1" applyFill="1" applyBorder="1" applyAlignment="1">
      <alignment horizontal="right"/>
    </xf>
    <xf numFmtId="0" fontId="11" fillId="0" borderId="141" xfId="0" applyFont="1" applyFill="1" applyBorder="1" applyAlignment="1">
      <alignment horizontal="right"/>
    </xf>
    <xf numFmtId="0" fontId="11" fillId="0" borderId="96" xfId="0" applyFont="1" applyFill="1" applyBorder="1" applyAlignment="1">
      <alignment horizontal="right"/>
    </xf>
    <xf numFmtId="0" fontId="22" fillId="0" borderId="141" xfId="0" applyFont="1" applyBorder="1" applyAlignment="1">
      <alignment horizontal="right" vertical="center" wrapText="1"/>
    </xf>
    <xf numFmtId="0" fontId="11" fillId="13" borderId="1" xfId="0" applyFont="1" applyFill="1" applyBorder="1" applyAlignment="1">
      <alignment horizontal="right"/>
    </xf>
    <xf numFmtId="0" fontId="22" fillId="8" borderId="141" xfId="0" applyFont="1" applyFill="1" applyBorder="1" applyAlignment="1">
      <alignment horizontal="right" vertical="center" wrapText="1"/>
    </xf>
    <xf numFmtId="0" fontId="11" fillId="4" borderId="114" xfId="0" applyFont="1" applyFill="1" applyBorder="1" applyAlignment="1">
      <alignment horizontal="right"/>
    </xf>
    <xf numFmtId="165" fontId="11" fillId="21" borderId="115" xfId="0" applyNumberFormat="1" applyFont="1" applyFill="1" applyBorder="1" applyAlignment="1">
      <alignment horizontal="right"/>
    </xf>
    <xf numFmtId="165" fontId="11" fillId="21" borderId="115" xfId="1" applyNumberFormat="1" applyFont="1" applyFill="1" applyBorder="1" applyAlignment="1">
      <alignment horizontal="right"/>
    </xf>
    <xf numFmtId="0" fontId="11" fillId="0" borderId="96" xfId="0" applyFont="1" applyBorder="1" applyAlignment="1">
      <alignment horizontal="right"/>
    </xf>
    <xf numFmtId="0" fontId="11" fillId="0" borderId="116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22" fillId="0" borderId="143" xfId="0" applyFont="1" applyBorder="1" applyAlignment="1">
      <alignment horizontal="right" vertical="center" wrapText="1"/>
    </xf>
    <xf numFmtId="0" fontId="11" fillId="0" borderId="26" xfId="0" applyFont="1" applyFill="1" applyBorder="1" applyAlignment="1">
      <alignment horizontal="right"/>
    </xf>
    <xf numFmtId="0" fontId="11" fillId="0" borderId="116" xfId="0" applyFont="1" applyFill="1" applyBorder="1" applyAlignment="1">
      <alignment horizontal="right"/>
    </xf>
    <xf numFmtId="0" fontId="11" fillId="0" borderId="29" xfId="0" applyFont="1" applyFill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11" fillId="4" borderId="96" xfId="0" applyFont="1" applyFill="1" applyBorder="1" applyAlignment="1">
      <alignment horizontal="right"/>
    </xf>
    <xf numFmtId="165" fontId="11" fillId="22" borderId="115" xfId="0" applyNumberFormat="1" applyFont="1" applyFill="1" applyBorder="1" applyAlignment="1">
      <alignment horizontal="right"/>
    </xf>
    <xf numFmtId="0" fontId="11" fillId="9" borderId="1" xfId="0" applyFont="1" applyFill="1" applyBorder="1" applyAlignment="1">
      <alignment horizontal="right"/>
    </xf>
    <xf numFmtId="0" fontId="11" fillId="0" borderId="1" xfId="0" applyNumberFormat="1" applyFont="1" applyBorder="1" applyAlignment="1">
      <alignment horizontal="right"/>
    </xf>
    <xf numFmtId="0" fontId="11" fillId="0" borderId="1" xfId="0" applyNumberFormat="1" applyFont="1" applyFill="1" applyBorder="1" applyAlignment="1">
      <alignment horizontal="right"/>
    </xf>
    <xf numFmtId="165" fontId="11" fillId="15" borderId="115" xfId="1" applyNumberFormat="1" applyFont="1" applyFill="1" applyBorder="1" applyAlignment="1">
      <alignment horizontal="right"/>
    </xf>
    <xf numFmtId="165" fontId="11" fillId="15" borderId="115" xfId="0" applyNumberFormat="1" applyFont="1" applyFill="1" applyBorder="1" applyAlignment="1">
      <alignment horizontal="right"/>
    </xf>
    <xf numFmtId="0" fontId="22" fillId="0" borderId="0" xfId="0" applyFont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/>
    </xf>
    <xf numFmtId="2" fontId="11" fillId="0" borderId="0" xfId="0" applyNumberFormat="1" applyFont="1" applyFill="1" applyBorder="1" applyAlignment="1">
      <alignment horizontal="right"/>
    </xf>
    <xf numFmtId="0" fontId="11" fillId="8" borderId="135" xfId="0" applyFont="1" applyFill="1" applyBorder="1" applyAlignment="1">
      <alignment horizontal="right"/>
    </xf>
    <xf numFmtId="0" fontId="11" fillId="8" borderId="62" xfId="0" applyFont="1" applyFill="1" applyBorder="1" applyAlignment="1">
      <alignment horizontal="right"/>
    </xf>
    <xf numFmtId="0" fontId="22" fillId="8" borderId="146" xfId="0" applyFont="1" applyFill="1" applyBorder="1" applyAlignment="1">
      <alignment horizontal="right" vertical="center" wrapText="1"/>
    </xf>
    <xf numFmtId="0" fontId="11" fillId="8" borderId="144" xfId="0" applyFont="1" applyFill="1" applyBorder="1" applyAlignment="1">
      <alignment horizontal="right"/>
    </xf>
    <xf numFmtId="0" fontId="11" fillId="8" borderId="67" xfId="0" applyFont="1" applyFill="1" applyBorder="1" applyAlignment="1">
      <alignment horizontal="right"/>
    </xf>
    <xf numFmtId="0" fontId="22" fillId="8" borderId="119" xfId="0" applyFont="1" applyFill="1" applyBorder="1" applyAlignment="1">
      <alignment horizontal="left"/>
    </xf>
    <xf numFmtId="0" fontId="11" fillId="4" borderId="141" xfId="0" applyFont="1" applyFill="1" applyBorder="1" applyAlignment="1">
      <alignment horizontal="right"/>
    </xf>
    <xf numFmtId="165" fontId="11" fillId="4" borderId="115" xfId="1" applyNumberFormat="1" applyFont="1" applyFill="1" applyBorder="1" applyAlignment="1">
      <alignment horizontal="right" vertical="center"/>
    </xf>
    <xf numFmtId="165" fontId="11" fillId="4" borderId="115" xfId="0" applyNumberFormat="1" applyFont="1" applyFill="1" applyBorder="1" applyAlignment="1">
      <alignment horizontal="right"/>
    </xf>
    <xf numFmtId="0" fontId="11" fillId="4" borderId="131" xfId="0" applyFont="1" applyFill="1" applyBorder="1" applyAlignment="1">
      <alignment horizontal="right" vertical="center"/>
    </xf>
    <xf numFmtId="0" fontId="11" fillId="4" borderId="15" xfId="0" applyFont="1" applyFill="1" applyBorder="1" applyAlignment="1">
      <alignment horizontal="right" vertical="center"/>
    </xf>
    <xf numFmtId="0" fontId="11" fillId="4" borderId="145" xfId="0" applyFont="1" applyFill="1" applyBorder="1" applyAlignment="1">
      <alignment horizontal="right"/>
    </xf>
    <xf numFmtId="165" fontId="11" fillId="4" borderId="134" xfId="1" applyNumberFormat="1" applyFont="1" applyFill="1" applyBorder="1" applyAlignment="1">
      <alignment horizontal="right" vertical="center"/>
    </xf>
    <xf numFmtId="165" fontId="11" fillId="9" borderId="134" xfId="1" applyNumberFormat="1" applyFont="1" applyFill="1" applyBorder="1" applyAlignment="1">
      <alignment horizontal="right"/>
    </xf>
    <xf numFmtId="0" fontId="11" fillId="0" borderId="112" xfId="0" applyFont="1" applyBorder="1" applyAlignment="1">
      <alignment horizontal="right"/>
    </xf>
    <xf numFmtId="0" fontId="11" fillId="0" borderId="46" xfId="0" applyFont="1" applyBorder="1" applyAlignment="1">
      <alignment horizontal="right"/>
    </xf>
    <xf numFmtId="0" fontId="11" fillId="0" borderId="113" xfId="0" applyFont="1" applyBorder="1" applyAlignment="1">
      <alignment horizontal="right"/>
    </xf>
    <xf numFmtId="0" fontId="38" fillId="0" borderId="46" xfId="0" applyFont="1" applyBorder="1" applyAlignment="1">
      <alignment horizontal="right"/>
    </xf>
    <xf numFmtId="165" fontId="38" fillId="0" borderId="113" xfId="1" applyNumberFormat="1" applyFont="1" applyFill="1" applyBorder="1" applyAlignment="1">
      <alignment horizontal="right"/>
    </xf>
    <xf numFmtId="0" fontId="37" fillId="0" borderId="46" xfId="0" applyFont="1" applyBorder="1" applyAlignment="1">
      <alignment horizontal="right"/>
    </xf>
    <xf numFmtId="0" fontId="11" fillId="0" borderId="117" xfId="0" applyFont="1" applyBorder="1" applyAlignment="1">
      <alignment horizontal="right"/>
    </xf>
    <xf numFmtId="0" fontId="38" fillId="0" borderId="26" xfId="0" applyFont="1" applyBorder="1" applyAlignment="1">
      <alignment horizontal="right"/>
    </xf>
    <xf numFmtId="0" fontId="38" fillId="0" borderId="26" xfId="0" applyFont="1" applyFill="1" applyBorder="1" applyAlignment="1">
      <alignment horizontal="right"/>
    </xf>
    <xf numFmtId="0" fontId="11" fillId="0" borderId="117" xfId="0" applyFont="1" applyFill="1" applyBorder="1" applyAlignment="1">
      <alignment horizontal="right"/>
    </xf>
    <xf numFmtId="165" fontId="22" fillId="0" borderId="88" xfId="1" applyNumberFormat="1" applyFont="1" applyBorder="1" applyAlignment="1">
      <alignment horizontal="right"/>
    </xf>
    <xf numFmtId="165" fontId="38" fillId="0" borderId="49" xfId="1" applyNumberFormat="1" applyFont="1" applyFill="1" applyBorder="1" applyAlignment="1">
      <alignment horizontal="right"/>
    </xf>
    <xf numFmtId="0" fontId="11" fillId="4" borderId="40" xfId="0" applyFont="1" applyFill="1" applyBorder="1" applyAlignment="1">
      <alignment horizontal="right" vertical="center"/>
    </xf>
    <xf numFmtId="165" fontId="22" fillId="19" borderId="119" xfId="1" applyNumberFormat="1" applyFont="1" applyFill="1" applyBorder="1" applyAlignment="1">
      <alignment horizontal="right"/>
    </xf>
    <xf numFmtId="0" fontId="11" fillId="19" borderId="119" xfId="0" applyFont="1" applyFill="1" applyBorder="1" applyAlignment="1">
      <alignment horizontal="right"/>
    </xf>
    <xf numFmtId="2" fontId="11" fillId="0" borderId="113" xfId="0" applyNumberFormat="1" applyFont="1" applyBorder="1" applyAlignment="1">
      <alignment horizontal="right"/>
    </xf>
    <xf numFmtId="0" fontId="22" fillId="0" borderId="119" xfId="0" applyFont="1" applyBorder="1" applyAlignment="1">
      <alignment horizontal="left"/>
    </xf>
    <xf numFmtId="0" fontId="22" fillId="4" borderId="119" xfId="0" applyFont="1" applyFill="1" applyBorder="1" applyAlignment="1">
      <alignment horizontal="left"/>
    </xf>
    <xf numFmtId="0" fontId="22" fillId="0" borderId="119" xfId="0" applyFont="1" applyFill="1" applyBorder="1" applyAlignment="1">
      <alignment horizontal="left"/>
    </xf>
    <xf numFmtId="0" fontId="22" fillId="0" borderId="120" xfId="0" applyFont="1" applyBorder="1" applyAlignment="1">
      <alignment horizontal="left"/>
    </xf>
    <xf numFmtId="0" fontId="8" fillId="17" borderId="118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/>
    </xf>
    <xf numFmtId="0" fontId="8" fillId="18" borderId="118" xfId="0" applyFont="1" applyFill="1" applyBorder="1" applyAlignment="1">
      <alignment horizontal="left" vertical="center"/>
    </xf>
    <xf numFmtId="0" fontId="11" fillId="17" borderId="152" xfId="0" applyFont="1" applyFill="1" applyBorder="1" applyAlignment="1">
      <alignment horizontal="left" vertical="center"/>
    </xf>
    <xf numFmtId="0" fontId="11" fillId="0" borderId="148" xfId="0" applyFont="1" applyBorder="1" applyAlignment="1">
      <alignment horizontal="right"/>
    </xf>
    <xf numFmtId="0" fontId="11" fillId="0" borderId="57" xfId="0" applyFont="1" applyBorder="1" applyAlignment="1">
      <alignment horizontal="right"/>
    </xf>
    <xf numFmtId="0" fontId="22" fillId="0" borderId="57" xfId="0" applyFont="1" applyBorder="1" applyAlignment="1">
      <alignment horizontal="right"/>
    </xf>
    <xf numFmtId="0" fontId="11" fillId="0" borderId="142" xfId="0" applyFont="1" applyBorder="1" applyAlignment="1">
      <alignment horizontal="right"/>
    </xf>
    <xf numFmtId="0" fontId="37" fillId="0" borderId="57" xfId="0" applyFont="1" applyBorder="1" applyAlignment="1">
      <alignment horizontal="right"/>
    </xf>
    <xf numFmtId="165" fontId="22" fillId="0" borderId="142" xfId="1" applyNumberFormat="1" applyFont="1" applyBorder="1" applyAlignment="1">
      <alignment horizontal="right"/>
    </xf>
    <xf numFmtId="0" fontId="38" fillId="0" borderId="57" xfId="0" applyFont="1" applyBorder="1" applyAlignment="1">
      <alignment horizontal="right"/>
    </xf>
    <xf numFmtId="165" fontId="22" fillId="0" borderId="153" xfId="1" applyNumberFormat="1" applyFont="1" applyBorder="1" applyAlignment="1">
      <alignment horizontal="right"/>
    </xf>
    <xf numFmtId="165" fontId="22" fillId="19" borderId="152" xfId="1" applyNumberFormat="1" applyFont="1" applyFill="1" applyBorder="1" applyAlignment="1">
      <alignment horizontal="right"/>
    </xf>
    <xf numFmtId="0" fontId="22" fillId="4" borderId="118" xfId="0" applyFont="1" applyFill="1" applyBorder="1" applyAlignment="1">
      <alignment horizontal="left"/>
    </xf>
    <xf numFmtId="0" fontId="11" fillId="4" borderId="112" xfId="0" applyFont="1" applyFill="1" applyBorder="1" applyAlignment="1">
      <alignment horizontal="right"/>
    </xf>
    <xf numFmtId="0" fontId="11" fillId="4" borderId="46" xfId="0" applyFont="1" applyFill="1" applyBorder="1" applyAlignment="1">
      <alignment horizontal="right"/>
    </xf>
    <xf numFmtId="0" fontId="11" fillId="4" borderId="140" xfId="0" applyFont="1" applyFill="1" applyBorder="1" applyAlignment="1">
      <alignment horizontal="right"/>
    </xf>
    <xf numFmtId="165" fontId="11" fillId="4" borderId="113" xfId="1" applyNumberFormat="1" applyFont="1" applyFill="1" applyBorder="1" applyAlignment="1">
      <alignment horizontal="right" vertical="center"/>
    </xf>
    <xf numFmtId="165" fontId="11" fillId="21" borderId="113" xfId="0" applyNumberFormat="1" applyFont="1" applyFill="1" applyBorder="1" applyAlignment="1">
      <alignment horizontal="right"/>
    </xf>
    <xf numFmtId="165" fontId="11" fillId="19" borderId="118" xfId="1" applyNumberFormat="1" applyFont="1" applyFill="1" applyBorder="1" applyAlignment="1">
      <alignment horizontal="right"/>
    </xf>
    <xf numFmtId="0" fontId="11" fillId="19" borderId="102" xfId="0" applyFont="1" applyFill="1" applyBorder="1" applyAlignment="1">
      <alignment horizontal="center"/>
    </xf>
    <xf numFmtId="165" fontId="22" fillId="19" borderId="41" xfId="1" applyNumberFormat="1" applyFont="1" applyFill="1" applyBorder="1" applyAlignment="1">
      <alignment horizontal="right"/>
    </xf>
    <xf numFmtId="0" fontId="11" fillId="19" borderId="41" xfId="0" applyFont="1" applyFill="1" applyBorder="1" applyAlignment="1">
      <alignment horizontal="right"/>
    </xf>
    <xf numFmtId="165" fontId="11" fillId="19" borderId="41" xfId="1" applyNumberFormat="1" applyFont="1" applyFill="1" applyBorder="1" applyAlignment="1">
      <alignment horizontal="right" vertical="center"/>
    </xf>
    <xf numFmtId="165" fontId="11" fillId="19" borderId="41" xfId="1" applyNumberFormat="1" applyFont="1" applyFill="1" applyBorder="1" applyAlignment="1">
      <alignment horizontal="right"/>
    </xf>
    <xf numFmtId="165" fontId="11" fillId="19" borderId="84" xfId="1" applyNumberFormat="1" applyFont="1" applyFill="1" applyBorder="1" applyAlignment="1">
      <alignment horizontal="right"/>
    </xf>
    <xf numFmtId="0" fontId="11" fillId="0" borderId="57" xfId="0" applyFont="1" applyFill="1" applyBorder="1" applyAlignment="1">
      <alignment horizontal="right"/>
    </xf>
    <xf numFmtId="0" fontId="11" fillId="0" borderId="128" xfId="0" applyFont="1" applyFill="1" applyBorder="1" applyAlignment="1">
      <alignment horizontal="right"/>
    </xf>
    <xf numFmtId="165" fontId="11" fillId="14" borderId="117" xfId="1" applyNumberFormat="1" applyFont="1" applyFill="1" applyBorder="1" applyAlignment="1">
      <alignment horizontal="right"/>
    </xf>
    <xf numFmtId="0" fontId="37" fillId="0" borderId="49" xfId="0" applyFont="1" applyBorder="1" applyAlignment="1">
      <alignment horizontal="right"/>
    </xf>
    <xf numFmtId="0" fontId="38" fillId="0" borderId="88" xfId="0" applyFont="1" applyFill="1" applyBorder="1" applyAlignment="1">
      <alignment horizontal="right"/>
    </xf>
    <xf numFmtId="0" fontId="11" fillId="4" borderId="51" xfId="0" applyFont="1" applyFill="1" applyBorder="1" applyAlignment="1">
      <alignment horizontal="right" vertical="center"/>
    </xf>
    <xf numFmtId="0" fontId="11" fillId="0" borderId="49" xfId="0" applyFont="1" applyBorder="1" applyAlignment="1">
      <alignment horizontal="right"/>
    </xf>
    <xf numFmtId="0" fontId="38" fillId="0" borderId="153" xfId="0" applyFont="1" applyBorder="1" applyAlignment="1">
      <alignment horizontal="right"/>
    </xf>
    <xf numFmtId="0" fontId="11" fillId="8" borderId="63" xfId="0" applyFont="1" applyFill="1" applyBorder="1" applyAlignment="1">
      <alignment horizontal="right"/>
    </xf>
    <xf numFmtId="0" fontId="11" fillId="15" borderId="1" xfId="0" applyFont="1" applyFill="1" applyBorder="1" applyAlignment="1">
      <alignment horizontal="right"/>
    </xf>
    <xf numFmtId="0" fontId="22" fillId="0" borderId="88" xfId="0" applyFont="1" applyBorder="1" applyAlignment="1">
      <alignment horizontal="center"/>
    </xf>
    <xf numFmtId="0" fontId="38" fillId="0" borderId="49" xfId="0" applyFont="1" applyBorder="1" applyAlignment="1">
      <alignment horizontal="right"/>
    </xf>
    <xf numFmtId="0" fontId="11" fillId="0" borderId="51" xfId="0" applyFont="1" applyFill="1" applyBorder="1" applyAlignment="1">
      <alignment horizontal="right" vertical="center"/>
    </xf>
    <xf numFmtId="0" fontId="11" fillId="15" borderId="51" xfId="0" applyFont="1" applyFill="1" applyBorder="1" applyAlignment="1">
      <alignment horizontal="right" vertical="center"/>
    </xf>
    <xf numFmtId="0" fontId="11" fillId="4" borderId="112" xfId="0" applyFont="1" applyFill="1" applyBorder="1" applyAlignment="1">
      <alignment horizontal="right" vertical="center"/>
    </xf>
    <xf numFmtId="0" fontId="11" fillId="4" borderId="46" xfId="0" applyFont="1" applyFill="1" applyBorder="1" applyAlignment="1">
      <alignment horizontal="right" vertical="center"/>
    </xf>
    <xf numFmtId="0" fontId="11" fillId="4" borderId="49" xfId="0" applyFont="1" applyFill="1" applyBorder="1" applyAlignment="1">
      <alignment horizontal="right" vertical="center"/>
    </xf>
    <xf numFmtId="165" fontId="11" fillId="9" borderId="113" xfId="1" applyNumberFormat="1" applyFont="1" applyFill="1" applyBorder="1" applyAlignment="1">
      <alignment horizontal="right"/>
    </xf>
    <xf numFmtId="0" fontId="11" fillId="0" borderId="154" xfId="0" applyFont="1" applyFill="1" applyBorder="1" applyAlignment="1">
      <alignment horizontal="right" vertical="center"/>
    </xf>
    <xf numFmtId="165" fontId="11" fillId="11" borderId="117" xfId="1" applyNumberFormat="1" applyFont="1" applyFill="1" applyBorder="1" applyAlignment="1">
      <alignment horizontal="right"/>
    </xf>
    <xf numFmtId="0" fontId="11" fillId="0" borderId="29" xfId="0" applyFont="1" applyBorder="1" applyAlignment="1">
      <alignment horizontal="right"/>
    </xf>
    <xf numFmtId="0" fontId="11" fillId="18" borderId="152" xfId="0" applyFont="1" applyFill="1" applyBorder="1" applyAlignment="1">
      <alignment horizontal="left" vertical="center"/>
    </xf>
    <xf numFmtId="0" fontId="11" fillId="4" borderId="131" xfId="0" applyFont="1" applyFill="1" applyBorder="1" applyAlignment="1">
      <alignment horizontal="right"/>
    </xf>
    <xf numFmtId="0" fontId="11" fillId="4" borderId="15" xfId="0" applyFont="1" applyFill="1" applyBorder="1" applyAlignment="1">
      <alignment horizontal="right"/>
    </xf>
    <xf numFmtId="165" fontId="11" fillId="21" borderId="134" xfId="0" applyNumberFormat="1" applyFont="1" applyFill="1" applyBorder="1" applyAlignment="1">
      <alignment horizontal="right"/>
    </xf>
    <xf numFmtId="0" fontId="38" fillId="0" borderId="88" xfId="0" applyFont="1" applyBorder="1" applyAlignment="1">
      <alignment horizontal="right"/>
    </xf>
    <xf numFmtId="0" fontId="11" fillId="0" borderId="0" xfId="0" applyFont="1" applyFill="1"/>
    <xf numFmtId="0" fontId="22" fillId="0" borderId="141" xfId="0" applyFont="1" applyFill="1" applyBorder="1" applyAlignment="1">
      <alignment horizontal="right" vertical="center" wrapText="1"/>
    </xf>
    <xf numFmtId="0" fontId="22" fillId="0" borderId="120" xfId="0" applyFont="1" applyFill="1" applyBorder="1" applyAlignment="1">
      <alignment horizontal="left"/>
    </xf>
    <xf numFmtId="0" fontId="22" fillId="0" borderId="143" xfId="0" applyFont="1" applyFill="1" applyBorder="1" applyAlignment="1">
      <alignment horizontal="right" vertical="center" wrapText="1"/>
    </xf>
    <xf numFmtId="0" fontId="11" fillId="4" borderId="127" xfId="0" applyFont="1" applyFill="1" applyBorder="1" applyAlignment="1">
      <alignment horizontal="right"/>
    </xf>
    <xf numFmtId="0" fontId="11" fillId="8" borderId="127" xfId="0" applyFont="1" applyFill="1" applyBorder="1" applyAlignment="1">
      <alignment horizontal="right"/>
    </xf>
    <xf numFmtId="0" fontId="11" fillId="15" borderId="1" xfId="0" applyFont="1" applyFill="1" applyBorder="1" applyAlignment="1">
      <alignment horizontal="right" vertical="center"/>
    </xf>
    <xf numFmtId="0" fontId="11" fillId="8" borderId="41" xfId="0" applyFont="1" applyFill="1" applyBorder="1" applyAlignment="1">
      <alignment horizontal="right"/>
    </xf>
    <xf numFmtId="0" fontId="11" fillId="4" borderId="41" xfId="0" applyFont="1" applyFill="1" applyBorder="1" applyAlignment="1">
      <alignment horizontal="right"/>
    </xf>
    <xf numFmtId="0" fontId="22" fillId="8" borderId="91" xfId="0" applyFont="1" applyFill="1" applyBorder="1" applyAlignment="1">
      <alignment horizontal="right" vertical="center" wrapText="1"/>
    </xf>
    <xf numFmtId="0" fontId="11" fillId="4" borderId="132" xfId="0" applyFont="1" applyFill="1" applyBorder="1" applyAlignment="1">
      <alignment horizontal="right"/>
    </xf>
    <xf numFmtId="0" fontId="22" fillId="8" borderId="130" xfId="0" applyFont="1" applyFill="1" applyBorder="1" applyAlignment="1">
      <alignment horizontal="right" vertical="center" wrapText="1"/>
    </xf>
    <xf numFmtId="0" fontId="22" fillId="0" borderId="130" xfId="0" applyFont="1" applyFill="1" applyBorder="1" applyAlignment="1">
      <alignment horizontal="right" vertical="center" wrapText="1"/>
    </xf>
    <xf numFmtId="0" fontId="11" fillId="4" borderId="130" xfId="0" applyFont="1" applyFill="1" applyBorder="1" applyAlignment="1">
      <alignment horizontal="right"/>
    </xf>
    <xf numFmtId="0" fontId="22" fillId="0" borderId="133" xfId="0" applyFont="1" applyFill="1" applyBorder="1" applyAlignment="1">
      <alignment horizontal="right" vertical="center" wrapText="1"/>
    </xf>
    <xf numFmtId="0" fontId="11" fillId="4" borderId="48" xfId="0" applyFont="1" applyFill="1" applyBorder="1" applyAlignment="1">
      <alignment horizontal="right"/>
    </xf>
    <xf numFmtId="0" fontId="11" fillId="0" borderId="88" xfId="0" applyFont="1" applyBorder="1" applyAlignment="1">
      <alignment horizontal="center"/>
    </xf>
    <xf numFmtId="0" fontId="11" fillId="0" borderId="153" xfId="0" applyFont="1" applyBorder="1" applyAlignment="1">
      <alignment horizontal="right"/>
    </xf>
    <xf numFmtId="0" fontId="11" fillId="0" borderId="29" xfId="0" applyFont="1" applyBorder="1" applyAlignment="1">
      <alignment horizontal="center"/>
    </xf>
    <xf numFmtId="0" fontId="11" fillId="0" borderId="48" xfId="0" applyFont="1" applyBorder="1" applyAlignment="1">
      <alignment horizontal="right"/>
    </xf>
    <xf numFmtId="0" fontId="11" fillId="0" borderId="150" xfId="0" applyFont="1" applyBorder="1" applyAlignment="1">
      <alignment horizontal="right"/>
    </xf>
    <xf numFmtId="0" fontId="11" fillId="0" borderId="118" xfId="0" applyFont="1" applyBorder="1" applyAlignment="1">
      <alignment horizontal="right"/>
    </xf>
    <xf numFmtId="0" fontId="11" fillId="4" borderId="119" xfId="0" applyFont="1" applyFill="1" applyBorder="1" applyAlignment="1">
      <alignment horizontal="right"/>
    </xf>
    <xf numFmtId="0" fontId="11" fillId="15" borderId="119" xfId="0" applyFont="1" applyFill="1" applyBorder="1" applyAlignment="1">
      <alignment horizontal="right"/>
    </xf>
    <xf numFmtId="0" fontId="11" fillId="0" borderId="119" xfId="0" applyFont="1" applyFill="1" applyBorder="1" applyAlignment="1">
      <alignment horizontal="right"/>
    </xf>
    <xf numFmtId="0" fontId="11" fillId="0" borderId="120" xfId="0" applyFont="1" applyFill="1" applyBorder="1" applyAlignment="1">
      <alignment horizontal="right"/>
    </xf>
    <xf numFmtId="0" fontId="11" fillId="4" borderId="121" xfId="0" applyFont="1" applyFill="1" applyBorder="1" applyAlignment="1">
      <alignment horizontal="right"/>
    </xf>
    <xf numFmtId="0" fontId="11" fillId="0" borderId="120" xfId="0" applyFont="1" applyBorder="1" applyAlignment="1">
      <alignment horizontal="right"/>
    </xf>
    <xf numFmtId="0" fontId="11" fillId="8" borderId="118" xfId="0" applyFont="1" applyFill="1" applyBorder="1" applyAlignment="1">
      <alignment horizontal="right" vertical="center" wrapText="1"/>
    </xf>
    <xf numFmtId="0" fontId="11" fillId="0" borderId="119" xfId="0" applyFont="1" applyFill="1" applyBorder="1" applyAlignment="1">
      <alignment horizontal="right" vertical="center" wrapText="1"/>
    </xf>
    <xf numFmtId="0" fontId="11" fillId="0" borderId="120" xfId="0" applyFont="1" applyFill="1" applyBorder="1" applyAlignment="1">
      <alignment horizontal="right" vertical="center" wrapText="1"/>
    </xf>
    <xf numFmtId="0" fontId="11" fillId="15" borderId="121" xfId="0" applyFont="1" applyFill="1" applyBorder="1" applyAlignment="1">
      <alignment horizontal="right"/>
    </xf>
    <xf numFmtId="0" fontId="11" fillId="0" borderId="121" xfId="0" applyFont="1" applyFill="1" applyBorder="1" applyAlignment="1">
      <alignment horizontal="right"/>
    </xf>
    <xf numFmtId="0" fontId="11" fillId="0" borderId="123" xfId="0" applyFont="1" applyFill="1" applyBorder="1" applyAlignment="1">
      <alignment horizontal="right"/>
    </xf>
    <xf numFmtId="0" fontId="8" fillId="17" borderId="118" xfId="0" applyFont="1" applyFill="1" applyBorder="1" applyAlignment="1">
      <alignment horizontal="left" vertical="center"/>
    </xf>
    <xf numFmtId="0" fontId="8" fillId="18" borderId="118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/>
    </xf>
    <xf numFmtId="165" fontId="11" fillId="0" borderId="113" xfId="0" applyNumberFormat="1" applyFont="1" applyBorder="1"/>
    <xf numFmtId="165" fontId="11" fillId="0" borderId="115" xfId="0" applyNumberFormat="1" applyFont="1" applyBorder="1"/>
    <xf numFmtId="165" fontId="11" fillId="0" borderId="117" xfId="0" applyNumberFormat="1" applyFont="1" applyBorder="1"/>
    <xf numFmtId="0" fontId="41" fillId="0" borderId="0" xfId="0" applyFont="1" applyBorder="1" applyAlignment="1"/>
    <xf numFmtId="0" fontId="16" fillId="0" borderId="0" xfId="0" applyFont="1" applyBorder="1" applyAlignment="1">
      <alignment horizontal="left"/>
    </xf>
    <xf numFmtId="0" fontId="8" fillId="17" borderId="118" xfId="0" applyFont="1" applyFill="1" applyBorder="1" applyAlignment="1">
      <alignment horizontal="left" vertical="center"/>
    </xf>
    <xf numFmtId="0" fontId="8" fillId="18" borderId="118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/>
    </xf>
    <xf numFmtId="0" fontId="8" fillId="17" borderId="118" xfId="0" applyFont="1" applyFill="1" applyBorder="1" applyAlignment="1">
      <alignment horizontal="left" vertical="center"/>
    </xf>
    <xf numFmtId="0" fontId="8" fillId="18" borderId="118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/>
    </xf>
    <xf numFmtId="0" fontId="8" fillId="17" borderId="118" xfId="0" applyFont="1" applyFill="1" applyBorder="1" applyAlignment="1">
      <alignment horizontal="left" vertical="center"/>
    </xf>
    <xf numFmtId="0" fontId="8" fillId="18" borderId="118" xfId="0" applyFont="1" applyFill="1" applyBorder="1" applyAlignment="1">
      <alignment horizontal="left" vertical="center"/>
    </xf>
    <xf numFmtId="0" fontId="38" fillId="0" borderId="1" xfId="0" applyFont="1" applyBorder="1" applyAlignment="1">
      <alignment horizontal="right"/>
    </xf>
    <xf numFmtId="0" fontId="11" fillId="4" borderId="1" xfId="0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03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/>
    <xf numFmtId="0" fontId="7" fillId="0" borderId="36" xfId="0" applyFont="1" applyBorder="1" applyAlignment="1"/>
    <xf numFmtId="0" fontId="8" fillId="0" borderId="45" xfId="0" applyFont="1" applyBorder="1" applyAlignment="1"/>
    <xf numFmtId="0" fontId="8" fillId="0" borderId="110" xfId="0" applyFont="1" applyBorder="1" applyAlignment="1"/>
    <xf numFmtId="0" fontId="7" fillId="0" borderId="110" xfId="0" applyFont="1" applyBorder="1" applyAlignment="1"/>
    <xf numFmtId="0" fontId="8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20" fillId="0" borderId="10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19" fillId="0" borderId="36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16" fillId="0" borderId="0" xfId="0" applyFont="1" applyBorder="1" applyAlignment="1">
      <alignment horizontal="left"/>
    </xf>
    <xf numFmtId="0" fontId="8" fillId="0" borderId="135" xfId="0" applyFont="1" applyBorder="1" applyAlignment="1">
      <alignment horizontal="center"/>
    </xf>
    <xf numFmtId="0" fontId="8" fillId="0" borderId="62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136" xfId="0" applyFont="1" applyBorder="1" applyAlignment="1">
      <alignment horizontal="center"/>
    </xf>
    <xf numFmtId="0" fontId="8" fillId="0" borderId="67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136" xfId="0" applyBorder="1" applyAlignment="1">
      <alignment horizontal="center"/>
    </xf>
    <xf numFmtId="0" fontId="8" fillId="0" borderId="137" xfId="0" applyFont="1" applyBorder="1" applyAlignment="1">
      <alignment horizontal="center"/>
    </xf>
    <xf numFmtId="0" fontId="8" fillId="0" borderId="91" xfId="0" applyFont="1" applyBorder="1" applyAlignment="1">
      <alignment horizontal="center"/>
    </xf>
    <xf numFmtId="0" fontId="8" fillId="0" borderId="138" xfId="0" applyFont="1" applyBorder="1" applyAlignment="1">
      <alignment horizontal="center"/>
    </xf>
    <xf numFmtId="17" fontId="8" fillId="0" borderId="112" xfId="0" applyNumberFormat="1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113" xfId="0" applyFont="1" applyBorder="1" applyAlignment="1">
      <alignment horizontal="center"/>
    </xf>
    <xf numFmtId="0" fontId="8" fillId="0" borderId="112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28" fillId="0" borderId="118" xfId="0" applyFont="1" applyBorder="1" applyAlignment="1">
      <alignment horizontal="left"/>
    </xf>
    <xf numFmtId="0" fontId="28" fillId="0" borderId="120" xfId="0" applyFont="1" applyBorder="1" applyAlignment="1">
      <alignment horizontal="left"/>
    </xf>
    <xf numFmtId="0" fontId="29" fillId="0" borderId="112" xfId="0" applyFont="1" applyBorder="1" applyAlignment="1">
      <alignment horizontal="center"/>
    </xf>
    <xf numFmtId="0" fontId="29" fillId="0" borderId="46" xfId="0" applyFont="1" applyBorder="1" applyAlignment="1">
      <alignment horizontal="center"/>
    </xf>
    <xf numFmtId="0" fontId="29" fillId="0" borderId="113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113" xfId="0" applyBorder="1" applyAlignment="1">
      <alignment horizontal="center"/>
    </xf>
    <xf numFmtId="0" fontId="28" fillId="0" borderId="124" xfId="0" applyFont="1" applyBorder="1" applyAlignment="1">
      <alignment horizontal="left"/>
    </xf>
    <xf numFmtId="0" fontId="28" fillId="0" borderId="125" xfId="0" applyFont="1" applyBorder="1" applyAlignment="1">
      <alignment horizontal="left"/>
    </xf>
    <xf numFmtId="0" fontId="8" fillId="0" borderId="49" xfId="0" applyFont="1" applyBorder="1" applyAlignment="1">
      <alignment horizontal="center"/>
    </xf>
    <xf numFmtId="0" fontId="34" fillId="24" borderId="0" xfId="0" applyFont="1" applyFill="1" applyBorder="1" applyAlignment="1">
      <alignment horizontal="left" vertical="center"/>
    </xf>
    <xf numFmtId="0" fontId="8" fillId="17" borderId="118" xfId="0" applyFont="1" applyFill="1" applyBorder="1" applyAlignment="1">
      <alignment horizontal="left" vertical="center"/>
    </xf>
    <xf numFmtId="0" fontId="8" fillId="17" borderId="120" xfId="0" applyFont="1" applyFill="1" applyBorder="1" applyAlignment="1">
      <alignment horizontal="left" vertical="center"/>
    </xf>
    <xf numFmtId="0" fontId="8" fillId="18" borderId="118" xfId="0" applyFont="1" applyFill="1" applyBorder="1" applyAlignment="1">
      <alignment horizontal="left" vertical="center"/>
    </xf>
    <xf numFmtId="0" fontId="8" fillId="18" borderId="120" xfId="0" applyFont="1" applyFill="1" applyBorder="1" applyAlignment="1">
      <alignment horizontal="left" vertical="center"/>
    </xf>
    <xf numFmtId="0" fontId="22" fillId="0" borderId="112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22" fillId="0" borderId="49" xfId="0" applyFont="1" applyBorder="1" applyAlignment="1">
      <alignment horizontal="center"/>
    </xf>
    <xf numFmtId="0" fontId="22" fillId="0" borderId="113" xfId="0" applyFont="1" applyBorder="1" applyAlignment="1">
      <alignment horizontal="center"/>
    </xf>
    <xf numFmtId="0" fontId="37" fillId="0" borderId="112" xfId="0" applyFont="1" applyBorder="1" applyAlignment="1">
      <alignment horizontal="center"/>
    </xf>
    <xf numFmtId="0" fontId="35" fillId="23" borderId="0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0" fontId="11" fillId="0" borderId="113" xfId="0" applyFont="1" applyBorder="1" applyAlignment="1">
      <alignment horizontal="center"/>
    </xf>
    <xf numFmtId="0" fontId="40" fillId="16" borderId="122" xfId="0" applyFont="1" applyFill="1" applyBorder="1" applyAlignment="1">
      <alignment horizontal="left" vertical="center"/>
    </xf>
    <xf numFmtId="0" fontId="40" fillId="16" borderId="123" xfId="0" applyFont="1" applyFill="1" applyBorder="1" applyAlignment="1">
      <alignment horizontal="left" vertical="center"/>
    </xf>
    <xf numFmtId="17" fontId="22" fillId="0" borderId="112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115" xfId="0" applyFont="1" applyBorder="1" applyAlignment="1">
      <alignment horizontal="center"/>
    </xf>
    <xf numFmtId="0" fontId="11" fillId="0" borderId="57" xfId="0" applyFont="1" applyBorder="1" applyAlignment="1">
      <alignment horizontal="center"/>
    </xf>
    <xf numFmtId="0" fontId="11" fillId="0" borderId="142" xfId="0" applyFont="1" applyBorder="1" applyAlignment="1">
      <alignment horizontal="center"/>
    </xf>
    <xf numFmtId="0" fontId="11" fillId="0" borderId="62" xfId="0" applyFont="1" applyBorder="1" applyAlignment="1">
      <alignment horizontal="center"/>
    </xf>
    <xf numFmtId="0" fontId="11" fillId="0" borderId="136" xfId="0" applyFont="1" applyBorder="1" applyAlignment="1">
      <alignment horizontal="center"/>
    </xf>
    <xf numFmtId="166" fontId="22" fillId="0" borderId="155" xfId="0" applyNumberFormat="1" applyFont="1" applyBorder="1" applyAlignment="1">
      <alignment horizontal="center"/>
    </xf>
    <xf numFmtId="166" fontId="22" fillId="0" borderId="102" xfId="0" applyNumberFormat="1" applyFont="1" applyBorder="1" applyAlignment="1">
      <alignment horizontal="center"/>
    </xf>
    <xf numFmtId="166" fontId="22" fillId="0" borderId="151" xfId="0" applyNumberFormat="1" applyFont="1" applyBorder="1" applyAlignment="1">
      <alignment horizontal="center"/>
    </xf>
    <xf numFmtId="0" fontId="22" fillId="0" borderId="122" xfId="0" applyFont="1" applyBorder="1" applyAlignment="1">
      <alignment horizontal="center" wrapText="1"/>
    </xf>
    <xf numFmtId="0" fontId="22" fillId="0" borderId="123" xfId="0" applyFont="1" applyBorder="1" applyAlignment="1">
      <alignment horizontal="center" wrapText="1"/>
    </xf>
    <xf numFmtId="166" fontId="37" fillId="0" borderId="155" xfId="0" applyNumberFormat="1" applyFont="1" applyBorder="1" applyAlignment="1">
      <alignment horizontal="center"/>
    </xf>
    <xf numFmtId="166" fontId="37" fillId="0" borderId="102" xfId="0" applyNumberFormat="1" applyFont="1" applyBorder="1" applyAlignment="1">
      <alignment horizontal="center"/>
    </xf>
    <xf numFmtId="166" fontId="37" fillId="0" borderId="151" xfId="0" applyNumberFormat="1" applyFont="1" applyBorder="1" applyAlignment="1">
      <alignment horizontal="center"/>
    </xf>
    <xf numFmtId="166" fontId="22" fillId="0" borderId="112" xfId="0" applyNumberFormat="1" applyFont="1" applyBorder="1" applyAlignment="1">
      <alignment horizontal="center"/>
    </xf>
    <xf numFmtId="166" fontId="22" fillId="0" borderId="46" xfId="0" applyNumberFormat="1" applyFont="1" applyBorder="1" applyAlignment="1">
      <alignment horizontal="center"/>
    </xf>
    <xf numFmtId="166" fontId="22" fillId="0" borderId="113" xfId="0" applyNumberFormat="1" applyFont="1" applyBorder="1" applyAlignment="1">
      <alignment horizontal="center"/>
    </xf>
    <xf numFmtId="166" fontId="37" fillId="0" borderId="112" xfId="0" applyNumberFormat="1" applyFont="1" applyBorder="1" applyAlignment="1">
      <alignment horizontal="center"/>
    </xf>
    <xf numFmtId="166" fontId="22" fillId="0" borderId="49" xfId="0" applyNumberFormat="1" applyFont="1" applyBorder="1" applyAlignment="1">
      <alignment horizontal="center"/>
    </xf>
    <xf numFmtId="166" fontId="11" fillId="0" borderId="46" xfId="0" applyNumberFormat="1" applyFont="1" applyBorder="1" applyAlignment="1">
      <alignment horizontal="center"/>
    </xf>
    <xf numFmtId="166" fontId="11" fillId="0" borderId="49" xfId="0" applyNumberFormat="1" applyFont="1" applyBorder="1" applyAlignment="1">
      <alignment horizontal="center"/>
    </xf>
    <xf numFmtId="166" fontId="11" fillId="0" borderId="113" xfId="0" applyNumberFormat="1" applyFont="1" applyBorder="1" applyAlignment="1">
      <alignment horizontal="center"/>
    </xf>
  </cellXfs>
  <cellStyles count="7">
    <cellStyle name="Besøgt link" xfId="4" builtinId="9" hidden="1"/>
    <cellStyle name="Besøgt link" xfId="6" builtinId="9" hidden="1"/>
    <cellStyle name="Komma" xfId="2" builtinId="3"/>
    <cellStyle name="Link" xfId="3" builtinId="8" hidden="1"/>
    <cellStyle name="Link" xfId="5" builtinId="8" hidden="1"/>
    <cellStyle name="Normal" xfId="0" builtinId="0"/>
    <cellStyle name="Procent" xfId="1" builtinId="5"/>
  </cellStyles>
  <dxfs count="237"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F6600"/>
      <color rgb="FFEEEBE2"/>
      <color rgb="FFCCFFFF"/>
      <color rgb="FFD5FC79"/>
      <color rgb="FF73FB79"/>
      <color rgb="FFFBFF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6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528925619835E-2"/>
          <c:y val="3.5593220338983003E-2"/>
          <c:w val="0.80785123966942196"/>
          <c:h val="0.92542372881355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'2007'!$B$1:$B$2</c:f>
              <c:strCache>
                <c:ptCount val="2"/>
                <c:pt idx="0">
                  <c:v>6. september</c:v>
                </c:pt>
                <c:pt idx="1">
                  <c:v>♂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'2007'!$B$3:$B$38</c:f>
              <c:numCache>
                <c:formatCode>General</c:formatCode>
                <c:ptCount val="36"/>
                <c:pt idx="0">
                  <c:v>738</c:v>
                </c:pt>
                <c:pt idx="1">
                  <c:v>66</c:v>
                </c:pt>
                <c:pt idx="2">
                  <c:v>16</c:v>
                </c:pt>
                <c:pt idx="3">
                  <c:v>50</c:v>
                </c:pt>
                <c:pt idx="4">
                  <c:v>62</c:v>
                </c:pt>
                <c:pt idx="5">
                  <c:v>17</c:v>
                </c:pt>
                <c:pt idx="6">
                  <c:v>17</c:v>
                </c:pt>
                <c:pt idx="7">
                  <c:v>4</c:v>
                </c:pt>
                <c:pt idx="8">
                  <c:v>7</c:v>
                </c:pt>
                <c:pt idx="9">
                  <c:v>17</c:v>
                </c:pt>
                <c:pt idx="10">
                  <c:v>610</c:v>
                </c:pt>
                <c:pt idx="11">
                  <c:v>60</c:v>
                </c:pt>
                <c:pt idx="12">
                  <c:v>59</c:v>
                </c:pt>
                <c:pt idx="13">
                  <c:v>20</c:v>
                </c:pt>
                <c:pt idx="14">
                  <c:v>12</c:v>
                </c:pt>
                <c:pt idx="15">
                  <c:v>65</c:v>
                </c:pt>
                <c:pt idx="16">
                  <c:v>21</c:v>
                </c:pt>
                <c:pt idx="17">
                  <c:v>11</c:v>
                </c:pt>
                <c:pt idx="18">
                  <c:v>18</c:v>
                </c:pt>
                <c:pt idx="19">
                  <c:v>57</c:v>
                </c:pt>
                <c:pt idx="20">
                  <c:v>44</c:v>
                </c:pt>
                <c:pt idx="21">
                  <c:v>30</c:v>
                </c:pt>
                <c:pt idx="22">
                  <c:v>0</c:v>
                </c:pt>
                <c:pt idx="23">
                  <c:v>26</c:v>
                </c:pt>
                <c:pt idx="24">
                  <c:v>21</c:v>
                </c:pt>
                <c:pt idx="25">
                  <c:v>43</c:v>
                </c:pt>
                <c:pt idx="26">
                  <c:v>31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19</c:v>
                </c:pt>
                <c:pt idx="3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2-4C29-B8A8-8F8AB0815B9D}"/>
            </c:ext>
          </c:extLst>
        </c:ser>
        <c:ser>
          <c:idx val="1"/>
          <c:order val="1"/>
          <c:tx>
            <c:strRef>
              <c:f>'2007'!$C$1:$C$2</c:f>
              <c:strCache>
                <c:ptCount val="2"/>
                <c:pt idx="0">
                  <c:v>6. september</c:v>
                </c:pt>
                <c:pt idx="1">
                  <c:v>♀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'2007'!$C$3:$C$38</c:f>
              <c:numCache>
                <c:formatCode>General</c:formatCode>
                <c:ptCount val="36"/>
                <c:pt idx="0">
                  <c:v>337</c:v>
                </c:pt>
                <c:pt idx="1">
                  <c:v>15</c:v>
                </c:pt>
                <c:pt idx="2">
                  <c:v>7</c:v>
                </c:pt>
                <c:pt idx="3">
                  <c:v>8</c:v>
                </c:pt>
                <c:pt idx="4">
                  <c:v>17</c:v>
                </c:pt>
                <c:pt idx="5">
                  <c:v>9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305</c:v>
                </c:pt>
                <c:pt idx="11">
                  <c:v>74</c:v>
                </c:pt>
                <c:pt idx="12">
                  <c:v>23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13</c:v>
                </c:pt>
                <c:pt idx="18">
                  <c:v>13</c:v>
                </c:pt>
                <c:pt idx="19">
                  <c:v>7</c:v>
                </c:pt>
                <c:pt idx="20">
                  <c:v>22</c:v>
                </c:pt>
                <c:pt idx="21">
                  <c:v>71</c:v>
                </c:pt>
                <c:pt idx="22">
                  <c:v>0</c:v>
                </c:pt>
                <c:pt idx="23">
                  <c:v>20</c:v>
                </c:pt>
                <c:pt idx="24">
                  <c:v>9</c:v>
                </c:pt>
                <c:pt idx="25">
                  <c:v>4</c:v>
                </c:pt>
                <c:pt idx="26">
                  <c:v>8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14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2-4C29-B8A8-8F8AB0815B9D}"/>
            </c:ext>
          </c:extLst>
        </c:ser>
        <c:ser>
          <c:idx val="2"/>
          <c:order val="2"/>
          <c:tx>
            <c:strRef>
              <c:f>'2007'!$D$1:$D$2</c:f>
              <c:strCache>
                <c:ptCount val="2"/>
                <c:pt idx="0">
                  <c:v>6. september</c:v>
                </c:pt>
                <c:pt idx="1">
                  <c:v>I alt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'2007'!$D$3:$D$38</c:f>
              <c:numCache>
                <c:formatCode>General</c:formatCode>
                <c:ptCount val="36"/>
                <c:pt idx="0">
                  <c:v>1075</c:v>
                </c:pt>
                <c:pt idx="1">
                  <c:v>81</c:v>
                </c:pt>
                <c:pt idx="2">
                  <c:v>23</c:v>
                </c:pt>
                <c:pt idx="3">
                  <c:v>58</c:v>
                </c:pt>
                <c:pt idx="4">
                  <c:v>79</c:v>
                </c:pt>
                <c:pt idx="5">
                  <c:v>26</c:v>
                </c:pt>
                <c:pt idx="6">
                  <c:v>18</c:v>
                </c:pt>
                <c:pt idx="7">
                  <c:v>9</c:v>
                </c:pt>
                <c:pt idx="8">
                  <c:v>8</c:v>
                </c:pt>
                <c:pt idx="9">
                  <c:v>18</c:v>
                </c:pt>
                <c:pt idx="10">
                  <c:v>915</c:v>
                </c:pt>
                <c:pt idx="11">
                  <c:v>134</c:v>
                </c:pt>
                <c:pt idx="12">
                  <c:v>82</c:v>
                </c:pt>
                <c:pt idx="13">
                  <c:v>22</c:v>
                </c:pt>
                <c:pt idx="14">
                  <c:v>12</c:v>
                </c:pt>
                <c:pt idx="15">
                  <c:v>67</c:v>
                </c:pt>
                <c:pt idx="16">
                  <c:v>23</c:v>
                </c:pt>
                <c:pt idx="17">
                  <c:v>24</c:v>
                </c:pt>
                <c:pt idx="18">
                  <c:v>31</c:v>
                </c:pt>
                <c:pt idx="19">
                  <c:v>64</c:v>
                </c:pt>
                <c:pt idx="20">
                  <c:v>66</c:v>
                </c:pt>
                <c:pt idx="21">
                  <c:v>101</c:v>
                </c:pt>
                <c:pt idx="22">
                  <c:v>0</c:v>
                </c:pt>
                <c:pt idx="23">
                  <c:v>46</c:v>
                </c:pt>
                <c:pt idx="24">
                  <c:v>30</c:v>
                </c:pt>
                <c:pt idx="25">
                  <c:v>47</c:v>
                </c:pt>
                <c:pt idx="26">
                  <c:v>39</c:v>
                </c:pt>
                <c:pt idx="27">
                  <c:v>23</c:v>
                </c:pt>
                <c:pt idx="28">
                  <c:v>4</c:v>
                </c:pt>
                <c:pt idx="29">
                  <c:v>4</c:v>
                </c:pt>
                <c:pt idx="30">
                  <c:v>19</c:v>
                </c:pt>
                <c:pt idx="31">
                  <c:v>10</c:v>
                </c:pt>
                <c:pt idx="32">
                  <c:v>13</c:v>
                </c:pt>
                <c:pt idx="33">
                  <c:v>26</c:v>
                </c:pt>
                <c:pt idx="3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22-4C29-B8A8-8F8AB0815B9D}"/>
            </c:ext>
          </c:extLst>
        </c:ser>
        <c:ser>
          <c:idx val="3"/>
          <c:order val="3"/>
          <c:tx>
            <c:strRef>
              <c:f>'2007'!$E$1:$E$2</c:f>
              <c:strCache>
                <c:ptCount val="2"/>
                <c:pt idx="0">
                  <c:v>6. september</c:v>
                </c:pt>
                <c:pt idx="1">
                  <c:v>I alt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'2007'!$E$3:$E$38</c:f>
              <c:numCache>
                <c:formatCode>0</c:formatCode>
                <c:ptCount val="36"/>
              </c:numCache>
            </c:numRef>
          </c:val>
          <c:extLst>
            <c:ext xmlns:c16="http://schemas.microsoft.com/office/drawing/2014/chart" uri="{C3380CC4-5D6E-409C-BE32-E72D297353CC}">
              <c16:uniqueId val="{00000003-8522-4C29-B8A8-8F8AB0815B9D}"/>
            </c:ext>
          </c:extLst>
        </c:ser>
        <c:ser>
          <c:idx val="4"/>
          <c:order val="4"/>
          <c:tx>
            <c:strRef>
              <c:f>'2007'!$F$1:$F$2</c:f>
              <c:strCache>
                <c:ptCount val="2"/>
                <c:pt idx="0">
                  <c:v>11. oktober</c:v>
                </c:pt>
                <c:pt idx="1">
                  <c:v>♂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'2007'!$F$3:$F$38</c:f>
              <c:numCache>
                <c:formatCode>General</c:formatCode>
                <c:ptCount val="36"/>
                <c:pt idx="0">
                  <c:v>657</c:v>
                </c:pt>
                <c:pt idx="1">
                  <c:v>64</c:v>
                </c:pt>
                <c:pt idx="2">
                  <c:v>17</c:v>
                </c:pt>
                <c:pt idx="3">
                  <c:v>47</c:v>
                </c:pt>
                <c:pt idx="4">
                  <c:v>57</c:v>
                </c:pt>
                <c:pt idx="5">
                  <c:v>15</c:v>
                </c:pt>
                <c:pt idx="6">
                  <c:v>15</c:v>
                </c:pt>
                <c:pt idx="7">
                  <c:v>4</c:v>
                </c:pt>
                <c:pt idx="8">
                  <c:v>7</c:v>
                </c:pt>
                <c:pt idx="9">
                  <c:v>16</c:v>
                </c:pt>
                <c:pt idx="10">
                  <c:v>536</c:v>
                </c:pt>
                <c:pt idx="11">
                  <c:v>55</c:v>
                </c:pt>
                <c:pt idx="12">
                  <c:v>56</c:v>
                </c:pt>
                <c:pt idx="13">
                  <c:v>20</c:v>
                </c:pt>
                <c:pt idx="14">
                  <c:v>11</c:v>
                </c:pt>
                <c:pt idx="15">
                  <c:v>66</c:v>
                </c:pt>
                <c:pt idx="16">
                  <c:v>21</c:v>
                </c:pt>
                <c:pt idx="17">
                  <c:v>9</c:v>
                </c:pt>
                <c:pt idx="18">
                  <c:v>19</c:v>
                </c:pt>
                <c:pt idx="19">
                  <c:v>55</c:v>
                </c:pt>
                <c:pt idx="20">
                  <c:v>43</c:v>
                </c:pt>
                <c:pt idx="21">
                  <c:v>27</c:v>
                </c:pt>
                <c:pt idx="22">
                  <c:v>0</c:v>
                </c:pt>
                <c:pt idx="23">
                  <c:v>27</c:v>
                </c:pt>
                <c:pt idx="24">
                  <c:v>20</c:v>
                </c:pt>
                <c:pt idx="25">
                  <c:v>43</c:v>
                </c:pt>
                <c:pt idx="26">
                  <c:v>32</c:v>
                </c:pt>
                <c:pt idx="27">
                  <c:v>21</c:v>
                </c:pt>
                <c:pt idx="28">
                  <c:v>0</c:v>
                </c:pt>
                <c:pt idx="29">
                  <c:v>1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20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22-4C29-B8A8-8F8AB0815B9D}"/>
            </c:ext>
          </c:extLst>
        </c:ser>
        <c:ser>
          <c:idx val="5"/>
          <c:order val="5"/>
          <c:tx>
            <c:strRef>
              <c:f>'2007'!$G$1:$G$2</c:f>
              <c:strCache>
                <c:ptCount val="2"/>
                <c:pt idx="0">
                  <c:v>11. oktober</c:v>
                </c:pt>
                <c:pt idx="1">
                  <c:v>♀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'2007'!$G$3:$G$38</c:f>
              <c:numCache>
                <c:formatCode>General</c:formatCode>
                <c:ptCount val="36"/>
                <c:pt idx="0">
                  <c:v>325</c:v>
                </c:pt>
                <c:pt idx="1">
                  <c:v>14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9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294</c:v>
                </c:pt>
                <c:pt idx="11">
                  <c:v>72</c:v>
                </c:pt>
                <c:pt idx="12">
                  <c:v>24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13</c:v>
                </c:pt>
                <c:pt idx="18">
                  <c:v>10</c:v>
                </c:pt>
                <c:pt idx="19">
                  <c:v>6</c:v>
                </c:pt>
                <c:pt idx="20">
                  <c:v>21</c:v>
                </c:pt>
                <c:pt idx="21">
                  <c:v>64</c:v>
                </c:pt>
                <c:pt idx="22">
                  <c:v>0</c:v>
                </c:pt>
                <c:pt idx="23">
                  <c:v>20</c:v>
                </c:pt>
                <c:pt idx="24">
                  <c:v>10</c:v>
                </c:pt>
                <c:pt idx="25">
                  <c:v>4</c:v>
                </c:pt>
                <c:pt idx="26">
                  <c:v>8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15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22-4C29-B8A8-8F8AB0815B9D}"/>
            </c:ext>
          </c:extLst>
        </c:ser>
        <c:ser>
          <c:idx val="6"/>
          <c:order val="6"/>
          <c:tx>
            <c:strRef>
              <c:f>'2007'!$H$1:$H$2</c:f>
              <c:strCache>
                <c:ptCount val="2"/>
                <c:pt idx="0">
                  <c:v>11. oktober</c:v>
                </c:pt>
                <c:pt idx="1">
                  <c:v>I alt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'2007'!$H$3:$H$38</c:f>
              <c:numCache>
                <c:formatCode>General</c:formatCode>
                <c:ptCount val="36"/>
                <c:pt idx="0">
                  <c:v>1038</c:v>
                </c:pt>
                <c:pt idx="1">
                  <c:v>78</c:v>
                </c:pt>
                <c:pt idx="2">
                  <c:v>23</c:v>
                </c:pt>
                <c:pt idx="3">
                  <c:v>55</c:v>
                </c:pt>
                <c:pt idx="4">
                  <c:v>74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  <c:pt idx="9">
                  <c:v>17</c:v>
                </c:pt>
                <c:pt idx="10">
                  <c:v>886</c:v>
                </c:pt>
                <c:pt idx="11">
                  <c:v>127</c:v>
                </c:pt>
                <c:pt idx="12">
                  <c:v>80</c:v>
                </c:pt>
                <c:pt idx="13">
                  <c:v>22</c:v>
                </c:pt>
                <c:pt idx="14">
                  <c:v>11</c:v>
                </c:pt>
                <c:pt idx="15">
                  <c:v>68</c:v>
                </c:pt>
                <c:pt idx="16">
                  <c:v>23</c:v>
                </c:pt>
                <c:pt idx="17">
                  <c:v>22</c:v>
                </c:pt>
                <c:pt idx="18">
                  <c:v>29</c:v>
                </c:pt>
                <c:pt idx="19">
                  <c:v>61</c:v>
                </c:pt>
                <c:pt idx="20">
                  <c:v>64</c:v>
                </c:pt>
                <c:pt idx="21">
                  <c:v>91</c:v>
                </c:pt>
                <c:pt idx="22">
                  <c:v>0</c:v>
                </c:pt>
                <c:pt idx="23">
                  <c:v>47</c:v>
                </c:pt>
                <c:pt idx="24">
                  <c:v>30</c:v>
                </c:pt>
                <c:pt idx="25">
                  <c:v>47</c:v>
                </c:pt>
                <c:pt idx="26">
                  <c:v>40</c:v>
                </c:pt>
                <c:pt idx="27">
                  <c:v>21</c:v>
                </c:pt>
                <c:pt idx="28">
                  <c:v>0</c:v>
                </c:pt>
                <c:pt idx="29">
                  <c:v>4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27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22-4C29-B8A8-8F8AB0815B9D}"/>
            </c:ext>
          </c:extLst>
        </c:ser>
        <c:ser>
          <c:idx val="7"/>
          <c:order val="7"/>
          <c:tx>
            <c:strRef>
              <c:f>'2007'!$I$1:$I$2</c:f>
              <c:strCache>
                <c:ptCount val="2"/>
                <c:pt idx="0">
                  <c:v>11. oktober</c:v>
                </c:pt>
                <c:pt idx="1">
                  <c:v>%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'2007'!$I$3:$I$38</c:f>
              <c:numCache>
                <c:formatCode>0%</c:formatCode>
                <c:ptCount val="36"/>
                <c:pt idx="0">
                  <c:v>-3.4418604651162789E-2</c:v>
                </c:pt>
                <c:pt idx="1">
                  <c:v>-3.7037037037037035E-2</c:v>
                </c:pt>
                <c:pt idx="2">
                  <c:v>0</c:v>
                </c:pt>
                <c:pt idx="3">
                  <c:v>-5.1724137931034482E-2</c:v>
                </c:pt>
                <c:pt idx="4">
                  <c:v>-6.3291139240506333E-2</c:v>
                </c:pt>
                <c:pt idx="5">
                  <c:v>-7.6923076923076927E-2</c:v>
                </c:pt>
                <c:pt idx="6">
                  <c:v>-0.1111111111111111</c:v>
                </c:pt>
                <c:pt idx="7">
                  <c:v>0</c:v>
                </c:pt>
                <c:pt idx="8">
                  <c:v>0</c:v>
                </c:pt>
                <c:pt idx="9">
                  <c:v>-5.5555555555555552E-2</c:v>
                </c:pt>
                <c:pt idx="10">
                  <c:v>-3.169398907103825E-2</c:v>
                </c:pt>
                <c:pt idx="11">
                  <c:v>-5.2238805970149252E-2</c:v>
                </c:pt>
                <c:pt idx="12">
                  <c:v>-2.4390243902439025E-2</c:v>
                </c:pt>
                <c:pt idx="13">
                  <c:v>0</c:v>
                </c:pt>
                <c:pt idx="14">
                  <c:v>-8.3333333333333329E-2</c:v>
                </c:pt>
                <c:pt idx="15">
                  <c:v>1.4925373134328358E-2</c:v>
                </c:pt>
                <c:pt idx="16">
                  <c:v>0</c:v>
                </c:pt>
                <c:pt idx="17">
                  <c:v>-8.3333333333333329E-2</c:v>
                </c:pt>
                <c:pt idx="18">
                  <c:v>-6.4516129032258063E-2</c:v>
                </c:pt>
                <c:pt idx="19">
                  <c:v>-4.6875E-2</c:v>
                </c:pt>
                <c:pt idx="20">
                  <c:v>-3.0303030303030304E-2</c:v>
                </c:pt>
                <c:pt idx="21">
                  <c:v>-9.9009900990099015E-2</c:v>
                </c:pt>
                <c:pt idx="22">
                  <c:v>0</c:v>
                </c:pt>
                <c:pt idx="23">
                  <c:v>2.1739130434782608E-2</c:v>
                </c:pt>
                <c:pt idx="24">
                  <c:v>0</c:v>
                </c:pt>
                <c:pt idx="25">
                  <c:v>0</c:v>
                </c:pt>
                <c:pt idx="26">
                  <c:v>2.564102564102564E-2</c:v>
                </c:pt>
                <c:pt idx="27">
                  <c:v>-8.6956521739130432E-2</c:v>
                </c:pt>
                <c:pt idx="28">
                  <c:v>-1</c:v>
                </c:pt>
                <c:pt idx="29">
                  <c:v>0</c:v>
                </c:pt>
                <c:pt idx="30">
                  <c:v>5.2631578947368418E-2</c:v>
                </c:pt>
                <c:pt idx="31">
                  <c:v>0</c:v>
                </c:pt>
                <c:pt idx="32">
                  <c:v>0</c:v>
                </c:pt>
                <c:pt idx="33">
                  <c:v>3.8461538461538464E-2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22-4C29-B8A8-8F8AB0815B9D}"/>
            </c:ext>
          </c:extLst>
        </c:ser>
        <c:ser>
          <c:idx val="8"/>
          <c:order val="8"/>
          <c:tx>
            <c:strRef>
              <c:f>'2007'!$J$1:$J$2</c:f>
              <c:strCache>
                <c:ptCount val="2"/>
                <c:pt idx="0">
                  <c:v>2. november</c:v>
                </c:pt>
                <c:pt idx="1">
                  <c:v>♂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'2007'!$J$3:$J$38</c:f>
              <c:numCache>
                <c:formatCode>General</c:formatCode>
                <c:ptCount val="36"/>
                <c:pt idx="0">
                  <c:v>711</c:v>
                </c:pt>
                <c:pt idx="1">
                  <c:v>64</c:v>
                </c:pt>
                <c:pt idx="2">
                  <c:v>17</c:v>
                </c:pt>
                <c:pt idx="3">
                  <c:v>47</c:v>
                </c:pt>
                <c:pt idx="4">
                  <c:v>57</c:v>
                </c:pt>
                <c:pt idx="5">
                  <c:v>15</c:v>
                </c:pt>
                <c:pt idx="6">
                  <c:v>15</c:v>
                </c:pt>
                <c:pt idx="7">
                  <c:v>4</c:v>
                </c:pt>
                <c:pt idx="8">
                  <c:v>7</c:v>
                </c:pt>
                <c:pt idx="9">
                  <c:v>16</c:v>
                </c:pt>
                <c:pt idx="10">
                  <c:v>590</c:v>
                </c:pt>
                <c:pt idx="11">
                  <c:v>55</c:v>
                </c:pt>
                <c:pt idx="12">
                  <c:v>55</c:v>
                </c:pt>
                <c:pt idx="13">
                  <c:v>21</c:v>
                </c:pt>
                <c:pt idx="14">
                  <c:v>11</c:v>
                </c:pt>
                <c:pt idx="15">
                  <c:v>65</c:v>
                </c:pt>
                <c:pt idx="16">
                  <c:v>21</c:v>
                </c:pt>
                <c:pt idx="17">
                  <c:v>9</c:v>
                </c:pt>
                <c:pt idx="18">
                  <c:v>19</c:v>
                </c:pt>
                <c:pt idx="19">
                  <c:v>55</c:v>
                </c:pt>
                <c:pt idx="20">
                  <c:v>43</c:v>
                </c:pt>
                <c:pt idx="21">
                  <c:v>27</c:v>
                </c:pt>
                <c:pt idx="22">
                  <c:v>0</c:v>
                </c:pt>
                <c:pt idx="23">
                  <c:v>27</c:v>
                </c:pt>
                <c:pt idx="24">
                  <c:v>20</c:v>
                </c:pt>
                <c:pt idx="25">
                  <c:v>42</c:v>
                </c:pt>
                <c:pt idx="26">
                  <c:v>32</c:v>
                </c:pt>
                <c:pt idx="27">
                  <c:v>21</c:v>
                </c:pt>
                <c:pt idx="28">
                  <c:v>0</c:v>
                </c:pt>
                <c:pt idx="29">
                  <c:v>1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20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22-4C29-B8A8-8F8AB0815B9D}"/>
            </c:ext>
          </c:extLst>
        </c:ser>
        <c:ser>
          <c:idx val="9"/>
          <c:order val="9"/>
          <c:tx>
            <c:strRef>
              <c:f>'2007'!$K$1:$K$2</c:f>
              <c:strCache>
                <c:ptCount val="2"/>
                <c:pt idx="0">
                  <c:v>2. november</c:v>
                </c:pt>
                <c:pt idx="1">
                  <c:v>♀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'2007'!$K$3:$K$38</c:f>
              <c:numCache>
                <c:formatCode>General</c:formatCode>
                <c:ptCount val="36"/>
                <c:pt idx="0">
                  <c:v>324</c:v>
                </c:pt>
                <c:pt idx="1">
                  <c:v>14</c:v>
                </c:pt>
                <c:pt idx="2">
                  <c:v>6</c:v>
                </c:pt>
                <c:pt idx="3">
                  <c:v>8</c:v>
                </c:pt>
                <c:pt idx="4">
                  <c:v>17</c:v>
                </c:pt>
                <c:pt idx="5">
                  <c:v>9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293</c:v>
                </c:pt>
                <c:pt idx="11">
                  <c:v>71</c:v>
                </c:pt>
                <c:pt idx="12">
                  <c:v>24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12</c:v>
                </c:pt>
                <c:pt idx="18">
                  <c:v>10</c:v>
                </c:pt>
                <c:pt idx="19">
                  <c:v>6</c:v>
                </c:pt>
                <c:pt idx="20">
                  <c:v>21</c:v>
                </c:pt>
                <c:pt idx="21">
                  <c:v>64</c:v>
                </c:pt>
                <c:pt idx="22">
                  <c:v>0</c:v>
                </c:pt>
                <c:pt idx="23">
                  <c:v>20</c:v>
                </c:pt>
                <c:pt idx="24">
                  <c:v>10</c:v>
                </c:pt>
                <c:pt idx="25">
                  <c:v>4</c:v>
                </c:pt>
                <c:pt idx="26">
                  <c:v>8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15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22-4C29-B8A8-8F8AB0815B9D}"/>
            </c:ext>
          </c:extLst>
        </c:ser>
        <c:ser>
          <c:idx val="10"/>
          <c:order val="10"/>
          <c:tx>
            <c:strRef>
              <c:f>'2007'!$L$1:$L$2</c:f>
              <c:strCache>
                <c:ptCount val="2"/>
                <c:pt idx="0">
                  <c:v>2. november</c:v>
                </c:pt>
                <c:pt idx="1">
                  <c:v>I alt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'2007'!$L$3:$L$38</c:f>
              <c:numCache>
                <c:formatCode>General</c:formatCode>
                <c:ptCount val="36"/>
                <c:pt idx="0">
                  <c:v>1035</c:v>
                </c:pt>
                <c:pt idx="1">
                  <c:v>78</c:v>
                </c:pt>
                <c:pt idx="2">
                  <c:v>23</c:v>
                </c:pt>
                <c:pt idx="3">
                  <c:v>55</c:v>
                </c:pt>
                <c:pt idx="4">
                  <c:v>74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  <c:pt idx="9">
                  <c:v>17</c:v>
                </c:pt>
                <c:pt idx="10">
                  <c:v>883</c:v>
                </c:pt>
                <c:pt idx="11">
                  <c:v>126</c:v>
                </c:pt>
                <c:pt idx="12">
                  <c:v>79</c:v>
                </c:pt>
                <c:pt idx="13">
                  <c:v>23</c:v>
                </c:pt>
                <c:pt idx="14">
                  <c:v>11</c:v>
                </c:pt>
                <c:pt idx="15">
                  <c:v>67</c:v>
                </c:pt>
                <c:pt idx="16">
                  <c:v>24</c:v>
                </c:pt>
                <c:pt idx="17">
                  <c:v>21</c:v>
                </c:pt>
                <c:pt idx="18">
                  <c:v>29</c:v>
                </c:pt>
                <c:pt idx="19">
                  <c:v>61</c:v>
                </c:pt>
                <c:pt idx="20">
                  <c:v>64</c:v>
                </c:pt>
                <c:pt idx="21">
                  <c:v>91</c:v>
                </c:pt>
                <c:pt idx="22">
                  <c:v>0</c:v>
                </c:pt>
                <c:pt idx="23">
                  <c:v>47</c:v>
                </c:pt>
                <c:pt idx="24">
                  <c:v>30</c:v>
                </c:pt>
                <c:pt idx="25">
                  <c:v>46</c:v>
                </c:pt>
                <c:pt idx="26">
                  <c:v>40</c:v>
                </c:pt>
                <c:pt idx="27">
                  <c:v>21</c:v>
                </c:pt>
                <c:pt idx="28">
                  <c:v>0</c:v>
                </c:pt>
                <c:pt idx="29">
                  <c:v>4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27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22-4C29-B8A8-8F8AB0815B9D}"/>
            </c:ext>
          </c:extLst>
        </c:ser>
        <c:ser>
          <c:idx val="11"/>
          <c:order val="11"/>
          <c:tx>
            <c:strRef>
              <c:f>'2007'!$M$1:$M$2</c:f>
              <c:strCache>
                <c:ptCount val="2"/>
                <c:pt idx="0">
                  <c:v>2. november</c:v>
                </c:pt>
                <c:pt idx="1">
                  <c:v>%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'2007'!$M$3:$M$38</c:f>
              <c:numCache>
                <c:formatCode>0%</c:formatCode>
                <c:ptCount val="36"/>
                <c:pt idx="0">
                  <c:v>-3.7209302325581395E-2</c:v>
                </c:pt>
                <c:pt idx="1">
                  <c:v>-3.7037037037037035E-2</c:v>
                </c:pt>
                <c:pt idx="2">
                  <c:v>0</c:v>
                </c:pt>
                <c:pt idx="3">
                  <c:v>-5.1724137931034482E-2</c:v>
                </c:pt>
                <c:pt idx="4">
                  <c:v>-6.3291139240506333E-2</c:v>
                </c:pt>
                <c:pt idx="5">
                  <c:v>-7.6923076923076927E-2</c:v>
                </c:pt>
                <c:pt idx="6">
                  <c:v>-0.1111111111111111</c:v>
                </c:pt>
                <c:pt idx="7">
                  <c:v>0</c:v>
                </c:pt>
                <c:pt idx="8">
                  <c:v>0</c:v>
                </c:pt>
                <c:pt idx="9">
                  <c:v>-5.5555555555555552E-2</c:v>
                </c:pt>
                <c:pt idx="10">
                  <c:v>-3.4972677595628415E-2</c:v>
                </c:pt>
                <c:pt idx="11">
                  <c:v>-5.9701492537313432E-2</c:v>
                </c:pt>
                <c:pt idx="12">
                  <c:v>-3.6585365853658534E-2</c:v>
                </c:pt>
                <c:pt idx="13">
                  <c:v>4.5454545454545456E-2</c:v>
                </c:pt>
                <c:pt idx="14">
                  <c:v>-8.3333333333333329E-2</c:v>
                </c:pt>
                <c:pt idx="15">
                  <c:v>0</c:v>
                </c:pt>
                <c:pt idx="16">
                  <c:v>4.3478260869565216E-2</c:v>
                </c:pt>
                <c:pt idx="17">
                  <c:v>-0.125</c:v>
                </c:pt>
                <c:pt idx="18">
                  <c:v>-6.4516129032258063E-2</c:v>
                </c:pt>
                <c:pt idx="19">
                  <c:v>-4.6875E-2</c:v>
                </c:pt>
                <c:pt idx="20">
                  <c:v>-3.0303030303030304E-2</c:v>
                </c:pt>
                <c:pt idx="21">
                  <c:v>-9.9009900990099015E-2</c:v>
                </c:pt>
                <c:pt idx="22">
                  <c:v>0</c:v>
                </c:pt>
                <c:pt idx="23">
                  <c:v>2.1739130434782608E-2</c:v>
                </c:pt>
                <c:pt idx="24">
                  <c:v>0</c:v>
                </c:pt>
                <c:pt idx="25">
                  <c:v>-2.1276595744680851E-2</c:v>
                </c:pt>
                <c:pt idx="26">
                  <c:v>2.564102564102564E-2</c:v>
                </c:pt>
                <c:pt idx="27">
                  <c:v>-8.6956521739130432E-2</c:v>
                </c:pt>
                <c:pt idx="28">
                  <c:v>-1</c:v>
                </c:pt>
                <c:pt idx="29">
                  <c:v>0</c:v>
                </c:pt>
                <c:pt idx="30">
                  <c:v>5.2631578947368418E-2</c:v>
                </c:pt>
                <c:pt idx="31">
                  <c:v>0</c:v>
                </c:pt>
                <c:pt idx="32">
                  <c:v>0</c:v>
                </c:pt>
                <c:pt idx="33">
                  <c:v>3.8461538461538464E-2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22-4C29-B8A8-8F8AB0815B9D}"/>
            </c:ext>
          </c:extLst>
        </c:ser>
        <c:ser>
          <c:idx val="12"/>
          <c:order val="12"/>
          <c:tx>
            <c:strRef>
              <c:f>'2007'!$N$1:$N$2</c:f>
              <c:strCache>
                <c:ptCount val="2"/>
                <c:pt idx="0">
                  <c:v>3. december</c:v>
                </c:pt>
                <c:pt idx="1">
                  <c:v>♂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'2007'!$N$3:$N$38</c:f>
              <c:numCache>
                <c:formatCode>General</c:formatCode>
                <c:ptCount val="36"/>
                <c:pt idx="0">
                  <c:v>700</c:v>
                </c:pt>
                <c:pt idx="1">
                  <c:v>62</c:v>
                </c:pt>
                <c:pt idx="2">
                  <c:v>16</c:v>
                </c:pt>
                <c:pt idx="3">
                  <c:v>46</c:v>
                </c:pt>
                <c:pt idx="4">
                  <c:v>57</c:v>
                </c:pt>
                <c:pt idx="5">
                  <c:v>15</c:v>
                </c:pt>
                <c:pt idx="6">
                  <c:v>15</c:v>
                </c:pt>
                <c:pt idx="7">
                  <c:v>4</c:v>
                </c:pt>
                <c:pt idx="8">
                  <c:v>7</c:v>
                </c:pt>
                <c:pt idx="9">
                  <c:v>16</c:v>
                </c:pt>
                <c:pt idx="10">
                  <c:v>581</c:v>
                </c:pt>
                <c:pt idx="11">
                  <c:v>54</c:v>
                </c:pt>
                <c:pt idx="12">
                  <c:v>53</c:v>
                </c:pt>
                <c:pt idx="13">
                  <c:v>21</c:v>
                </c:pt>
                <c:pt idx="14">
                  <c:v>11</c:v>
                </c:pt>
                <c:pt idx="15">
                  <c:v>64</c:v>
                </c:pt>
                <c:pt idx="16">
                  <c:v>21</c:v>
                </c:pt>
                <c:pt idx="17">
                  <c:v>8</c:v>
                </c:pt>
                <c:pt idx="18">
                  <c:v>17</c:v>
                </c:pt>
                <c:pt idx="19">
                  <c:v>53</c:v>
                </c:pt>
                <c:pt idx="20">
                  <c:v>42</c:v>
                </c:pt>
                <c:pt idx="21">
                  <c:v>27</c:v>
                </c:pt>
                <c:pt idx="22">
                  <c:v>0</c:v>
                </c:pt>
                <c:pt idx="23">
                  <c:v>28</c:v>
                </c:pt>
                <c:pt idx="24">
                  <c:v>20</c:v>
                </c:pt>
                <c:pt idx="25">
                  <c:v>42</c:v>
                </c:pt>
                <c:pt idx="26">
                  <c:v>32</c:v>
                </c:pt>
                <c:pt idx="27">
                  <c:v>21</c:v>
                </c:pt>
                <c:pt idx="28">
                  <c:v>0</c:v>
                </c:pt>
                <c:pt idx="29">
                  <c:v>1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20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22-4C29-B8A8-8F8AB0815B9D}"/>
            </c:ext>
          </c:extLst>
        </c:ser>
        <c:ser>
          <c:idx val="13"/>
          <c:order val="13"/>
          <c:tx>
            <c:strRef>
              <c:f>'2007'!$O$1:$O$2</c:f>
              <c:strCache>
                <c:ptCount val="2"/>
                <c:pt idx="0">
                  <c:v>3. december</c:v>
                </c:pt>
                <c:pt idx="1">
                  <c:v>♀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'2007'!$O$3:$O$38</c:f>
              <c:numCache>
                <c:formatCode>General</c:formatCode>
                <c:ptCount val="36"/>
                <c:pt idx="0">
                  <c:v>323</c:v>
                </c:pt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17</c:v>
                </c:pt>
                <c:pt idx="5">
                  <c:v>9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293</c:v>
                </c:pt>
                <c:pt idx="11">
                  <c:v>69</c:v>
                </c:pt>
                <c:pt idx="12">
                  <c:v>24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12</c:v>
                </c:pt>
                <c:pt idx="18">
                  <c:v>12</c:v>
                </c:pt>
                <c:pt idx="19">
                  <c:v>6</c:v>
                </c:pt>
                <c:pt idx="20">
                  <c:v>21</c:v>
                </c:pt>
                <c:pt idx="21">
                  <c:v>64</c:v>
                </c:pt>
                <c:pt idx="22">
                  <c:v>0</c:v>
                </c:pt>
                <c:pt idx="23">
                  <c:v>20</c:v>
                </c:pt>
                <c:pt idx="24">
                  <c:v>10</c:v>
                </c:pt>
                <c:pt idx="25">
                  <c:v>4</c:v>
                </c:pt>
                <c:pt idx="26">
                  <c:v>8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15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22-4C29-B8A8-8F8AB0815B9D}"/>
            </c:ext>
          </c:extLst>
        </c:ser>
        <c:ser>
          <c:idx val="14"/>
          <c:order val="14"/>
          <c:tx>
            <c:strRef>
              <c:f>'2007'!$P$1:$P$2</c:f>
              <c:strCache>
                <c:ptCount val="2"/>
                <c:pt idx="0">
                  <c:v>3. december</c:v>
                </c:pt>
                <c:pt idx="1">
                  <c:v>I alt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'2007'!$P$3:$P$38</c:f>
              <c:numCache>
                <c:formatCode>General</c:formatCode>
                <c:ptCount val="36"/>
                <c:pt idx="0">
                  <c:v>1022</c:v>
                </c:pt>
                <c:pt idx="1">
                  <c:v>75</c:v>
                </c:pt>
                <c:pt idx="2">
                  <c:v>22</c:v>
                </c:pt>
                <c:pt idx="3">
                  <c:v>53</c:v>
                </c:pt>
                <c:pt idx="4">
                  <c:v>74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  <c:pt idx="9">
                  <c:v>17</c:v>
                </c:pt>
                <c:pt idx="10">
                  <c:v>873</c:v>
                </c:pt>
                <c:pt idx="11">
                  <c:v>123</c:v>
                </c:pt>
                <c:pt idx="12">
                  <c:v>77</c:v>
                </c:pt>
                <c:pt idx="13">
                  <c:v>23</c:v>
                </c:pt>
                <c:pt idx="14">
                  <c:v>11</c:v>
                </c:pt>
                <c:pt idx="15">
                  <c:v>66</c:v>
                </c:pt>
                <c:pt idx="16">
                  <c:v>24</c:v>
                </c:pt>
                <c:pt idx="17">
                  <c:v>20</c:v>
                </c:pt>
                <c:pt idx="18">
                  <c:v>29</c:v>
                </c:pt>
                <c:pt idx="19">
                  <c:v>59</c:v>
                </c:pt>
                <c:pt idx="20">
                  <c:v>63</c:v>
                </c:pt>
                <c:pt idx="21">
                  <c:v>91</c:v>
                </c:pt>
                <c:pt idx="22">
                  <c:v>0</c:v>
                </c:pt>
                <c:pt idx="23">
                  <c:v>48</c:v>
                </c:pt>
                <c:pt idx="24">
                  <c:v>29</c:v>
                </c:pt>
                <c:pt idx="25">
                  <c:v>46</c:v>
                </c:pt>
                <c:pt idx="26">
                  <c:v>40</c:v>
                </c:pt>
                <c:pt idx="27">
                  <c:v>21</c:v>
                </c:pt>
                <c:pt idx="28">
                  <c:v>0</c:v>
                </c:pt>
                <c:pt idx="29">
                  <c:v>4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27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22-4C29-B8A8-8F8AB0815B9D}"/>
            </c:ext>
          </c:extLst>
        </c:ser>
        <c:ser>
          <c:idx val="15"/>
          <c:order val="15"/>
          <c:tx>
            <c:strRef>
              <c:f>'2007'!$Q$1:$Q$2</c:f>
              <c:strCache>
                <c:ptCount val="2"/>
                <c:pt idx="0">
                  <c:v>3. december</c:v>
                </c:pt>
                <c:pt idx="1">
                  <c:v>%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'2007'!$Q$3:$Q$38</c:f>
              <c:numCache>
                <c:formatCode>0%</c:formatCode>
                <c:ptCount val="36"/>
                <c:pt idx="0">
                  <c:v>-4.930232558139535E-2</c:v>
                </c:pt>
                <c:pt idx="1">
                  <c:v>-7.407407407407407E-2</c:v>
                </c:pt>
                <c:pt idx="2">
                  <c:v>-4.3478260869565216E-2</c:v>
                </c:pt>
                <c:pt idx="3">
                  <c:v>-8.6206896551724144E-2</c:v>
                </c:pt>
                <c:pt idx="4">
                  <c:v>-6.3291139240506333E-2</c:v>
                </c:pt>
                <c:pt idx="5">
                  <c:v>-7.6923076923076927E-2</c:v>
                </c:pt>
                <c:pt idx="6">
                  <c:v>-0.1111111111111111</c:v>
                </c:pt>
                <c:pt idx="7">
                  <c:v>0</c:v>
                </c:pt>
                <c:pt idx="8">
                  <c:v>0</c:v>
                </c:pt>
                <c:pt idx="9">
                  <c:v>-5.5555555555555552E-2</c:v>
                </c:pt>
                <c:pt idx="10">
                  <c:v>-4.5901639344262293E-2</c:v>
                </c:pt>
                <c:pt idx="11">
                  <c:v>-8.2089552238805971E-2</c:v>
                </c:pt>
                <c:pt idx="12">
                  <c:v>-6.097560975609756E-2</c:v>
                </c:pt>
                <c:pt idx="13">
                  <c:v>4.5454545454545456E-2</c:v>
                </c:pt>
                <c:pt idx="14">
                  <c:v>-8.3333333333333329E-2</c:v>
                </c:pt>
                <c:pt idx="15">
                  <c:v>-1.4925373134328358E-2</c:v>
                </c:pt>
                <c:pt idx="16">
                  <c:v>4.3478260869565216E-2</c:v>
                </c:pt>
                <c:pt idx="17">
                  <c:v>-0.16666666666666666</c:v>
                </c:pt>
                <c:pt idx="18">
                  <c:v>-6.4516129032258063E-2</c:v>
                </c:pt>
                <c:pt idx="19">
                  <c:v>-7.8125E-2</c:v>
                </c:pt>
                <c:pt idx="20">
                  <c:v>-4.5454545454545456E-2</c:v>
                </c:pt>
                <c:pt idx="21">
                  <c:v>-9.9009900990099015E-2</c:v>
                </c:pt>
                <c:pt idx="22">
                  <c:v>0</c:v>
                </c:pt>
                <c:pt idx="23">
                  <c:v>4.3478260869565216E-2</c:v>
                </c:pt>
                <c:pt idx="24">
                  <c:v>-3.3333333333333333E-2</c:v>
                </c:pt>
                <c:pt idx="25">
                  <c:v>-2.1276595744680851E-2</c:v>
                </c:pt>
                <c:pt idx="26">
                  <c:v>2.564102564102564E-2</c:v>
                </c:pt>
                <c:pt idx="27">
                  <c:v>-8.6956521739130432E-2</c:v>
                </c:pt>
                <c:pt idx="28">
                  <c:v>-1</c:v>
                </c:pt>
                <c:pt idx="29">
                  <c:v>0</c:v>
                </c:pt>
                <c:pt idx="30">
                  <c:v>5.2631578947368418E-2</c:v>
                </c:pt>
                <c:pt idx="31">
                  <c:v>0</c:v>
                </c:pt>
                <c:pt idx="32">
                  <c:v>0</c:v>
                </c:pt>
                <c:pt idx="33">
                  <c:v>3.8461538461538464E-2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22-4C29-B8A8-8F8AB0815B9D}"/>
            </c:ext>
          </c:extLst>
        </c:ser>
        <c:ser>
          <c:idx val="16"/>
          <c:order val="16"/>
          <c:tx>
            <c:strRef>
              <c:f>'2007'!$R$1:$R$2</c:f>
              <c:strCache>
                <c:ptCount val="2"/>
                <c:pt idx="0">
                  <c:v>2. januar</c:v>
                </c:pt>
                <c:pt idx="1">
                  <c:v>♂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'2007'!$R$3:$R$38</c:f>
              <c:numCache>
                <c:formatCode>General</c:formatCode>
                <c:ptCount val="36"/>
                <c:pt idx="0">
                  <c:v>692</c:v>
                </c:pt>
                <c:pt idx="1">
                  <c:v>61</c:v>
                </c:pt>
                <c:pt idx="2">
                  <c:v>16</c:v>
                </c:pt>
                <c:pt idx="3">
                  <c:v>45</c:v>
                </c:pt>
                <c:pt idx="4">
                  <c:v>57</c:v>
                </c:pt>
                <c:pt idx="5">
                  <c:v>15</c:v>
                </c:pt>
                <c:pt idx="6">
                  <c:v>15</c:v>
                </c:pt>
                <c:pt idx="7">
                  <c:v>4</c:v>
                </c:pt>
                <c:pt idx="8">
                  <c:v>7</c:v>
                </c:pt>
                <c:pt idx="9">
                  <c:v>16</c:v>
                </c:pt>
                <c:pt idx="10">
                  <c:v>574</c:v>
                </c:pt>
                <c:pt idx="11">
                  <c:v>54</c:v>
                </c:pt>
                <c:pt idx="12">
                  <c:v>53</c:v>
                </c:pt>
                <c:pt idx="13">
                  <c:v>21</c:v>
                </c:pt>
                <c:pt idx="14">
                  <c:v>11</c:v>
                </c:pt>
                <c:pt idx="15">
                  <c:v>64</c:v>
                </c:pt>
                <c:pt idx="16">
                  <c:v>21</c:v>
                </c:pt>
                <c:pt idx="17">
                  <c:v>8</c:v>
                </c:pt>
                <c:pt idx="18">
                  <c:v>15</c:v>
                </c:pt>
                <c:pt idx="19">
                  <c:v>53</c:v>
                </c:pt>
                <c:pt idx="20">
                  <c:v>42</c:v>
                </c:pt>
                <c:pt idx="21">
                  <c:v>27</c:v>
                </c:pt>
                <c:pt idx="22">
                  <c:v>0</c:v>
                </c:pt>
                <c:pt idx="23">
                  <c:v>28</c:v>
                </c:pt>
                <c:pt idx="24">
                  <c:v>19</c:v>
                </c:pt>
                <c:pt idx="25">
                  <c:v>42</c:v>
                </c:pt>
                <c:pt idx="26">
                  <c:v>29</c:v>
                </c:pt>
                <c:pt idx="27">
                  <c:v>21</c:v>
                </c:pt>
                <c:pt idx="28">
                  <c:v>0</c:v>
                </c:pt>
                <c:pt idx="29">
                  <c:v>1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19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22-4C29-B8A8-8F8AB0815B9D}"/>
            </c:ext>
          </c:extLst>
        </c:ser>
        <c:ser>
          <c:idx val="17"/>
          <c:order val="17"/>
          <c:tx>
            <c:strRef>
              <c:f>'2007'!$S$1:$S$2</c:f>
              <c:strCache>
                <c:ptCount val="2"/>
                <c:pt idx="0">
                  <c:v>2. januar</c:v>
                </c:pt>
                <c:pt idx="1">
                  <c:v>♀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'2007'!$S$3:$S$38</c:f>
              <c:numCache>
                <c:formatCode>General</c:formatCode>
                <c:ptCount val="36"/>
                <c:pt idx="0">
                  <c:v>319</c:v>
                </c:pt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17</c:v>
                </c:pt>
                <c:pt idx="5">
                  <c:v>9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289</c:v>
                </c:pt>
                <c:pt idx="11">
                  <c:v>67</c:v>
                </c:pt>
                <c:pt idx="12">
                  <c:v>24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12</c:v>
                </c:pt>
                <c:pt idx="18">
                  <c:v>11</c:v>
                </c:pt>
                <c:pt idx="19">
                  <c:v>6</c:v>
                </c:pt>
                <c:pt idx="20">
                  <c:v>21</c:v>
                </c:pt>
                <c:pt idx="21">
                  <c:v>64</c:v>
                </c:pt>
                <c:pt idx="22">
                  <c:v>0</c:v>
                </c:pt>
                <c:pt idx="23">
                  <c:v>19</c:v>
                </c:pt>
                <c:pt idx="24">
                  <c:v>10</c:v>
                </c:pt>
                <c:pt idx="25">
                  <c:v>4</c:v>
                </c:pt>
                <c:pt idx="26">
                  <c:v>8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15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22-4C29-B8A8-8F8AB0815B9D}"/>
            </c:ext>
          </c:extLst>
        </c:ser>
        <c:ser>
          <c:idx val="18"/>
          <c:order val="18"/>
          <c:tx>
            <c:strRef>
              <c:f>'2007'!$T$1:$T$2</c:f>
              <c:strCache>
                <c:ptCount val="2"/>
                <c:pt idx="0">
                  <c:v>2. januar</c:v>
                </c:pt>
                <c:pt idx="1">
                  <c:v>I alt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'2007'!$T$3:$T$38</c:f>
              <c:numCache>
                <c:formatCode>General</c:formatCode>
                <c:ptCount val="36"/>
                <c:pt idx="0">
                  <c:v>1011</c:v>
                </c:pt>
                <c:pt idx="1">
                  <c:v>74</c:v>
                </c:pt>
                <c:pt idx="2">
                  <c:v>22</c:v>
                </c:pt>
                <c:pt idx="3">
                  <c:v>52</c:v>
                </c:pt>
                <c:pt idx="4">
                  <c:v>74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  <c:pt idx="9">
                  <c:v>17</c:v>
                </c:pt>
                <c:pt idx="10">
                  <c:v>863</c:v>
                </c:pt>
                <c:pt idx="11">
                  <c:v>121</c:v>
                </c:pt>
                <c:pt idx="12">
                  <c:v>77</c:v>
                </c:pt>
                <c:pt idx="13">
                  <c:v>23</c:v>
                </c:pt>
                <c:pt idx="14">
                  <c:v>11</c:v>
                </c:pt>
                <c:pt idx="15">
                  <c:v>66</c:v>
                </c:pt>
                <c:pt idx="16">
                  <c:v>24</c:v>
                </c:pt>
                <c:pt idx="17">
                  <c:v>20</c:v>
                </c:pt>
                <c:pt idx="18">
                  <c:v>26</c:v>
                </c:pt>
                <c:pt idx="19">
                  <c:v>59</c:v>
                </c:pt>
                <c:pt idx="20">
                  <c:v>63</c:v>
                </c:pt>
                <c:pt idx="21">
                  <c:v>91</c:v>
                </c:pt>
                <c:pt idx="22">
                  <c:v>0</c:v>
                </c:pt>
                <c:pt idx="23">
                  <c:v>47</c:v>
                </c:pt>
                <c:pt idx="24">
                  <c:v>29</c:v>
                </c:pt>
                <c:pt idx="25">
                  <c:v>46</c:v>
                </c:pt>
                <c:pt idx="26">
                  <c:v>37</c:v>
                </c:pt>
                <c:pt idx="27">
                  <c:v>21</c:v>
                </c:pt>
                <c:pt idx="28">
                  <c:v>0</c:v>
                </c:pt>
                <c:pt idx="29">
                  <c:v>4</c:v>
                </c:pt>
                <c:pt idx="30">
                  <c:v>20</c:v>
                </c:pt>
                <c:pt idx="31">
                  <c:v>10</c:v>
                </c:pt>
                <c:pt idx="32">
                  <c:v>13</c:v>
                </c:pt>
                <c:pt idx="33">
                  <c:v>26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22-4C29-B8A8-8F8AB0815B9D}"/>
            </c:ext>
          </c:extLst>
        </c:ser>
        <c:ser>
          <c:idx val="19"/>
          <c:order val="19"/>
          <c:tx>
            <c:strRef>
              <c:f>'2007'!$U$1:$U$2</c:f>
              <c:strCache>
                <c:ptCount val="2"/>
                <c:pt idx="0">
                  <c:v>2. januar</c:v>
                </c:pt>
                <c:pt idx="1">
                  <c:v>%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'2007'!$U$3:$U$38</c:f>
              <c:numCache>
                <c:formatCode>0%</c:formatCode>
                <c:ptCount val="36"/>
                <c:pt idx="0">
                  <c:v>-5.9534883720930236E-2</c:v>
                </c:pt>
                <c:pt idx="1">
                  <c:v>-8.6419753086419748E-2</c:v>
                </c:pt>
                <c:pt idx="2">
                  <c:v>-4.3478260869565216E-2</c:v>
                </c:pt>
                <c:pt idx="3">
                  <c:v>-0.10344827586206896</c:v>
                </c:pt>
                <c:pt idx="4">
                  <c:v>-6.3291139240506333E-2</c:v>
                </c:pt>
                <c:pt idx="5">
                  <c:v>-7.6923076923076927E-2</c:v>
                </c:pt>
                <c:pt idx="6">
                  <c:v>-0.1111111111111111</c:v>
                </c:pt>
                <c:pt idx="7">
                  <c:v>0</c:v>
                </c:pt>
                <c:pt idx="8">
                  <c:v>0</c:v>
                </c:pt>
                <c:pt idx="9">
                  <c:v>-5.5555555555555552E-2</c:v>
                </c:pt>
                <c:pt idx="10">
                  <c:v>-5.6830601092896178E-2</c:v>
                </c:pt>
                <c:pt idx="11">
                  <c:v>-9.7014925373134331E-2</c:v>
                </c:pt>
                <c:pt idx="12">
                  <c:v>-6.097560975609756E-2</c:v>
                </c:pt>
                <c:pt idx="13">
                  <c:v>4.5454545454545456E-2</c:v>
                </c:pt>
                <c:pt idx="14">
                  <c:v>-8.3333333333333329E-2</c:v>
                </c:pt>
                <c:pt idx="15">
                  <c:v>-1.4925373134328358E-2</c:v>
                </c:pt>
                <c:pt idx="16">
                  <c:v>4.3478260869565216E-2</c:v>
                </c:pt>
                <c:pt idx="17">
                  <c:v>-0.16666666666666666</c:v>
                </c:pt>
                <c:pt idx="18">
                  <c:v>-0.16129032258064516</c:v>
                </c:pt>
                <c:pt idx="19">
                  <c:v>-7.8125E-2</c:v>
                </c:pt>
                <c:pt idx="20">
                  <c:v>-4.5454545454545456E-2</c:v>
                </c:pt>
                <c:pt idx="21">
                  <c:v>-9.9009900990099015E-2</c:v>
                </c:pt>
                <c:pt idx="22">
                  <c:v>0</c:v>
                </c:pt>
                <c:pt idx="23">
                  <c:v>2.1739130434782608E-2</c:v>
                </c:pt>
                <c:pt idx="24">
                  <c:v>-3.3333333333333333E-2</c:v>
                </c:pt>
                <c:pt idx="25">
                  <c:v>-2.1276595744680851E-2</c:v>
                </c:pt>
                <c:pt idx="26">
                  <c:v>-5.128205128205128E-2</c:v>
                </c:pt>
                <c:pt idx="27">
                  <c:v>-8.6956521739130432E-2</c:v>
                </c:pt>
                <c:pt idx="28">
                  <c:v>-1</c:v>
                </c:pt>
                <c:pt idx="29">
                  <c:v>0</c:v>
                </c:pt>
                <c:pt idx="30">
                  <c:v>5.2631578947368418E-2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22-4C29-B8A8-8F8AB0815B9D}"/>
            </c:ext>
          </c:extLst>
        </c:ser>
        <c:ser>
          <c:idx val="20"/>
          <c:order val="20"/>
          <c:tx>
            <c:strRef>
              <c:f>'2007'!$V$1:$V$2</c:f>
              <c:strCache>
                <c:ptCount val="2"/>
                <c:pt idx="0">
                  <c:v>6. februar</c:v>
                </c:pt>
                <c:pt idx="1">
                  <c:v>♂</c:v>
                </c:pt>
              </c:strCache>
            </c:strRef>
          </c:tx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'2007'!$V$3:$V$38</c:f>
              <c:numCache>
                <c:formatCode>General</c:formatCode>
                <c:ptCount val="36"/>
                <c:pt idx="0">
                  <c:v>675</c:v>
                </c:pt>
                <c:pt idx="1">
                  <c:v>59</c:v>
                </c:pt>
                <c:pt idx="2">
                  <c:v>15</c:v>
                </c:pt>
                <c:pt idx="3">
                  <c:v>44</c:v>
                </c:pt>
                <c:pt idx="4">
                  <c:v>58</c:v>
                </c:pt>
                <c:pt idx="5">
                  <c:v>15</c:v>
                </c:pt>
                <c:pt idx="6">
                  <c:v>18</c:v>
                </c:pt>
                <c:pt idx="7">
                  <c:v>4</c:v>
                </c:pt>
                <c:pt idx="8">
                  <c:v>8</c:v>
                </c:pt>
                <c:pt idx="9">
                  <c:v>13</c:v>
                </c:pt>
                <c:pt idx="10">
                  <c:v>558</c:v>
                </c:pt>
                <c:pt idx="11">
                  <c:v>50</c:v>
                </c:pt>
                <c:pt idx="12">
                  <c:v>53</c:v>
                </c:pt>
                <c:pt idx="13">
                  <c:v>18</c:v>
                </c:pt>
                <c:pt idx="14">
                  <c:v>11</c:v>
                </c:pt>
                <c:pt idx="15">
                  <c:v>62</c:v>
                </c:pt>
                <c:pt idx="16">
                  <c:v>24</c:v>
                </c:pt>
                <c:pt idx="17">
                  <c:v>8</c:v>
                </c:pt>
                <c:pt idx="18">
                  <c:v>16</c:v>
                </c:pt>
                <c:pt idx="19">
                  <c:v>46</c:v>
                </c:pt>
                <c:pt idx="20">
                  <c:v>40</c:v>
                </c:pt>
                <c:pt idx="21">
                  <c:v>26</c:v>
                </c:pt>
                <c:pt idx="22">
                  <c:v>0</c:v>
                </c:pt>
                <c:pt idx="23">
                  <c:v>29</c:v>
                </c:pt>
                <c:pt idx="24">
                  <c:v>19</c:v>
                </c:pt>
                <c:pt idx="25">
                  <c:v>43</c:v>
                </c:pt>
                <c:pt idx="26">
                  <c:v>26</c:v>
                </c:pt>
                <c:pt idx="27">
                  <c:v>19</c:v>
                </c:pt>
                <c:pt idx="28">
                  <c:v>0</c:v>
                </c:pt>
                <c:pt idx="29">
                  <c:v>0</c:v>
                </c:pt>
                <c:pt idx="30">
                  <c:v>7</c:v>
                </c:pt>
                <c:pt idx="31">
                  <c:v>6</c:v>
                </c:pt>
                <c:pt idx="32">
                  <c:v>6</c:v>
                </c:pt>
                <c:pt idx="33">
                  <c:v>20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22-4C29-B8A8-8F8AB0815B9D}"/>
            </c:ext>
          </c:extLst>
        </c:ser>
        <c:ser>
          <c:idx val="21"/>
          <c:order val="21"/>
          <c:tx>
            <c:strRef>
              <c:f>'2007'!$W$1:$W$2</c:f>
              <c:strCache>
                <c:ptCount val="2"/>
                <c:pt idx="0">
                  <c:v>6. februar</c:v>
                </c:pt>
                <c:pt idx="1">
                  <c:v>♀</c:v>
                </c:pt>
              </c:strCache>
            </c:strRef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'2007'!$W$3:$W$38</c:f>
              <c:numCache>
                <c:formatCode>General</c:formatCode>
                <c:ptCount val="36"/>
                <c:pt idx="0">
                  <c:v>308</c:v>
                </c:pt>
                <c:pt idx="1">
                  <c:v>11</c:v>
                </c:pt>
                <c:pt idx="2">
                  <c:v>5</c:v>
                </c:pt>
                <c:pt idx="3">
                  <c:v>6</c:v>
                </c:pt>
                <c:pt idx="4">
                  <c:v>16</c:v>
                </c:pt>
                <c:pt idx="5">
                  <c:v>8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281</c:v>
                </c:pt>
                <c:pt idx="11">
                  <c:v>65</c:v>
                </c:pt>
                <c:pt idx="12">
                  <c:v>25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10</c:v>
                </c:pt>
                <c:pt idx="18">
                  <c:v>11</c:v>
                </c:pt>
                <c:pt idx="19">
                  <c:v>5</c:v>
                </c:pt>
                <c:pt idx="20">
                  <c:v>19</c:v>
                </c:pt>
                <c:pt idx="21">
                  <c:v>61</c:v>
                </c:pt>
                <c:pt idx="22">
                  <c:v>0</c:v>
                </c:pt>
                <c:pt idx="23">
                  <c:v>22</c:v>
                </c:pt>
                <c:pt idx="24">
                  <c:v>9</c:v>
                </c:pt>
                <c:pt idx="25">
                  <c:v>4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17</c:v>
                </c:pt>
                <c:pt idx="31">
                  <c:v>5</c:v>
                </c:pt>
                <c:pt idx="32">
                  <c:v>7</c:v>
                </c:pt>
                <c:pt idx="33">
                  <c:v>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522-4C29-B8A8-8F8AB0815B9D}"/>
            </c:ext>
          </c:extLst>
        </c:ser>
        <c:ser>
          <c:idx val="22"/>
          <c:order val="22"/>
          <c:tx>
            <c:strRef>
              <c:f>'2007'!$X$1:$X$2</c:f>
              <c:strCache>
                <c:ptCount val="2"/>
                <c:pt idx="0">
                  <c:v>6. februar</c:v>
                </c:pt>
                <c:pt idx="1">
                  <c:v>I alt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'2007'!$X$3:$X$38</c:f>
              <c:numCache>
                <c:formatCode>General</c:formatCode>
                <c:ptCount val="36"/>
                <c:pt idx="0">
                  <c:v>983</c:v>
                </c:pt>
                <c:pt idx="1">
                  <c:v>70</c:v>
                </c:pt>
                <c:pt idx="2">
                  <c:v>20</c:v>
                </c:pt>
                <c:pt idx="3">
                  <c:v>50</c:v>
                </c:pt>
                <c:pt idx="4">
                  <c:v>74</c:v>
                </c:pt>
                <c:pt idx="5">
                  <c:v>23</c:v>
                </c:pt>
                <c:pt idx="6">
                  <c:v>19</c:v>
                </c:pt>
                <c:pt idx="7">
                  <c:v>10</c:v>
                </c:pt>
                <c:pt idx="8">
                  <c:v>8</c:v>
                </c:pt>
                <c:pt idx="9">
                  <c:v>14</c:v>
                </c:pt>
                <c:pt idx="10">
                  <c:v>839</c:v>
                </c:pt>
                <c:pt idx="11">
                  <c:v>115</c:v>
                </c:pt>
                <c:pt idx="12">
                  <c:v>78</c:v>
                </c:pt>
                <c:pt idx="13">
                  <c:v>20</c:v>
                </c:pt>
                <c:pt idx="14">
                  <c:v>11</c:v>
                </c:pt>
                <c:pt idx="15">
                  <c:v>64</c:v>
                </c:pt>
                <c:pt idx="16">
                  <c:v>27</c:v>
                </c:pt>
                <c:pt idx="17">
                  <c:v>18</c:v>
                </c:pt>
                <c:pt idx="18">
                  <c:v>27</c:v>
                </c:pt>
                <c:pt idx="19">
                  <c:v>51</c:v>
                </c:pt>
                <c:pt idx="20">
                  <c:v>59</c:v>
                </c:pt>
                <c:pt idx="21">
                  <c:v>87</c:v>
                </c:pt>
                <c:pt idx="22">
                  <c:v>0</c:v>
                </c:pt>
                <c:pt idx="23">
                  <c:v>51</c:v>
                </c:pt>
                <c:pt idx="24">
                  <c:v>28</c:v>
                </c:pt>
                <c:pt idx="25">
                  <c:v>47</c:v>
                </c:pt>
                <c:pt idx="26">
                  <c:v>32</c:v>
                </c:pt>
                <c:pt idx="27">
                  <c:v>19</c:v>
                </c:pt>
                <c:pt idx="28">
                  <c:v>0</c:v>
                </c:pt>
                <c:pt idx="29">
                  <c:v>0</c:v>
                </c:pt>
                <c:pt idx="30">
                  <c:v>24</c:v>
                </c:pt>
                <c:pt idx="31">
                  <c:v>11</c:v>
                </c:pt>
                <c:pt idx="32">
                  <c:v>13</c:v>
                </c:pt>
                <c:pt idx="33">
                  <c:v>28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22-4C29-B8A8-8F8AB0815B9D}"/>
            </c:ext>
          </c:extLst>
        </c:ser>
        <c:ser>
          <c:idx val="23"/>
          <c:order val="23"/>
          <c:tx>
            <c:strRef>
              <c:f>'2007'!$Y$1:$Y$2</c:f>
              <c:strCache>
                <c:ptCount val="2"/>
                <c:pt idx="0">
                  <c:v>6. februar</c:v>
                </c:pt>
                <c:pt idx="1">
                  <c:v>%</c:v>
                </c:pt>
              </c:strCache>
            </c:strRef>
          </c:tx>
          <c:spPr>
            <a:solidFill>
              <a:srgbClr val="E3E3E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'2007'!$Y$3:$Y$38</c:f>
              <c:numCache>
                <c:formatCode>0%</c:formatCode>
                <c:ptCount val="36"/>
                <c:pt idx="0">
                  <c:v>-8.5581395348837214E-2</c:v>
                </c:pt>
                <c:pt idx="1">
                  <c:v>-0.13580246913580246</c:v>
                </c:pt>
                <c:pt idx="2">
                  <c:v>-0.13043478260869565</c:v>
                </c:pt>
                <c:pt idx="3">
                  <c:v>-0.13793103448275862</c:v>
                </c:pt>
                <c:pt idx="4">
                  <c:v>-6.3291139240506333E-2</c:v>
                </c:pt>
                <c:pt idx="5">
                  <c:v>-0.11538461538461539</c:v>
                </c:pt>
                <c:pt idx="6">
                  <c:v>5.5555555555555552E-2</c:v>
                </c:pt>
                <c:pt idx="7">
                  <c:v>0.1111111111111111</c:v>
                </c:pt>
                <c:pt idx="8">
                  <c:v>0</c:v>
                </c:pt>
                <c:pt idx="9">
                  <c:v>-0.22222222222222221</c:v>
                </c:pt>
                <c:pt idx="10">
                  <c:v>-8.306010928961749E-2</c:v>
                </c:pt>
                <c:pt idx="11">
                  <c:v>-0.1417910447761194</c:v>
                </c:pt>
                <c:pt idx="12">
                  <c:v>-4.878048780487805E-2</c:v>
                </c:pt>
                <c:pt idx="13">
                  <c:v>-9.0909090909090912E-2</c:v>
                </c:pt>
                <c:pt idx="14">
                  <c:v>-8.3333333333333329E-2</c:v>
                </c:pt>
                <c:pt idx="15">
                  <c:v>-4.4776119402985072E-2</c:v>
                </c:pt>
                <c:pt idx="16">
                  <c:v>0.17391304347826086</c:v>
                </c:pt>
                <c:pt idx="17">
                  <c:v>-0.25</c:v>
                </c:pt>
                <c:pt idx="18">
                  <c:v>-0.12903225806451613</c:v>
                </c:pt>
                <c:pt idx="19">
                  <c:v>-0.203125</c:v>
                </c:pt>
                <c:pt idx="20">
                  <c:v>-0.10606060606060606</c:v>
                </c:pt>
                <c:pt idx="21">
                  <c:v>-0.13861386138613863</c:v>
                </c:pt>
                <c:pt idx="22">
                  <c:v>0</c:v>
                </c:pt>
                <c:pt idx="23">
                  <c:v>0.10869565217391304</c:v>
                </c:pt>
                <c:pt idx="24">
                  <c:v>-6.6666666666666666E-2</c:v>
                </c:pt>
                <c:pt idx="25">
                  <c:v>0</c:v>
                </c:pt>
                <c:pt idx="26">
                  <c:v>-0.17948717948717949</c:v>
                </c:pt>
                <c:pt idx="27">
                  <c:v>-0.17391304347826086</c:v>
                </c:pt>
                <c:pt idx="28">
                  <c:v>-1</c:v>
                </c:pt>
                <c:pt idx="29">
                  <c:v>-1</c:v>
                </c:pt>
                <c:pt idx="30">
                  <c:v>0.26315789473684209</c:v>
                </c:pt>
                <c:pt idx="31">
                  <c:v>0.1</c:v>
                </c:pt>
                <c:pt idx="32">
                  <c:v>0</c:v>
                </c:pt>
                <c:pt idx="33">
                  <c:v>7.6923076923076927E-2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22-4C29-B8A8-8F8AB0815B9D}"/>
            </c:ext>
          </c:extLst>
        </c:ser>
        <c:ser>
          <c:idx val="24"/>
          <c:order val="24"/>
          <c:tx>
            <c:strRef>
              <c:f>'2007'!$Z$1:$Z$2</c:f>
              <c:strCache>
                <c:ptCount val="2"/>
                <c:pt idx="0">
                  <c:v>14. marts</c:v>
                </c:pt>
                <c:pt idx="1">
                  <c:v>♂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'2007'!$Z$3:$Z$38</c:f>
              <c:numCache>
                <c:formatCode>General</c:formatCode>
                <c:ptCount val="36"/>
                <c:pt idx="0">
                  <c:v>673</c:v>
                </c:pt>
                <c:pt idx="1">
                  <c:v>59</c:v>
                </c:pt>
                <c:pt idx="2">
                  <c:v>15</c:v>
                </c:pt>
                <c:pt idx="3">
                  <c:v>44</c:v>
                </c:pt>
                <c:pt idx="4">
                  <c:v>58</c:v>
                </c:pt>
                <c:pt idx="5">
                  <c:v>15</c:v>
                </c:pt>
                <c:pt idx="6">
                  <c:v>18</c:v>
                </c:pt>
                <c:pt idx="7">
                  <c:v>4</c:v>
                </c:pt>
                <c:pt idx="8">
                  <c:v>8</c:v>
                </c:pt>
                <c:pt idx="9">
                  <c:v>13</c:v>
                </c:pt>
                <c:pt idx="10">
                  <c:v>556</c:v>
                </c:pt>
                <c:pt idx="11">
                  <c:v>50</c:v>
                </c:pt>
                <c:pt idx="12">
                  <c:v>53</c:v>
                </c:pt>
                <c:pt idx="13">
                  <c:v>18</c:v>
                </c:pt>
                <c:pt idx="14">
                  <c:v>11</c:v>
                </c:pt>
                <c:pt idx="15">
                  <c:v>62</c:v>
                </c:pt>
                <c:pt idx="16">
                  <c:v>23</c:v>
                </c:pt>
                <c:pt idx="17">
                  <c:v>8</c:v>
                </c:pt>
                <c:pt idx="18">
                  <c:v>16</c:v>
                </c:pt>
                <c:pt idx="19">
                  <c:v>46</c:v>
                </c:pt>
                <c:pt idx="20">
                  <c:v>40</c:v>
                </c:pt>
                <c:pt idx="21">
                  <c:v>26</c:v>
                </c:pt>
                <c:pt idx="22">
                  <c:v>0</c:v>
                </c:pt>
                <c:pt idx="23">
                  <c:v>29</c:v>
                </c:pt>
                <c:pt idx="24">
                  <c:v>19</c:v>
                </c:pt>
                <c:pt idx="25">
                  <c:v>43</c:v>
                </c:pt>
                <c:pt idx="26">
                  <c:v>25</c:v>
                </c:pt>
                <c:pt idx="27">
                  <c:v>19</c:v>
                </c:pt>
                <c:pt idx="28">
                  <c:v>0</c:v>
                </c:pt>
                <c:pt idx="29">
                  <c:v>0</c:v>
                </c:pt>
                <c:pt idx="30">
                  <c:v>7</c:v>
                </c:pt>
                <c:pt idx="31">
                  <c:v>6</c:v>
                </c:pt>
                <c:pt idx="32">
                  <c:v>6</c:v>
                </c:pt>
                <c:pt idx="33">
                  <c:v>20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22-4C29-B8A8-8F8AB0815B9D}"/>
            </c:ext>
          </c:extLst>
        </c:ser>
        <c:ser>
          <c:idx val="25"/>
          <c:order val="25"/>
          <c:tx>
            <c:strRef>
              <c:f>'2007'!$AA$1:$AA$2</c:f>
              <c:strCache>
                <c:ptCount val="2"/>
                <c:pt idx="0">
                  <c:v>14. marts</c:v>
                </c:pt>
                <c:pt idx="1">
                  <c:v>♀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'2007'!$AA$3:$AA$38</c:f>
              <c:numCache>
                <c:formatCode>General</c:formatCode>
                <c:ptCount val="36"/>
                <c:pt idx="0">
                  <c:v>305</c:v>
                </c:pt>
                <c:pt idx="1">
                  <c:v>11</c:v>
                </c:pt>
                <c:pt idx="2">
                  <c:v>5</c:v>
                </c:pt>
                <c:pt idx="3">
                  <c:v>6</c:v>
                </c:pt>
                <c:pt idx="4">
                  <c:v>16</c:v>
                </c:pt>
                <c:pt idx="5">
                  <c:v>8</c:v>
                </c:pt>
                <c:pt idx="6">
                  <c:v>1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278</c:v>
                </c:pt>
                <c:pt idx="11">
                  <c:v>65</c:v>
                </c:pt>
                <c:pt idx="12">
                  <c:v>24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10</c:v>
                </c:pt>
                <c:pt idx="18">
                  <c:v>11</c:v>
                </c:pt>
                <c:pt idx="19">
                  <c:v>5</c:v>
                </c:pt>
                <c:pt idx="20">
                  <c:v>19</c:v>
                </c:pt>
                <c:pt idx="21">
                  <c:v>59</c:v>
                </c:pt>
                <c:pt idx="22">
                  <c:v>0</c:v>
                </c:pt>
                <c:pt idx="23">
                  <c:v>22</c:v>
                </c:pt>
                <c:pt idx="24">
                  <c:v>9</c:v>
                </c:pt>
                <c:pt idx="25">
                  <c:v>4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17</c:v>
                </c:pt>
                <c:pt idx="31">
                  <c:v>5</c:v>
                </c:pt>
                <c:pt idx="32">
                  <c:v>7</c:v>
                </c:pt>
                <c:pt idx="33">
                  <c:v>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522-4C29-B8A8-8F8AB0815B9D}"/>
            </c:ext>
          </c:extLst>
        </c:ser>
        <c:ser>
          <c:idx val="26"/>
          <c:order val="26"/>
          <c:tx>
            <c:strRef>
              <c:f>'2007'!$AB$1:$AB$2</c:f>
              <c:strCache>
                <c:ptCount val="2"/>
                <c:pt idx="0">
                  <c:v>14. marts</c:v>
                </c:pt>
                <c:pt idx="1">
                  <c:v> I alt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'2007'!$AB$3:$AB$38</c:f>
              <c:numCache>
                <c:formatCode>General</c:formatCode>
                <c:ptCount val="36"/>
                <c:pt idx="0">
                  <c:v>978</c:v>
                </c:pt>
                <c:pt idx="1">
                  <c:v>70</c:v>
                </c:pt>
                <c:pt idx="2">
                  <c:v>20</c:v>
                </c:pt>
                <c:pt idx="3">
                  <c:v>50</c:v>
                </c:pt>
                <c:pt idx="4">
                  <c:v>74</c:v>
                </c:pt>
                <c:pt idx="5">
                  <c:v>23</c:v>
                </c:pt>
                <c:pt idx="6">
                  <c:v>19</c:v>
                </c:pt>
                <c:pt idx="7">
                  <c:v>10</c:v>
                </c:pt>
                <c:pt idx="8">
                  <c:v>8</c:v>
                </c:pt>
                <c:pt idx="9">
                  <c:v>14</c:v>
                </c:pt>
                <c:pt idx="10">
                  <c:v>834</c:v>
                </c:pt>
                <c:pt idx="11">
                  <c:v>115</c:v>
                </c:pt>
                <c:pt idx="12">
                  <c:v>77</c:v>
                </c:pt>
                <c:pt idx="13">
                  <c:v>20</c:v>
                </c:pt>
                <c:pt idx="14">
                  <c:v>11</c:v>
                </c:pt>
                <c:pt idx="15">
                  <c:v>64</c:v>
                </c:pt>
                <c:pt idx="16">
                  <c:v>26</c:v>
                </c:pt>
                <c:pt idx="17">
                  <c:v>18</c:v>
                </c:pt>
                <c:pt idx="18">
                  <c:v>27</c:v>
                </c:pt>
                <c:pt idx="19">
                  <c:v>51</c:v>
                </c:pt>
                <c:pt idx="20">
                  <c:v>59</c:v>
                </c:pt>
                <c:pt idx="21">
                  <c:v>85</c:v>
                </c:pt>
                <c:pt idx="22">
                  <c:v>0</c:v>
                </c:pt>
                <c:pt idx="23">
                  <c:v>51</c:v>
                </c:pt>
                <c:pt idx="24">
                  <c:v>28</c:v>
                </c:pt>
                <c:pt idx="25">
                  <c:v>47</c:v>
                </c:pt>
                <c:pt idx="26">
                  <c:v>31</c:v>
                </c:pt>
                <c:pt idx="27">
                  <c:v>19</c:v>
                </c:pt>
                <c:pt idx="28">
                  <c:v>0</c:v>
                </c:pt>
                <c:pt idx="29">
                  <c:v>0</c:v>
                </c:pt>
                <c:pt idx="30">
                  <c:v>24</c:v>
                </c:pt>
                <c:pt idx="31">
                  <c:v>11</c:v>
                </c:pt>
                <c:pt idx="32">
                  <c:v>13</c:v>
                </c:pt>
                <c:pt idx="33">
                  <c:v>28</c:v>
                </c:pt>
                <c:pt idx="3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522-4C29-B8A8-8F8AB0815B9D}"/>
            </c:ext>
          </c:extLst>
        </c:ser>
        <c:ser>
          <c:idx val="27"/>
          <c:order val="27"/>
          <c:tx>
            <c:strRef>
              <c:f>'2007'!$AC$1:$AC$2</c:f>
              <c:strCache>
                <c:ptCount val="2"/>
                <c:pt idx="0">
                  <c:v>14. marts</c:v>
                </c:pt>
                <c:pt idx="1">
                  <c:v>%</c:v>
                </c:pt>
              </c:strCache>
            </c:strRef>
          </c:tx>
          <c:spPr>
            <a:solidFill>
              <a:srgbClr val="9999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'2007'!$A$3:$A$38</c:f>
              <c:strCache>
                <c:ptCount val="36"/>
                <c:pt idx="0">
                  <c:v>I ALT BASISÅRET</c:v>
                </c:pt>
                <c:pt idx="1">
                  <c:v>KØBENHAVN</c:v>
                </c:pt>
                <c:pt idx="2">
                  <c:v>L</c:v>
                </c:pt>
                <c:pt idx="3">
                  <c:v>MEDIA</c:v>
                </c:pt>
                <c:pt idx="4">
                  <c:v>I ALT ESBJERG </c:v>
                </c:pt>
                <c:pt idx="5">
                  <c:v>BA</c:v>
                </c:pt>
                <c:pt idx="6">
                  <c:v>ED</c:v>
                </c:pt>
                <c:pt idx="7">
                  <c:v>KB</c:v>
                </c:pt>
                <c:pt idx="8">
                  <c:v>M</c:v>
                </c:pt>
                <c:pt idx="9">
                  <c:v>MEDIA</c:v>
                </c:pt>
                <c:pt idx="10">
                  <c:v>I ALT AALBORG</c:v>
                </c:pt>
                <c:pt idx="11">
                  <c:v>AD</c:v>
                </c:pt>
                <c:pt idx="12">
                  <c:v>BA</c:v>
                </c:pt>
                <c:pt idx="13">
                  <c:v>BAIT</c:v>
                </c:pt>
                <c:pt idx="14">
                  <c:v>ED</c:v>
                </c:pt>
                <c:pt idx="15">
                  <c:v>EE</c:v>
                </c:pt>
                <c:pt idx="16">
                  <c:v>EGI</c:v>
                </c:pt>
                <c:pt idx="17">
                  <c:v>GEO</c:v>
                </c:pt>
                <c:pt idx="18">
                  <c:v>GF</c:v>
                </c:pt>
                <c:pt idx="19">
                  <c:v>I</c:v>
                </c:pt>
                <c:pt idx="20">
                  <c:v>IDR</c:v>
                </c:pt>
                <c:pt idx="21">
                  <c:v>IM</c:v>
                </c:pt>
                <c:pt idx="22">
                  <c:v>IT</c:v>
                </c:pt>
                <c:pt idx="23">
                  <c:v>KMB</c:v>
                </c:pt>
                <c:pt idx="24">
                  <c:v>L</c:v>
                </c:pt>
                <c:pt idx="25">
                  <c:v>MEA</c:v>
                </c:pt>
                <c:pt idx="26">
                  <c:v>NANO</c:v>
                </c:pt>
                <c:pt idx="27">
                  <c:v>NAT-D</c:v>
                </c:pt>
                <c:pt idx="28">
                  <c:v>NAT-F</c:v>
                </c:pt>
                <c:pt idx="29">
                  <c:v>NAT-K</c:v>
                </c:pt>
                <c:pt idx="30">
                  <c:v>NAT-M</c:v>
                </c:pt>
                <c:pt idx="31">
                  <c:v>PDP</c:v>
                </c:pt>
                <c:pt idx="32">
                  <c:v>PM</c:v>
                </c:pt>
                <c:pt idx="33">
                  <c:v>ST</c:v>
                </c:pt>
                <c:pt idx="34">
                  <c:v>SW</c:v>
                </c:pt>
                <c:pt idx="35">
                  <c:v>♂ = Antal mænd   -   ♀ = Antal kvinder   -   % = Frafaldet i procent</c:v>
                </c:pt>
              </c:strCache>
            </c:strRef>
          </c:cat>
          <c:val>
            <c:numRef>
              <c:f>'2007'!$AC$3:$AC$38</c:f>
              <c:numCache>
                <c:formatCode>0%</c:formatCode>
                <c:ptCount val="36"/>
                <c:pt idx="0">
                  <c:v>-9.0232558139534888E-2</c:v>
                </c:pt>
                <c:pt idx="1">
                  <c:v>-0.13580246913580246</c:v>
                </c:pt>
                <c:pt idx="2">
                  <c:v>-0.13043478260869565</c:v>
                </c:pt>
                <c:pt idx="3">
                  <c:v>-0.13793103448275862</c:v>
                </c:pt>
                <c:pt idx="4">
                  <c:v>-6.3291139240506333E-2</c:v>
                </c:pt>
                <c:pt idx="5">
                  <c:v>-0.11538461538461539</c:v>
                </c:pt>
                <c:pt idx="6">
                  <c:v>5.5555555555555552E-2</c:v>
                </c:pt>
                <c:pt idx="7">
                  <c:v>0.1111111111111111</c:v>
                </c:pt>
                <c:pt idx="8">
                  <c:v>0</c:v>
                </c:pt>
                <c:pt idx="9">
                  <c:v>-0.22222222222222221</c:v>
                </c:pt>
                <c:pt idx="10">
                  <c:v>-8.8524590163934422E-2</c:v>
                </c:pt>
                <c:pt idx="11">
                  <c:v>-0.1417910447761194</c:v>
                </c:pt>
                <c:pt idx="12">
                  <c:v>-6.097560975609756E-2</c:v>
                </c:pt>
                <c:pt idx="13">
                  <c:v>-9.0909090909090912E-2</c:v>
                </c:pt>
                <c:pt idx="14">
                  <c:v>-8.3333333333333329E-2</c:v>
                </c:pt>
                <c:pt idx="15">
                  <c:v>-4.4776119402985072E-2</c:v>
                </c:pt>
                <c:pt idx="16">
                  <c:v>0.13043478260869565</c:v>
                </c:pt>
                <c:pt idx="17">
                  <c:v>-0.25</c:v>
                </c:pt>
                <c:pt idx="18">
                  <c:v>-0.12903225806451613</c:v>
                </c:pt>
                <c:pt idx="19">
                  <c:v>-0.203125</c:v>
                </c:pt>
                <c:pt idx="20">
                  <c:v>-0.10606060606060606</c:v>
                </c:pt>
                <c:pt idx="21">
                  <c:v>-0.15841584158415842</c:v>
                </c:pt>
                <c:pt idx="22">
                  <c:v>0</c:v>
                </c:pt>
                <c:pt idx="23">
                  <c:v>0.10869565217391304</c:v>
                </c:pt>
                <c:pt idx="24">
                  <c:v>-6.6666666666666666E-2</c:v>
                </c:pt>
                <c:pt idx="25">
                  <c:v>0</c:v>
                </c:pt>
                <c:pt idx="26">
                  <c:v>-0.20512820512820512</c:v>
                </c:pt>
                <c:pt idx="27">
                  <c:v>-0.17391304347826086</c:v>
                </c:pt>
                <c:pt idx="28">
                  <c:v>-1</c:v>
                </c:pt>
                <c:pt idx="29">
                  <c:v>-1</c:v>
                </c:pt>
                <c:pt idx="30">
                  <c:v>0.26315789473684209</c:v>
                </c:pt>
                <c:pt idx="31">
                  <c:v>0.1</c:v>
                </c:pt>
                <c:pt idx="32">
                  <c:v>0</c:v>
                </c:pt>
                <c:pt idx="33">
                  <c:v>7.6923076923076927E-2</c:v>
                </c:pt>
                <c:pt idx="34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522-4C29-B8A8-8F8AB0815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17328472"/>
        <c:axId val="1767994360"/>
      </c:barChart>
      <c:catAx>
        <c:axId val="-201732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1767994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67994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a-DK"/>
          </a:p>
        </c:txPr>
        <c:crossAx val="-2017328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86778215223104"/>
          <c:y val="0"/>
          <c:w val="0.125"/>
          <c:h val="0.998305084745761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9" workbookViewId="0"/>
  </sheetViews>
  <pageMargins left="0.75" right="0.75" top="1" bottom="1" header="0" footer="0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89663" cy="5607978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"/>
  <sheetViews>
    <sheetView workbookViewId="0">
      <pane xSplit="2" ySplit="1" topLeftCell="C2" activePane="bottomRight" state="frozen"/>
      <selection activeCell="B3" sqref="B3"/>
      <selection pane="topRight" activeCell="B3" sqref="B3"/>
      <selection pane="bottomLeft" activeCell="B3" sqref="B3"/>
      <selection pane="bottomRight" activeCell="B7" sqref="B7"/>
    </sheetView>
  </sheetViews>
  <sheetFormatPr defaultColWidth="8.85546875" defaultRowHeight="15" x14ac:dyDescent="0.2"/>
  <cols>
    <col min="1" max="1" width="7.28515625" style="1" customWidth="1"/>
    <col min="2" max="2" width="8.85546875" style="1"/>
    <col min="3" max="3" width="5.85546875" style="1" customWidth="1"/>
    <col min="4" max="4" width="5.7109375" style="1" customWidth="1"/>
    <col min="5" max="7" width="5.140625" style="1" bestFit="1" customWidth="1"/>
    <col min="8" max="8" width="5" style="1" bestFit="1" customWidth="1"/>
    <col min="9" max="11" width="5.140625" style="1" bestFit="1" customWidth="1"/>
    <col min="12" max="13" width="6" style="1" customWidth="1"/>
    <col min="14" max="14" width="6.28515625" style="1" customWidth="1"/>
    <col min="15" max="19" width="5.140625" style="1" bestFit="1" customWidth="1"/>
    <col min="20" max="20" width="5.85546875" style="1" customWidth="1"/>
    <col min="21" max="23" width="5.140625" style="1" bestFit="1" customWidth="1"/>
    <col min="24" max="24" width="16.28515625" style="1" bestFit="1" customWidth="1"/>
    <col min="25" max="16384" width="8.85546875" style="1"/>
  </cols>
  <sheetData>
    <row r="1" spans="1:24" ht="17.25" thickTop="1" thickBot="1" x14ac:dyDescent="0.3">
      <c r="A1" s="6"/>
      <c r="B1" s="7"/>
      <c r="C1" s="876" t="s">
        <v>28</v>
      </c>
      <c r="D1" s="877"/>
      <c r="E1" s="879"/>
      <c r="F1" s="876" t="s">
        <v>27</v>
      </c>
      <c r="G1" s="877"/>
      <c r="H1" s="879"/>
      <c r="I1" s="876" t="s">
        <v>26</v>
      </c>
      <c r="J1" s="877"/>
      <c r="K1" s="879"/>
      <c r="L1" s="876" t="s">
        <v>25</v>
      </c>
      <c r="M1" s="877"/>
      <c r="N1" s="878"/>
      <c r="O1" s="876" t="s">
        <v>29</v>
      </c>
      <c r="P1" s="877"/>
      <c r="Q1" s="879"/>
      <c r="R1" s="876" t="s">
        <v>30</v>
      </c>
      <c r="S1" s="877"/>
      <c r="T1" s="879"/>
      <c r="U1" s="876" t="s">
        <v>31</v>
      </c>
      <c r="V1" s="877"/>
      <c r="W1" s="879"/>
      <c r="X1" s="37"/>
    </row>
    <row r="2" spans="1:24" ht="17.25" thickTop="1" thickBot="1" x14ac:dyDescent="0.3">
      <c r="A2" s="8"/>
      <c r="B2" s="9"/>
      <c r="C2" s="21" t="s">
        <v>22</v>
      </c>
      <c r="D2" s="22" t="s">
        <v>21</v>
      </c>
      <c r="E2" s="17" t="s">
        <v>23</v>
      </c>
      <c r="F2" s="21" t="s">
        <v>22</v>
      </c>
      <c r="G2" s="22" t="s">
        <v>21</v>
      </c>
      <c r="H2" s="17" t="s">
        <v>23</v>
      </c>
      <c r="I2" s="21" t="s">
        <v>22</v>
      </c>
      <c r="J2" s="22" t="s">
        <v>21</v>
      </c>
      <c r="K2" s="17" t="s">
        <v>23</v>
      </c>
      <c r="L2" s="21" t="s">
        <v>22</v>
      </c>
      <c r="M2" s="22" t="s">
        <v>21</v>
      </c>
      <c r="N2" s="23" t="s">
        <v>23</v>
      </c>
      <c r="O2" s="21" t="s">
        <v>22</v>
      </c>
      <c r="P2" s="22" t="s">
        <v>21</v>
      </c>
      <c r="Q2" s="17" t="s">
        <v>23</v>
      </c>
      <c r="R2" s="21" t="s">
        <v>22</v>
      </c>
      <c r="S2" s="22" t="s">
        <v>21</v>
      </c>
      <c r="T2" s="17" t="s">
        <v>23</v>
      </c>
      <c r="U2" s="21" t="s">
        <v>22</v>
      </c>
      <c r="V2" s="22" t="s">
        <v>21</v>
      </c>
      <c r="W2" s="17" t="s">
        <v>23</v>
      </c>
    </row>
    <row r="3" spans="1:24" ht="15.75" thickTop="1" x14ac:dyDescent="0.2">
      <c r="A3" s="24" t="s">
        <v>0</v>
      </c>
      <c r="B3" s="10" t="s">
        <v>44</v>
      </c>
      <c r="C3" s="18">
        <v>44</v>
      </c>
      <c r="D3" s="19">
        <v>89</v>
      </c>
      <c r="E3" s="20">
        <f>C3+D3</f>
        <v>133</v>
      </c>
      <c r="F3" s="18">
        <v>44</v>
      </c>
      <c r="G3" s="19">
        <v>87</v>
      </c>
      <c r="H3" s="20">
        <f>F3+G3</f>
        <v>131</v>
      </c>
      <c r="I3" s="18">
        <v>44</v>
      </c>
      <c r="J3" s="19">
        <v>85</v>
      </c>
      <c r="K3" s="20">
        <f>I3+J3</f>
        <v>129</v>
      </c>
      <c r="L3" s="18">
        <v>38</v>
      </c>
      <c r="M3" s="19">
        <v>83</v>
      </c>
      <c r="N3" s="20">
        <f>L3+M3</f>
        <v>121</v>
      </c>
      <c r="O3" s="18">
        <v>39</v>
      </c>
      <c r="P3" s="19">
        <v>81</v>
      </c>
      <c r="Q3" s="20">
        <f>O3+P3</f>
        <v>120</v>
      </c>
      <c r="R3" s="18">
        <v>38</v>
      </c>
      <c r="S3" s="19">
        <v>75</v>
      </c>
      <c r="T3" s="20">
        <f>R3+S3</f>
        <v>113</v>
      </c>
      <c r="U3" s="18">
        <v>37</v>
      </c>
      <c r="V3" s="19">
        <v>74</v>
      </c>
      <c r="W3" s="20">
        <f>U3+V3</f>
        <v>111</v>
      </c>
      <c r="X3" s="38"/>
    </row>
    <row r="4" spans="1:24" x14ac:dyDescent="0.2">
      <c r="A4" s="24"/>
      <c r="B4" s="10" t="s">
        <v>1</v>
      </c>
      <c r="C4" s="13">
        <v>47</v>
      </c>
      <c r="D4" s="5">
        <v>10</v>
      </c>
      <c r="E4" s="20">
        <f t="shared" ref="E4:E20" si="0">C4+D4</f>
        <v>57</v>
      </c>
      <c r="F4" s="13">
        <v>46</v>
      </c>
      <c r="G4" s="5">
        <v>9</v>
      </c>
      <c r="H4" s="20">
        <f t="shared" ref="H4:H20" si="1">F4+G4</f>
        <v>55</v>
      </c>
      <c r="I4" s="13">
        <v>45</v>
      </c>
      <c r="J4" s="5">
        <v>9</v>
      </c>
      <c r="K4" s="20">
        <f t="shared" ref="K4:K20" si="2">I4+J4</f>
        <v>54</v>
      </c>
      <c r="L4" s="13">
        <v>45</v>
      </c>
      <c r="M4" s="5">
        <v>7</v>
      </c>
      <c r="N4" s="20">
        <f t="shared" ref="N4:N20" si="3">L4+M4</f>
        <v>52</v>
      </c>
      <c r="O4" s="13">
        <v>44</v>
      </c>
      <c r="P4" s="5">
        <v>7</v>
      </c>
      <c r="Q4" s="20">
        <f t="shared" ref="Q4:Q20" si="4">O4+P4</f>
        <v>51</v>
      </c>
      <c r="R4" s="13">
        <v>47</v>
      </c>
      <c r="S4" s="5">
        <v>9</v>
      </c>
      <c r="T4" s="20">
        <f t="shared" ref="T4:T20" si="5">R4+S4</f>
        <v>56</v>
      </c>
      <c r="U4" s="13">
        <v>48</v>
      </c>
      <c r="V4" s="5">
        <v>8</v>
      </c>
      <c r="W4" s="20">
        <f t="shared" ref="W4:W20" si="6">U4+V4</f>
        <v>56</v>
      </c>
      <c r="X4" s="38"/>
    </row>
    <row r="5" spans="1:24" x14ac:dyDescent="0.2">
      <c r="A5" s="24" t="s">
        <v>2</v>
      </c>
      <c r="B5" s="10" t="s">
        <v>3</v>
      </c>
      <c r="C5" s="13">
        <v>63</v>
      </c>
      <c r="D5" s="5">
        <v>3</v>
      </c>
      <c r="E5" s="20">
        <f t="shared" si="0"/>
        <v>66</v>
      </c>
      <c r="F5" s="13">
        <v>61</v>
      </c>
      <c r="G5" s="5">
        <v>3</v>
      </c>
      <c r="H5" s="20">
        <f t="shared" si="1"/>
        <v>64</v>
      </c>
      <c r="I5" s="13">
        <v>61</v>
      </c>
      <c r="J5" s="5">
        <v>3</v>
      </c>
      <c r="K5" s="20">
        <f t="shared" si="2"/>
        <v>64</v>
      </c>
      <c r="L5" s="13">
        <v>61</v>
      </c>
      <c r="M5" s="5">
        <v>3</v>
      </c>
      <c r="N5" s="20">
        <f t="shared" si="3"/>
        <v>64</v>
      </c>
      <c r="O5" s="13">
        <v>60</v>
      </c>
      <c r="P5" s="5">
        <v>3</v>
      </c>
      <c r="Q5" s="20">
        <f t="shared" si="4"/>
        <v>63</v>
      </c>
      <c r="R5" s="13">
        <v>52</v>
      </c>
      <c r="S5" s="5">
        <v>2</v>
      </c>
      <c r="T5" s="20">
        <f t="shared" si="5"/>
        <v>54</v>
      </c>
      <c r="U5" s="13">
        <v>49</v>
      </c>
      <c r="V5" s="5">
        <v>3</v>
      </c>
      <c r="W5" s="20">
        <f t="shared" si="6"/>
        <v>52</v>
      </c>
      <c r="X5" s="38"/>
    </row>
    <row r="6" spans="1:24" x14ac:dyDescent="0.2">
      <c r="A6" s="24"/>
      <c r="B6" s="10" t="s">
        <v>4</v>
      </c>
      <c r="C6" s="13">
        <v>111</v>
      </c>
      <c r="D6" s="5">
        <v>3</v>
      </c>
      <c r="E6" s="20">
        <f t="shared" si="0"/>
        <v>114</v>
      </c>
      <c r="F6" s="13">
        <v>107</v>
      </c>
      <c r="G6" s="5">
        <v>3</v>
      </c>
      <c r="H6" s="20">
        <f t="shared" si="1"/>
        <v>110</v>
      </c>
      <c r="I6" s="13">
        <v>107</v>
      </c>
      <c r="J6" s="5">
        <v>3</v>
      </c>
      <c r="K6" s="20">
        <f t="shared" si="2"/>
        <v>110</v>
      </c>
      <c r="L6" s="13">
        <v>106</v>
      </c>
      <c r="M6" s="5">
        <v>3</v>
      </c>
      <c r="N6" s="20">
        <f t="shared" si="3"/>
        <v>109</v>
      </c>
      <c r="O6" s="13">
        <v>106</v>
      </c>
      <c r="P6" s="5">
        <v>3</v>
      </c>
      <c r="Q6" s="20">
        <f t="shared" si="4"/>
        <v>109</v>
      </c>
      <c r="R6" s="13">
        <v>98</v>
      </c>
      <c r="S6" s="5">
        <v>4</v>
      </c>
      <c r="T6" s="20">
        <f t="shared" si="5"/>
        <v>102</v>
      </c>
      <c r="U6" s="13">
        <v>97</v>
      </c>
      <c r="V6" s="5">
        <v>4</v>
      </c>
      <c r="W6" s="20">
        <f t="shared" si="6"/>
        <v>101</v>
      </c>
      <c r="X6" s="38"/>
    </row>
    <row r="7" spans="1:24" x14ac:dyDescent="0.2">
      <c r="A7" s="24"/>
      <c r="B7" s="10" t="s">
        <v>5</v>
      </c>
      <c r="C7" s="13">
        <v>34</v>
      </c>
      <c r="D7" s="5">
        <v>12</v>
      </c>
      <c r="E7" s="20">
        <f t="shared" si="0"/>
        <v>46</v>
      </c>
      <c r="F7" s="13">
        <v>34</v>
      </c>
      <c r="G7" s="5">
        <v>13</v>
      </c>
      <c r="H7" s="20">
        <f t="shared" si="1"/>
        <v>47</v>
      </c>
      <c r="I7" s="13">
        <v>34</v>
      </c>
      <c r="J7" s="5">
        <v>13</v>
      </c>
      <c r="K7" s="20">
        <f t="shared" si="2"/>
        <v>47</v>
      </c>
      <c r="L7" s="13">
        <v>33</v>
      </c>
      <c r="M7" s="5">
        <v>13</v>
      </c>
      <c r="N7" s="20">
        <f t="shared" si="3"/>
        <v>46</v>
      </c>
      <c r="O7" s="13">
        <v>33</v>
      </c>
      <c r="P7" s="5">
        <v>12</v>
      </c>
      <c r="Q7" s="20">
        <f t="shared" si="4"/>
        <v>45</v>
      </c>
      <c r="R7" s="13">
        <v>32</v>
      </c>
      <c r="S7" s="5">
        <v>13</v>
      </c>
      <c r="T7" s="20">
        <f t="shared" si="5"/>
        <v>45</v>
      </c>
      <c r="U7" s="13">
        <v>28</v>
      </c>
      <c r="V7" s="5">
        <v>12</v>
      </c>
      <c r="W7" s="20">
        <f t="shared" si="6"/>
        <v>40</v>
      </c>
      <c r="X7" s="38"/>
    </row>
    <row r="8" spans="1:24" x14ac:dyDescent="0.2">
      <c r="A8" s="24" t="s">
        <v>6</v>
      </c>
      <c r="B8" s="10" t="s">
        <v>7</v>
      </c>
      <c r="C8" s="13">
        <v>51</v>
      </c>
      <c r="D8" s="5">
        <v>3</v>
      </c>
      <c r="E8" s="20">
        <f t="shared" si="0"/>
        <v>54</v>
      </c>
      <c r="F8" s="13">
        <v>51</v>
      </c>
      <c r="G8" s="5">
        <v>3</v>
      </c>
      <c r="H8" s="20">
        <f t="shared" si="1"/>
        <v>54</v>
      </c>
      <c r="I8" s="13">
        <v>50</v>
      </c>
      <c r="J8" s="5">
        <v>3</v>
      </c>
      <c r="K8" s="20">
        <f t="shared" si="2"/>
        <v>53</v>
      </c>
      <c r="L8" s="13">
        <v>49</v>
      </c>
      <c r="M8" s="5">
        <v>3</v>
      </c>
      <c r="N8" s="20">
        <f t="shared" si="3"/>
        <v>52</v>
      </c>
      <c r="O8" s="13">
        <v>49</v>
      </c>
      <c r="P8" s="5">
        <v>3</v>
      </c>
      <c r="Q8" s="20">
        <f t="shared" si="4"/>
        <v>52</v>
      </c>
      <c r="R8" s="13">
        <v>50</v>
      </c>
      <c r="S8" s="5">
        <v>3</v>
      </c>
      <c r="T8" s="20">
        <f t="shared" si="5"/>
        <v>53</v>
      </c>
      <c r="U8" s="13">
        <v>51</v>
      </c>
      <c r="V8" s="5">
        <v>3</v>
      </c>
      <c r="W8" s="20">
        <f t="shared" si="6"/>
        <v>54</v>
      </c>
      <c r="X8" s="38"/>
    </row>
    <row r="9" spans="1:24" x14ac:dyDescent="0.2">
      <c r="A9" s="24"/>
      <c r="B9" s="11" t="s">
        <v>8</v>
      </c>
      <c r="C9" s="13">
        <v>1</v>
      </c>
      <c r="D9" s="5">
        <v>0</v>
      </c>
      <c r="E9" s="20">
        <f t="shared" si="0"/>
        <v>1</v>
      </c>
      <c r="F9" s="13">
        <v>1</v>
      </c>
      <c r="G9" s="5">
        <v>0</v>
      </c>
      <c r="H9" s="20">
        <f t="shared" si="1"/>
        <v>1</v>
      </c>
      <c r="I9" s="13">
        <v>1</v>
      </c>
      <c r="J9" s="5">
        <v>0</v>
      </c>
      <c r="K9" s="20">
        <f t="shared" si="2"/>
        <v>1</v>
      </c>
      <c r="L9" s="13">
        <v>1</v>
      </c>
      <c r="M9" s="5">
        <v>0</v>
      </c>
      <c r="N9" s="20">
        <f t="shared" si="3"/>
        <v>1</v>
      </c>
      <c r="O9" s="13">
        <v>1</v>
      </c>
      <c r="P9" s="5">
        <v>0</v>
      </c>
      <c r="Q9" s="20">
        <f t="shared" si="4"/>
        <v>1</v>
      </c>
      <c r="R9" s="13">
        <v>1</v>
      </c>
      <c r="S9" s="5">
        <v>0</v>
      </c>
      <c r="T9" s="20">
        <f t="shared" si="5"/>
        <v>1</v>
      </c>
      <c r="U9" s="13">
        <v>1</v>
      </c>
      <c r="V9" s="5">
        <v>0</v>
      </c>
      <c r="W9" s="20">
        <f t="shared" si="6"/>
        <v>1</v>
      </c>
      <c r="X9" s="38"/>
    </row>
    <row r="10" spans="1:24" x14ac:dyDescent="0.2">
      <c r="A10" s="24"/>
      <c r="B10" s="11" t="s">
        <v>9</v>
      </c>
      <c r="C10" s="13">
        <v>70</v>
      </c>
      <c r="D10" s="5">
        <v>14</v>
      </c>
      <c r="E10" s="20">
        <f t="shared" si="0"/>
        <v>84</v>
      </c>
      <c r="F10" s="13">
        <v>67</v>
      </c>
      <c r="G10" s="5">
        <v>14</v>
      </c>
      <c r="H10" s="20">
        <f t="shared" si="1"/>
        <v>81</v>
      </c>
      <c r="I10" s="13">
        <v>66</v>
      </c>
      <c r="J10" s="5">
        <v>14</v>
      </c>
      <c r="K10" s="20">
        <f t="shared" si="2"/>
        <v>80</v>
      </c>
      <c r="L10" s="13">
        <v>64</v>
      </c>
      <c r="M10" s="5">
        <v>14</v>
      </c>
      <c r="N10" s="20">
        <f t="shared" si="3"/>
        <v>78</v>
      </c>
      <c r="O10" s="13">
        <v>64</v>
      </c>
      <c r="P10" s="5">
        <v>14</v>
      </c>
      <c r="Q10" s="20">
        <f t="shared" si="4"/>
        <v>78</v>
      </c>
      <c r="R10" s="13">
        <v>59</v>
      </c>
      <c r="S10" s="5">
        <v>13</v>
      </c>
      <c r="T10" s="20">
        <f t="shared" si="5"/>
        <v>72</v>
      </c>
      <c r="U10" s="13">
        <v>62</v>
      </c>
      <c r="V10" s="5">
        <v>13</v>
      </c>
      <c r="W10" s="20">
        <f t="shared" si="6"/>
        <v>75</v>
      </c>
      <c r="X10" s="38"/>
    </row>
    <row r="11" spans="1:24" x14ac:dyDescent="0.2">
      <c r="A11" s="24"/>
      <c r="B11" s="11" t="s">
        <v>10</v>
      </c>
      <c r="C11" s="13">
        <v>33</v>
      </c>
      <c r="D11" s="5">
        <v>8</v>
      </c>
      <c r="E11" s="20">
        <f t="shared" si="0"/>
        <v>41</v>
      </c>
      <c r="F11" s="13">
        <v>32</v>
      </c>
      <c r="G11" s="5">
        <v>8</v>
      </c>
      <c r="H11" s="20">
        <f t="shared" si="1"/>
        <v>40</v>
      </c>
      <c r="I11" s="13">
        <v>32</v>
      </c>
      <c r="J11" s="5">
        <v>6</v>
      </c>
      <c r="K11" s="20">
        <f t="shared" si="2"/>
        <v>38</v>
      </c>
      <c r="L11" s="13">
        <v>32</v>
      </c>
      <c r="M11" s="5">
        <v>6</v>
      </c>
      <c r="N11" s="20">
        <f t="shared" si="3"/>
        <v>38</v>
      </c>
      <c r="O11" s="13">
        <v>32</v>
      </c>
      <c r="P11" s="5">
        <v>6</v>
      </c>
      <c r="Q11" s="20">
        <f t="shared" si="4"/>
        <v>38</v>
      </c>
      <c r="R11" s="13">
        <v>31</v>
      </c>
      <c r="S11" s="5">
        <v>6</v>
      </c>
      <c r="T11" s="20">
        <f t="shared" si="5"/>
        <v>37</v>
      </c>
      <c r="U11" s="13">
        <v>31</v>
      </c>
      <c r="V11" s="5">
        <v>6</v>
      </c>
      <c r="W11" s="20">
        <f t="shared" si="6"/>
        <v>37</v>
      </c>
      <c r="X11" s="38"/>
    </row>
    <row r="12" spans="1:24" x14ac:dyDescent="0.2">
      <c r="A12" s="24"/>
      <c r="B12" s="11" t="s">
        <v>40</v>
      </c>
      <c r="C12" s="13">
        <v>8</v>
      </c>
      <c r="D12" s="5">
        <v>13</v>
      </c>
      <c r="E12" s="20">
        <f t="shared" si="0"/>
        <v>21</v>
      </c>
      <c r="F12" s="13">
        <v>8</v>
      </c>
      <c r="G12" s="5">
        <v>13</v>
      </c>
      <c r="H12" s="20">
        <f t="shared" si="1"/>
        <v>21</v>
      </c>
      <c r="I12" s="13">
        <v>8</v>
      </c>
      <c r="J12" s="5">
        <v>13</v>
      </c>
      <c r="K12" s="20">
        <f t="shared" si="2"/>
        <v>21</v>
      </c>
      <c r="L12" s="13">
        <v>8</v>
      </c>
      <c r="M12" s="5">
        <v>13</v>
      </c>
      <c r="N12" s="20">
        <f t="shared" si="3"/>
        <v>21</v>
      </c>
      <c r="O12" s="13">
        <v>8</v>
      </c>
      <c r="P12" s="5">
        <v>13</v>
      </c>
      <c r="Q12" s="20">
        <f t="shared" si="4"/>
        <v>21</v>
      </c>
      <c r="R12" s="13">
        <v>9</v>
      </c>
      <c r="S12" s="5">
        <v>11</v>
      </c>
      <c r="T12" s="20">
        <f t="shared" si="5"/>
        <v>20</v>
      </c>
      <c r="U12" s="13">
        <v>8</v>
      </c>
      <c r="V12" s="5">
        <v>12</v>
      </c>
      <c r="W12" s="20">
        <f t="shared" si="6"/>
        <v>20</v>
      </c>
      <c r="X12" s="38"/>
    </row>
    <row r="13" spans="1:24" x14ac:dyDescent="0.2">
      <c r="A13" s="24"/>
      <c r="B13" s="11" t="s">
        <v>11</v>
      </c>
      <c r="C13" s="13">
        <v>11</v>
      </c>
      <c r="D13" s="5">
        <v>7</v>
      </c>
      <c r="E13" s="20">
        <f t="shared" si="0"/>
        <v>18</v>
      </c>
      <c r="F13" s="13">
        <v>10</v>
      </c>
      <c r="G13" s="5">
        <v>7</v>
      </c>
      <c r="H13" s="20">
        <f t="shared" si="1"/>
        <v>17</v>
      </c>
      <c r="I13" s="13">
        <v>10</v>
      </c>
      <c r="J13" s="5">
        <v>7</v>
      </c>
      <c r="K13" s="20">
        <f t="shared" si="2"/>
        <v>17</v>
      </c>
      <c r="L13" s="13">
        <v>10</v>
      </c>
      <c r="M13" s="5">
        <v>7</v>
      </c>
      <c r="N13" s="20">
        <f t="shared" si="3"/>
        <v>17</v>
      </c>
      <c r="O13" s="13">
        <v>10</v>
      </c>
      <c r="P13" s="5">
        <v>7</v>
      </c>
      <c r="Q13" s="20">
        <f t="shared" si="4"/>
        <v>17</v>
      </c>
      <c r="R13" s="13">
        <v>13</v>
      </c>
      <c r="S13" s="5">
        <v>7</v>
      </c>
      <c r="T13" s="20">
        <f t="shared" si="5"/>
        <v>20</v>
      </c>
      <c r="U13" s="13">
        <v>13</v>
      </c>
      <c r="V13" s="5">
        <v>7</v>
      </c>
      <c r="W13" s="20">
        <f t="shared" si="6"/>
        <v>20</v>
      </c>
      <c r="X13" s="38"/>
    </row>
    <row r="14" spans="1:24" x14ac:dyDescent="0.2">
      <c r="A14" s="24" t="s">
        <v>12</v>
      </c>
      <c r="B14" s="11" t="s">
        <v>13</v>
      </c>
      <c r="C14" s="13">
        <v>41</v>
      </c>
      <c r="D14" s="5">
        <v>31</v>
      </c>
      <c r="E14" s="20">
        <f t="shared" si="0"/>
        <v>72</v>
      </c>
      <c r="F14" s="13">
        <v>40</v>
      </c>
      <c r="G14" s="5">
        <v>29</v>
      </c>
      <c r="H14" s="20">
        <f t="shared" si="1"/>
        <v>69</v>
      </c>
      <c r="I14" s="13">
        <v>40</v>
      </c>
      <c r="J14" s="5">
        <v>29</v>
      </c>
      <c r="K14" s="20">
        <f t="shared" si="2"/>
        <v>69</v>
      </c>
      <c r="L14" s="13">
        <v>39</v>
      </c>
      <c r="M14" s="5">
        <v>29</v>
      </c>
      <c r="N14" s="20">
        <f t="shared" si="3"/>
        <v>68</v>
      </c>
      <c r="O14" s="13">
        <v>39</v>
      </c>
      <c r="P14" s="5">
        <v>28</v>
      </c>
      <c r="Q14" s="20">
        <f t="shared" si="4"/>
        <v>67</v>
      </c>
      <c r="R14" s="13">
        <v>37</v>
      </c>
      <c r="S14" s="5">
        <v>25</v>
      </c>
      <c r="T14" s="20">
        <f t="shared" si="5"/>
        <v>62</v>
      </c>
      <c r="U14" s="13">
        <v>36</v>
      </c>
      <c r="V14" s="5">
        <v>25</v>
      </c>
      <c r="W14" s="20">
        <f t="shared" si="6"/>
        <v>61</v>
      </c>
      <c r="X14" s="38"/>
    </row>
    <row r="15" spans="1:24" x14ac:dyDescent="0.2">
      <c r="A15" s="24"/>
      <c r="B15" s="11" t="s">
        <v>14</v>
      </c>
      <c r="C15" s="13">
        <v>5</v>
      </c>
      <c r="D15" s="5">
        <v>8</v>
      </c>
      <c r="E15" s="20">
        <f t="shared" si="0"/>
        <v>13</v>
      </c>
      <c r="F15" s="13">
        <v>5</v>
      </c>
      <c r="G15" s="5">
        <v>7</v>
      </c>
      <c r="H15" s="20">
        <f t="shared" si="1"/>
        <v>12</v>
      </c>
      <c r="I15" s="13">
        <v>5</v>
      </c>
      <c r="J15" s="5">
        <v>7</v>
      </c>
      <c r="K15" s="20">
        <f t="shared" si="2"/>
        <v>12</v>
      </c>
      <c r="L15" s="13">
        <v>5</v>
      </c>
      <c r="M15" s="5">
        <v>7</v>
      </c>
      <c r="N15" s="20">
        <f t="shared" si="3"/>
        <v>12</v>
      </c>
      <c r="O15" s="13">
        <v>5</v>
      </c>
      <c r="P15" s="5">
        <v>7</v>
      </c>
      <c r="Q15" s="20">
        <f t="shared" si="4"/>
        <v>12</v>
      </c>
      <c r="R15" s="13">
        <v>10</v>
      </c>
      <c r="S15" s="5">
        <v>8</v>
      </c>
      <c r="T15" s="20">
        <f t="shared" si="5"/>
        <v>18</v>
      </c>
      <c r="U15" s="13">
        <v>9</v>
      </c>
      <c r="V15" s="5">
        <v>8</v>
      </c>
      <c r="W15" s="20">
        <f t="shared" si="6"/>
        <v>17</v>
      </c>
      <c r="X15" s="38"/>
    </row>
    <row r="16" spans="1:24" x14ac:dyDescent="0.2">
      <c r="A16" s="24"/>
      <c r="B16" s="11" t="s">
        <v>15</v>
      </c>
      <c r="C16" s="13">
        <v>45</v>
      </c>
      <c r="D16" s="5">
        <v>2</v>
      </c>
      <c r="E16" s="20">
        <f t="shared" si="0"/>
        <v>47</v>
      </c>
      <c r="F16" s="13">
        <v>43</v>
      </c>
      <c r="G16" s="5">
        <v>2</v>
      </c>
      <c r="H16" s="20">
        <f t="shared" si="1"/>
        <v>45</v>
      </c>
      <c r="I16" s="13">
        <v>43</v>
      </c>
      <c r="J16" s="5">
        <v>1</v>
      </c>
      <c r="K16" s="20">
        <f t="shared" si="2"/>
        <v>44</v>
      </c>
      <c r="L16" s="13">
        <v>43</v>
      </c>
      <c r="M16" s="5">
        <v>1</v>
      </c>
      <c r="N16" s="20">
        <f t="shared" si="3"/>
        <v>44</v>
      </c>
      <c r="O16" s="13">
        <v>43</v>
      </c>
      <c r="P16" s="5">
        <v>1</v>
      </c>
      <c r="Q16" s="20">
        <f t="shared" si="4"/>
        <v>44</v>
      </c>
      <c r="R16" s="13">
        <v>45</v>
      </c>
      <c r="S16" s="5">
        <v>0</v>
      </c>
      <c r="T16" s="20">
        <f t="shared" si="5"/>
        <v>45</v>
      </c>
      <c r="U16" s="13">
        <v>45</v>
      </c>
      <c r="V16" s="5">
        <v>0</v>
      </c>
      <c r="W16" s="20">
        <f t="shared" si="6"/>
        <v>45</v>
      </c>
      <c r="X16" s="38"/>
    </row>
    <row r="17" spans="1:24" x14ac:dyDescent="0.2">
      <c r="A17" s="24"/>
      <c r="B17" s="11" t="s">
        <v>16</v>
      </c>
      <c r="C17" s="13">
        <v>0</v>
      </c>
      <c r="D17" s="5">
        <v>0</v>
      </c>
      <c r="E17" s="20">
        <f t="shared" si="0"/>
        <v>0</v>
      </c>
      <c r="F17" s="13">
        <v>0</v>
      </c>
      <c r="G17" s="5">
        <v>0</v>
      </c>
      <c r="H17" s="20">
        <f t="shared" si="1"/>
        <v>0</v>
      </c>
      <c r="I17" s="13">
        <v>0</v>
      </c>
      <c r="J17" s="5">
        <v>0</v>
      </c>
      <c r="K17" s="20">
        <f t="shared" si="2"/>
        <v>0</v>
      </c>
      <c r="L17" s="13">
        <v>0</v>
      </c>
      <c r="M17" s="5">
        <v>0</v>
      </c>
      <c r="N17" s="20">
        <f t="shared" si="3"/>
        <v>0</v>
      </c>
      <c r="O17" s="13">
        <v>0</v>
      </c>
      <c r="P17" s="5">
        <v>0</v>
      </c>
      <c r="Q17" s="20">
        <f t="shared" si="4"/>
        <v>0</v>
      </c>
      <c r="R17" s="13">
        <v>2</v>
      </c>
      <c r="S17" s="5">
        <v>0</v>
      </c>
      <c r="T17" s="20">
        <f t="shared" si="5"/>
        <v>2</v>
      </c>
      <c r="U17" s="13">
        <v>2</v>
      </c>
      <c r="V17" s="5">
        <v>0</v>
      </c>
      <c r="W17" s="20">
        <f t="shared" si="6"/>
        <v>2</v>
      </c>
      <c r="X17" s="38"/>
    </row>
    <row r="18" spans="1:24" x14ac:dyDescent="0.2">
      <c r="A18" s="24"/>
      <c r="B18" s="11" t="s">
        <v>17</v>
      </c>
      <c r="C18" s="13">
        <v>1</v>
      </c>
      <c r="D18" s="5">
        <v>0</v>
      </c>
      <c r="E18" s="20">
        <f t="shared" si="0"/>
        <v>1</v>
      </c>
      <c r="F18" s="13">
        <v>0</v>
      </c>
      <c r="G18" s="5">
        <v>0</v>
      </c>
      <c r="H18" s="20">
        <f t="shared" si="1"/>
        <v>0</v>
      </c>
      <c r="I18" s="13">
        <v>0</v>
      </c>
      <c r="J18" s="5">
        <v>0</v>
      </c>
      <c r="K18" s="20">
        <f t="shared" si="2"/>
        <v>0</v>
      </c>
      <c r="L18" s="13">
        <v>0</v>
      </c>
      <c r="M18" s="5">
        <v>0</v>
      </c>
      <c r="N18" s="20">
        <f t="shared" si="3"/>
        <v>0</v>
      </c>
      <c r="O18" s="13">
        <v>0</v>
      </c>
      <c r="P18" s="5">
        <v>0</v>
      </c>
      <c r="Q18" s="20">
        <f t="shared" si="4"/>
        <v>0</v>
      </c>
      <c r="R18" s="13">
        <v>0</v>
      </c>
      <c r="S18" s="5">
        <v>0</v>
      </c>
      <c r="T18" s="20">
        <f t="shared" si="5"/>
        <v>0</v>
      </c>
      <c r="U18" s="13">
        <v>0</v>
      </c>
      <c r="V18" s="5">
        <v>0</v>
      </c>
      <c r="W18" s="20">
        <f t="shared" si="6"/>
        <v>0</v>
      </c>
      <c r="X18" s="38"/>
    </row>
    <row r="19" spans="1:24" x14ac:dyDescent="0.2">
      <c r="A19" s="24"/>
      <c r="B19" s="11" t="s">
        <v>18</v>
      </c>
      <c r="C19" s="13">
        <v>1</v>
      </c>
      <c r="D19" s="5">
        <v>0</v>
      </c>
      <c r="E19" s="20">
        <f t="shared" si="0"/>
        <v>1</v>
      </c>
      <c r="F19" s="13">
        <v>1</v>
      </c>
      <c r="G19" s="5">
        <v>0</v>
      </c>
      <c r="H19" s="20">
        <f t="shared" si="1"/>
        <v>1</v>
      </c>
      <c r="I19" s="13">
        <v>1</v>
      </c>
      <c r="J19" s="5">
        <v>0</v>
      </c>
      <c r="K19" s="20">
        <f t="shared" si="2"/>
        <v>1</v>
      </c>
      <c r="L19" s="13">
        <v>1</v>
      </c>
      <c r="M19" s="5">
        <v>0</v>
      </c>
      <c r="N19" s="20">
        <f t="shared" si="3"/>
        <v>1</v>
      </c>
      <c r="O19" s="13">
        <v>1</v>
      </c>
      <c r="P19" s="5">
        <v>0</v>
      </c>
      <c r="Q19" s="20">
        <f t="shared" si="4"/>
        <v>1</v>
      </c>
      <c r="R19" s="13">
        <v>0</v>
      </c>
      <c r="S19" s="5">
        <v>0</v>
      </c>
      <c r="T19" s="20">
        <f t="shared" si="5"/>
        <v>0</v>
      </c>
      <c r="U19" s="13">
        <v>0</v>
      </c>
      <c r="V19" s="5">
        <v>0</v>
      </c>
      <c r="W19" s="20">
        <f t="shared" si="6"/>
        <v>0</v>
      </c>
      <c r="X19" s="38"/>
    </row>
    <row r="20" spans="1:24" x14ac:dyDescent="0.2">
      <c r="A20" s="24" t="s">
        <v>19</v>
      </c>
      <c r="B20" s="11"/>
      <c r="C20" s="13">
        <v>5</v>
      </c>
      <c r="D20" s="5">
        <v>4</v>
      </c>
      <c r="E20" s="20">
        <f t="shared" si="0"/>
        <v>9</v>
      </c>
      <c r="F20" s="13">
        <v>8</v>
      </c>
      <c r="G20" s="5">
        <v>5</v>
      </c>
      <c r="H20" s="20">
        <f t="shared" si="1"/>
        <v>13</v>
      </c>
      <c r="I20" s="13">
        <v>8</v>
      </c>
      <c r="J20" s="5">
        <v>5</v>
      </c>
      <c r="K20" s="20">
        <f t="shared" si="2"/>
        <v>13</v>
      </c>
      <c r="L20" s="13">
        <v>12</v>
      </c>
      <c r="M20" s="5">
        <v>5</v>
      </c>
      <c r="N20" s="20">
        <f t="shared" si="3"/>
        <v>17</v>
      </c>
      <c r="O20" s="13">
        <v>12</v>
      </c>
      <c r="P20" s="5">
        <v>6</v>
      </c>
      <c r="Q20" s="20">
        <f t="shared" si="4"/>
        <v>18</v>
      </c>
      <c r="R20" s="13">
        <v>7</v>
      </c>
      <c r="S20" s="5">
        <v>0</v>
      </c>
      <c r="T20" s="20">
        <f t="shared" si="5"/>
        <v>7</v>
      </c>
      <c r="U20" s="13">
        <v>9</v>
      </c>
      <c r="V20" s="5">
        <v>1</v>
      </c>
      <c r="W20" s="20">
        <f t="shared" si="6"/>
        <v>10</v>
      </c>
      <c r="X20" s="38"/>
    </row>
    <row r="21" spans="1:24" ht="15.75" thickBot="1" x14ac:dyDescent="0.25">
      <c r="A21" s="27" t="s">
        <v>20</v>
      </c>
      <c r="B21" s="28"/>
      <c r="C21" s="29">
        <f t="shared" ref="C21:P21" si="7">SUM(C3:C20)</f>
        <v>571</v>
      </c>
      <c r="D21" s="33">
        <f t="shared" si="7"/>
        <v>207</v>
      </c>
      <c r="E21" s="33">
        <f t="shared" si="7"/>
        <v>778</v>
      </c>
      <c r="F21" s="36">
        <f t="shared" si="7"/>
        <v>558</v>
      </c>
      <c r="G21" s="30">
        <f t="shared" si="7"/>
        <v>203</v>
      </c>
      <c r="H21" s="33">
        <f t="shared" si="7"/>
        <v>761</v>
      </c>
      <c r="I21" s="29">
        <f t="shared" si="7"/>
        <v>555</v>
      </c>
      <c r="J21" s="30">
        <f t="shared" si="7"/>
        <v>198</v>
      </c>
      <c r="K21" s="33">
        <f t="shared" si="7"/>
        <v>753</v>
      </c>
      <c r="L21" s="29">
        <f t="shared" si="7"/>
        <v>547</v>
      </c>
      <c r="M21" s="30">
        <f t="shared" si="7"/>
        <v>194</v>
      </c>
      <c r="N21" s="33">
        <f t="shared" si="7"/>
        <v>741</v>
      </c>
      <c r="O21" s="29">
        <f t="shared" si="7"/>
        <v>546</v>
      </c>
      <c r="P21" s="30">
        <f t="shared" si="7"/>
        <v>191</v>
      </c>
      <c r="Q21" s="31">
        <f t="shared" ref="Q21:W21" si="8">SUM(Q3:Q20)</f>
        <v>737</v>
      </c>
      <c r="R21" s="29">
        <f t="shared" si="8"/>
        <v>531</v>
      </c>
      <c r="S21" s="29">
        <f t="shared" si="8"/>
        <v>176</v>
      </c>
      <c r="T21" s="31">
        <f t="shared" si="8"/>
        <v>707</v>
      </c>
      <c r="U21" s="29">
        <f t="shared" si="8"/>
        <v>526</v>
      </c>
      <c r="V21" s="29">
        <f t="shared" si="8"/>
        <v>176</v>
      </c>
      <c r="W21" s="31">
        <f t="shared" si="8"/>
        <v>702</v>
      </c>
      <c r="X21" s="38"/>
    </row>
    <row r="22" spans="1:24" x14ac:dyDescent="0.2">
      <c r="A22" s="26" t="s">
        <v>24</v>
      </c>
      <c r="B22" s="11"/>
      <c r="C22" s="18">
        <v>60</v>
      </c>
      <c r="D22" s="19">
        <v>26</v>
      </c>
      <c r="E22" s="35">
        <f>C22+D22</f>
        <v>86</v>
      </c>
      <c r="F22" s="18">
        <v>57</v>
      </c>
      <c r="G22" s="19">
        <v>26</v>
      </c>
      <c r="H22" s="35">
        <f>F22+G22</f>
        <v>83</v>
      </c>
      <c r="I22" s="18">
        <v>57</v>
      </c>
      <c r="J22" s="19">
        <v>25</v>
      </c>
      <c r="K22" s="35">
        <f>I22+J22</f>
        <v>82</v>
      </c>
      <c r="L22" s="18">
        <v>57</v>
      </c>
      <c r="M22" s="19">
        <v>25</v>
      </c>
      <c r="N22" s="35">
        <f>L22+M22</f>
        <v>82</v>
      </c>
      <c r="O22" s="18">
        <v>57</v>
      </c>
      <c r="P22" s="19">
        <v>24</v>
      </c>
      <c r="Q22" s="35">
        <f>O22+P22</f>
        <v>81</v>
      </c>
      <c r="R22" s="18">
        <v>57</v>
      </c>
      <c r="S22" s="19">
        <v>24</v>
      </c>
      <c r="T22" s="35">
        <f>R22+S22</f>
        <v>81</v>
      </c>
      <c r="U22" s="18">
        <v>57</v>
      </c>
      <c r="V22" s="19">
        <v>22</v>
      </c>
      <c r="W22" s="35">
        <f>U22+V22</f>
        <v>79</v>
      </c>
      <c r="X22" s="38"/>
    </row>
    <row r="23" spans="1:24" ht="15.75" thickBot="1" x14ac:dyDescent="0.25">
      <c r="A23" s="25" t="s">
        <v>23</v>
      </c>
      <c r="B23" s="12"/>
      <c r="C23" s="14">
        <f>C21+C22</f>
        <v>631</v>
      </c>
      <c r="D23" s="34">
        <f>D21+D22</f>
        <v>233</v>
      </c>
      <c r="E23" s="32">
        <f>SUM(E3:E20)+E22</f>
        <v>864</v>
      </c>
      <c r="F23" s="14">
        <f>F21+F22</f>
        <v>615</v>
      </c>
      <c r="G23" s="15">
        <f>G21+G22</f>
        <v>229</v>
      </c>
      <c r="H23" s="32">
        <f>SUM(H3:H20)+H22</f>
        <v>844</v>
      </c>
      <c r="I23" s="14">
        <f>I21+I22</f>
        <v>612</v>
      </c>
      <c r="J23" s="15">
        <f>J21+J22</f>
        <v>223</v>
      </c>
      <c r="K23" s="32">
        <f>SUM(K3:K20)+K22</f>
        <v>835</v>
      </c>
      <c r="L23" s="14">
        <f>L21+L22</f>
        <v>604</v>
      </c>
      <c r="M23" s="15">
        <f>M21+M22</f>
        <v>219</v>
      </c>
      <c r="N23" s="32">
        <f>SUM(N3:N20)+N22</f>
        <v>823</v>
      </c>
      <c r="O23" s="14">
        <f>O21+O22</f>
        <v>603</v>
      </c>
      <c r="P23" s="15">
        <f>P21+P22</f>
        <v>215</v>
      </c>
      <c r="Q23" s="16">
        <f>SUM(Q3:Q20)+Q22</f>
        <v>818</v>
      </c>
      <c r="R23" s="14">
        <f>R21+R22</f>
        <v>588</v>
      </c>
      <c r="S23" s="34">
        <f>S21+S22</f>
        <v>200</v>
      </c>
      <c r="T23" s="16">
        <f>SUM(T3:T20)+T22</f>
        <v>788</v>
      </c>
      <c r="U23" s="14">
        <f>U21+U22</f>
        <v>583</v>
      </c>
      <c r="V23" s="34">
        <f>V21+V22</f>
        <v>198</v>
      </c>
      <c r="W23" s="16">
        <f>SUM(W3:W20)+W22</f>
        <v>781</v>
      </c>
      <c r="X23" s="38"/>
    </row>
    <row r="24" spans="1:24" ht="17.25" thickTop="1" thickBot="1" x14ac:dyDescent="0.3">
      <c r="A24" s="6"/>
      <c r="B24" s="7"/>
      <c r="C24" s="876" t="s">
        <v>33</v>
      </c>
      <c r="D24" s="877"/>
      <c r="E24" s="879"/>
      <c r="F24" s="876" t="s">
        <v>34</v>
      </c>
      <c r="G24" s="877"/>
      <c r="H24" s="879"/>
      <c r="I24" s="876" t="s">
        <v>35</v>
      </c>
      <c r="J24" s="877"/>
      <c r="K24" s="879"/>
      <c r="L24" s="881" t="s">
        <v>32</v>
      </c>
      <c r="M24" s="882"/>
      <c r="N24" s="883"/>
      <c r="O24" s="880"/>
      <c r="P24" s="880"/>
      <c r="Q24" s="880"/>
      <c r="R24" s="880"/>
      <c r="S24" s="880"/>
      <c r="T24" s="880"/>
    </row>
    <row r="25" spans="1:24" ht="17.25" thickTop="1" thickBot="1" x14ac:dyDescent="0.3">
      <c r="A25" s="8"/>
      <c r="B25" s="9"/>
      <c r="C25" s="21" t="s">
        <v>22</v>
      </c>
      <c r="D25" s="22" t="s">
        <v>21</v>
      </c>
      <c r="E25" s="17" t="s">
        <v>23</v>
      </c>
      <c r="F25" s="21" t="s">
        <v>22</v>
      </c>
      <c r="G25" s="22" t="s">
        <v>21</v>
      </c>
      <c r="H25" s="17" t="s">
        <v>23</v>
      </c>
      <c r="I25" s="21" t="s">
        <v>22</v>
      </c>
      <c r="J25" s="22" t="s">
        <v>21</v>
      </c>
      <c r="K25" s="17" t="s">
        <v>23</v>
      </c>
      <c r="L25" s="21" t="s">
        <v>22</v>
      </c>
      <c r="M25" s="22" t="s">
        <v>21</v>
      </c>
      <c r="N25" s="17" t="s">
        <v>23</v>
      </c>
      <c r="O25" s="3"/>
      <c r="P25" s="3"/>
      <c r="Q25" s="4"/>
      <c r="R25" s="3"/>
      <c r="S25" s="3"/>
      <c r="T25" s="4"/>
    </row>
    <row r="26" spans="1:24" ht="15.75" thickTop="1" x14ac:dyDescent="0.2">
      <c r="A26" s="24" t="s">
        <v>0</v>
      </c>
      <c r="B26" s="10" t="s">
        <v>44</v>
      </c>
      <c r="C26" s="18">
        <v>36</v>
      </c>
      <c r="D26" s="19">
        <v>74</v>
      </c>
      <c r="E26" s="20">
        <f>C26+D26</f>
        <v>110</v>
      </c>
      <c r="F26" s="18">
        <v>36</v>
      </c>
      <c r="G26" s="19">
        <v>71</v>
      </c>
      <c r="H26" s="20">
        <f>F26+G26</f>
        <v>107</v>
      </c>
      <c r="I26" s="18">
        <v>36</v>
      </c>
      <c r="J26" s="19">
        <v>69</v>
      </c>
      <c r="K26" s="20">
        <f>I26+J26</f>
        <v>105</v>
      </c>
      <c r="L26" s="39">
        <f>(C3-F26)/C26</f>
        <v>0.22222222222222221</v>
      </c>
      <c r="M26" s="40">
        <f>(D3-G26)/D26</f>
        <v>0.24324324324324326</v>
      </c>
      <c r="N26" s="41">
        <f>(E3-H26)/E3</f>
        <v>0.19548872180451127</v>
      </c>
      <c r="O26" s="2"/>
      <c r="P26" s="2"/>
      <c r="Q26" s="2"/>
      <c r="R26" s="2"/>
      <c r="S26" s="2"/>
      <c r="T26" s="2"/>
    </row>
    <row r="27" spans="1:24" x14ac:dyDescent="0.2">
      <c r="A27" s="24"/>
      <c r="B27" s="10" t="s">
        <v>1</v>
      </c>
      <c r="C27" s="13">
        <v>48</v>
      </c>
      <c r="D27" s="5">
        <v>8</v>
      </c>
      <c r="E27" s="20">
        <f t="shared" ref="E27:E43" si="9">C27+D27</f>
        <v>56</v>
      </c>
      <c r="F27" s="13">
        <v>48</v>
      </c>
      <c r="G27" s="5">
        <v>8</v>
      </c>
      <c r="H27" s="20">
        <f t="shared" ref="H27:H43" si="10">F27+G27</f>
        <v>56</v>
      </c>
      <c r="I27" s="13">
        <v>47</v>
      </c>
      <c r="J27" s="5">
        <v>8</v>
      </c>
      <c r="K27" s="20">
        <f t="shared" ref="K27:K43" si="11">I27+J27</f>
        <v>55</v>
      </c>
      <c r="L27" s="42">
        <f t="shared" ref="L27:L46" si="12">(C4-F27)/C27</f>
        <v>-2.0833333333333332E-2</v>
      </c>
      <c r="M27" s="43">
        <f t="shared" ref="M27:M46" si="13">(D4-G27)/D27</f>
        <v>0.25</v>
      </c>
      <c r="N27" s="44">
        <f t="shared" ref="N27:N46" si="14">(E4-H27)/E4</f>
        <v>1.7543859649122806E-2</v>
      </c>
      <c r="O27" s="2"/>
      <c r="P27" s="2"/>
      <c r="Q27" s="2"/>
      <c r="R27" s="2"/>
      <c r="S27" s="2"/>
      <c r="T27" s="2"/>
    </row>
    <row r="28" spans="1:24" x14ac:dyDescent="0.2">
      <c r="A28" s="24" t="s">
        <v>2</v>
      </c>
      <c r="B28" s="10" t="s">
        <v>3</v>
      </c>
      <c r="C28" s="13">
        <v>49</v>
      </c>
      <c r="D28" s="5">
        <v>3</v>
      </c>
      <c r="E28" s="20">
        <f t="shared" si="9"/>
        <v>52</v>
      </c>
      <c r="F28" s="13">
        <v>49</v>
      </c>
      <c r="G28" s="5">
        <v>3</v>
      </c>
      <c r="H28" s="20">
        <f t="shared" si="10"/>
        <v>52</v>
      </c>
      <c r="I28" s="13">
        <v>47</v>
      </c>
      <c r="J28" s="5">
        <v>3</v>
      </c>
      <c r="K28" s="20">
        <f t="shared" si="11"/>
        <v>50</v>
      </c>
      <c r="L28" s="42">
        <f t="shared" si="12"/>
        <v>0.2857142857142857</v>
      </c>
      <c r="M28" s="43">
        <f t="shared" si="13"/>
        <v>0</v>
      </c>
      <c r="N28" s="44">
        <f t="shared" si="14"/>
        <v>0.21212121212121213</v>
      </c>
      <c r="O28" s="2"/>
      <c r="P28" s="2"/>
      <c r="Q28" s="2"/>
      <c r="R28" s="2"/>
      <c r="S28" s="2"/>
      <c r="T28" s="2"/>
    </row>
    <row r="29" spans="1:24" x14ac:dyDescent="0.2">
      <c r="A29" s="24"/>
      <c r="B29" s="10" t="s">
        <v>4</v>
      </c>
      <c r="C29" s="13">
        <v>97</v>
      </c>
      <c r="D29" s="5">
        <v>4</v>
      </c>
      <c r="E29" s="20">
        <f t="shared" si="9"/>
        <v>101</v>
      </c>
      <c r="F29" s="13">
        <v>94</v>
      </c>
      <c r="G29" s="5">
        <v>4</v>
      </c>
      <c r="H29" s="20">
        <f t="shared" si="10"/>
        <v>98</v>
      </c>
      <c r="I29" s="13">
        <v>93</v>
      </c>
      <c r="J29" s="5">
        <v>4</v>
      </c>
      <c r="K29" s="20">
        <f t="shared" si="11"/>
        <v>97</v>
      </c>
      <c r="L29" s="42">
        <f t="shared" si="12"/>
        <v>0.17525773195876287</v>
      </c>
      <c r="M29" s="43">
        <f t="shared" si="13"/>
        <v>-0.25</v>
      </c>
      <c r="N29" s="44">
        <f t="shared" si="14"/>
        <v>0.14035087719298245</v>
      </c>
      <c r="O29" s="2"/>
      <c r="P29" s="2"/>
      <c r="Q29" s="2"/>
      <c r="R29" s="2"/>
      <c r="S29" s="2"/>
      <c r="T29" s="2"/>
    </row>
    <row r="30" spans="1:24" x14ac:dyDescent="0.2">
      <c r="A30" s="24"/>
      <c r="B30" s="10" t="s">
        <v>5</v>
      </c>
      <c r="C30" s="13">
        <v>28</v>
      </c>
      <c r="D30" s="5">
        <v>12</v>
      </c>
      <c r="E30" s="20">
        <f t="shared" si="9"/>
        <v>40</v>
      </c>
      <c r="F30" s="13">
        <v>27</v>
      </c>
      <c r="G30" s="5">
        <v>12</v>
      </c>
      <c r="H30" s="20">
        <f t="shared" si="10"/>
        <v>39</v>
      </c>
      <c r="I30" s="13">
        <v>29</v>
      </c>
      <c r="J30" s="5">
        <v>13</v>
      </c>
      <c r="K30" s="20">
        <f t="shared" si="11"/>
        <v>42</v>
      </c>
      <c r="L30" s="42">
        <f t="shared" si="12"/>
        <v>0.25</v>
      </c>
      <c r="M30" s="43">
        <f t="shared" si="13"/>
        <v>0</v>
      </c>
      <c r="N30" s="44">
        <f t="shared" si="14"/>
        <v>0.15217391304347827</v>
      </c>
      <c r="O30" s="2"/>
      <c r="P30" s="2"/>
      <c r="Q30" s="2"/>
      <c r="R30" s="2"/>
      <c r="S30" s="2"/>
      <c r="T30" s="2"/>
    </row>
    <row r="31" spans="1:24" x14ac:dyDescent="0.2">
      <c r="A31" s="24" t="s">
        <v>6</v>
      </c>
      <c r="B31" s="10" t="s">
        <v>7</v>
      </c>
      <c r="C31" s="13">
        <v>51</v>
      </c>
      <c r="D31" s="5">
        <v>3</v>
      </c>
      <c r="E31" s="20">
        <f t="shared" si="9"/>
        <v>54</v>
      </c>
      <c r="F31" s="13">
        <v>51</v>
      </c>
      <c r="G31" s="5">
        <v>3</v>
      </c>
      <c r="H31" s="20">
        <f t="shared" si="10"/>
        <v>54</v>
      </c>
      <c r="I31" s="13">
        <v>50</v>
      </c>
      <c r="J31" s="5">
        <v>3</v>
      </c>
      <c r="K31" s="20">
        <f t="shared" si="11"/>
        <v>53</v>
      </c>
      <c r="L31" s="42">
        <f t="shared" si="12"/>
        <v>0</v>
      </c>
      <c r="M31" s="43">
        <f t="shared" si="13"/>
        <v>0</v>
      </c>
      <c r="N31" s="44">
        <f t="shared" si="14"/>
        <v>0</v>
      </c>
      <c r="O31" s="2"/>
      <c r="P31" s="2"/>
      <c r="Q31" s="2"/>
      <c r="R31" s="2"/>
      <c r="S31" s="2"/>
      <c r="T31" s="2"/>
    </row>
    <row r="32" spans="1:24" x14ac:dyDescent="0.2">
      <c r="A32" s="24"/>
      <c r="B32" s="11" t="s">
        <v>8</v>
      </c>
      <c r="C32" s="13">
        <v>1</v>
      </c>
      <c r="D32" s="5">
        <v>0</v>
      </c>
      <c r="E32" s="20">
        <f t="shared" si="9"/>
        <v>1</v>
      </c>
      <c r="F32" s="13">
        <v>1</v>
      </c>
      <c r="G32" s="5">
        <v>0</v>
      </c>
      <c r="H32" s="20">
        <f t="shared" si="10"/>
        <v>1</v>
      </c>
      <c r="I32" s="13">
        <v>1</v>
      </c>
      <c r="J32" s="5">
        <v>0</v>
      </c>
      <c r="K32" s="20">
        <f t="shared" si="11"/>
        <v>1</v>
      </c>
      <c r="L32" s="42">
        <f t="shared" si="12"/>
        <v>0</v>
      </c>
      <c r="M32" s="43">
        <v>0</v>
      </c>
      <c r="N32" s="44">
        <f t="shared" si="14"/>
        <v>0</v>
      </c>
      <c r="O32" s="2"/>
      <c r="P32" s="2"/>
      <c r="Q32" s="2"/>
      <c r="R32" s="2"/>
      <c r="S32" s="2"/>
      <c r="T32" s="2"/>
    </row>
    <row r="33" spans="1:20" x14ac:dyDescent="0.2">
      <c r="A33" s="24"/>
      <c r="B33" s="11" t="s">
        <v>9</v>
      </c>
      <c r="C33" s="13">
        <v>62</v>
      </c>
      <c r="D33" s="5">
        <v>13</v>
      </c>
      <c r="E33" s="20">
        <f t="shared" si="9"/>
        <v>75</v>
      </c>
      <c r="F33" s="13">
        <v>62</v>
      </c>
      <c r="G33" s="5">
        <v>13</v>
      </c>
      <c r="H33" s="20">
        <f t="shared" si="10"/>
        <v>75</v>
      </c>
      <c r="I33" s="13">
        <v>62</v>
      </c>
      <c r="J33" s="5">
        <v>13</v>
      </c>
      <c r="K33" s="20">
        <f t="shared" si="11"/>
        <v>75</v>
      </c>
      <c r="L33" s="42">
        <f t="shared" si="12"/>
        <v>0.12903225806451613</v>
      </c>
      <c r="M33" s="43">
        <f t="shared" si="13"/>
        <v>7.6923076923076927E-2</v>
      </c>
      <c r="N33" s="44">
        <f t="shared" si="14"/>
        <v>0.10714285714285714</v>
      </c>
      <c r="O33" s="2"/>
      <c r="P33" s="2"/>
      <c r="Q33" s="2"/>
      <c r="R33" s="2"/>
      <c r="S33" s="2"/>
      <c r="T33" s="2"/>
    </row>
    <row r="34" spans="1:20" x14ac:dyDescent="0.2">
      <c r="A34" s="24"/>
      <c r="B34" s="11" t="s">
        <v>10</v>
      </c>
      <c r="C34" s="13">
        <v>31</v>
      </c>
      <c r="D34" s="5">
        <v>6</v>
      </c>
      <c r="E34" s="20">
        <f t="shared" si="9"/>
        <v>37</v>
      </c>
      <c r="F34" s="13">
        <v>31</v>
      </c>
      <c r="G34" s="5">
        <v>6</v>
      </c>
      <c r="H34" s="20">
        <f t="shared" si="10"/>
        <v>37</v>
      </c>
      <c r="I34" s="13">
        <v>31</v>
      </c>
      <c r="J34" s="5">
        <v>6</v>
      </c>
      <c r="K34" s="20">
        <f t="shared" si="11"/>
        <v>37</v>
      </c>
      <c r="L34" s="42">
        <f t="shared" si="12"/>
        <v>6.4516129032258063E-2</v>
      </c>
      <c r="M34" s="43">
        <f t="shared" si="13"/>
        <v>0.33333333333333331</v>
      </c>
      <c r="N34" s="44">
        <f t="shared" si="14"/>
        <v>9.7560975609756101E-2</v>
      </c>
      <c r="O34" s="2"/>
      <c r="P34" s="2"/>
      <c r="Q34" s="2"/>
      <c r="R34" s="2"/>
      <c r="S34" s="2"/>
      <c r="T34" s="2"/>
    </row>
    <row r="35" spans="1:20" x14ac:dyDescent="0.2">
      <c r="A35" s="24"/>
      <c r="B35" s="11" t="s">
        <v>40</v>
      </c>
      <c r="C35" s="13">
        <v>8</v>
      </c>
      <c r="D35" s="5">
        <v>12</v>
      </c>
      <c r="E35" s="20">
        <f t="shared" si="9"/>
        <v>20</v>
      </c>
      <c r="F35" s="13">
        <v>8</v>
      </c>
      <c r="G35" s="5">
        <v>12</v>
      </c>
      <c r="H35" s="20">
        <f t="shared" si="10"/>
        <v>20</v>
      </c>
      <c r="I35" s="13">
        <v>8</v>
      </c>
      <c r="J35" s="5">
        <v>12</v>
      </c>
      <c r="K35" s="20">
        <f t="shared" si="11"/>
        <v>20</v>
      </c>
      <c r="L35" s="42">
        <f t="shared" si="12"/>
        <v>0</v>
      </c>
      <c r="M35" s="43">
        <f t="shared" si="13"/>
        <v>8.3333333333333329E-2</v>
      </c>
      <c r="N35" s="44">
        <f t="shared" si="14"/>
        <v>4.7619047619047616E-2</v>
      </c>
      <c r="O35" s="2"/>
      <c r="P35" s="2"/>
      <c r="Q35" s="2"/>
      <c r="R35" s="2"/>
      <c r="S35" s="2"/>
      <c r="T35" s="2"/>
    </row>
    <row r="36" spans="1:20" x14ac:dyDescent="0.2">
      <c r="A36" s="24"/>
      <c r="B36" s="11" t="s">
        <v>11</v>
      </c>
      <c r="C36" s="13">
        <v>13</v>
      </c>
      <c r="D36" s="5">
        <v>7</v>
      </c>
      <c r="E36" s="20">
        <f t="shared" si="9"/>
        <v>20</v>
      </c>
      <c r="F36" s="13">
        <v>13</v>
      </c>
      <c r="G36" s="5">
        <v>6</v>
      </c>
      <c r="H36" s="20">
        <f t="shared" si="10"/>
        <v>19</v>
      </c>
      <c r="I36" s="13">
        <v>13</v>
      </c>
      <c r="J36" s="5">
        <v>6</v>
      </c>
      <c r="K36" s="20">
        <f t="shared" si="11"/>
        <v>19</v>
      </c>
      <c r="L36" s="42">
        <f t="shared" si="12"/>
        <v>-0.15384615384615385</v>
      </c>
      <c r="M36" s="43">
        <f t="shared" si="13"/>
        <v>0.14285714285714285</v>
      </c>
      <c r="N36" s="44">
        <f t="shared" si="14"/>
        <v>-5.5555555555555552E-2</v>
      </c>
      <c r="O36" s="2"/>
      <c r="P36" s="2"/>
      <c r="Q36" s="2"/>
      <c r="R36" s="2"/>
      <c r="S36" s="2"/>
      <c r="T36" s="2"/>
    </row>
    <row r="37" spans="1:20" x14ac:dyDescent="0.2">
      <c r="A37" s="24" t="s">
        <v>12</v>
      </c>
      <c r="B37" s="11" t="s">
        <v>13</v>
      </c>
      <c r="C37" s="13">
        <v>36</v>
      </c>
      <c r="D37" s="5">
        <v>25</v>
      </c>
      <c r="E37" s="20">
        <f t="shared" si="9"/>
        <v>61</v>
      </c>
      <c r="F37" s="13">
        <v>36</v>
      </c>
      <c r="G37" s="5">
        <v>25</v>
      </c>
      <c r="H37" s="20">
        <f t="shared" si="10"/>
        <v>61</v>
      </c>
      <c r="I37" s="13">
        <v>36</v>
      </c>
      <c r="J37" s="5">
        <v>24</v>
      </c>
      <c r="K37" s="20">
        <f t="shared" si="11"/>
        <v>60</v>
      </c>
      <c r="L37" s="42">
        <f t="shared" si="12"/>
        <v>0.1388888888888889</v>
      </c>
      <c r="M37" s="43">
        <f t="shared" si="13"/>
        <v>0.24</v>
      </c>
      <c r="N37" s="44">
        <f t="shared" si="14"/>
        <v>0.15277777777777779</v>
      </c>
      <c r="O37" s="2"/>
      <c r="P37" s="2"/>
      <c r="Q37" s="2"/>
      <c r="R37" s="2"/>
      <c r="S37" s="2"/>
      <c r="T37" s="2"/>
    </row>
    <row r="38" spans="1:20" x14ac:dyDescent="0.2">
      <c r="A38" s="24"/>
      <c r="B38" s="11" t="s">
        <v>14</v>
      </c>
      <c r="C38" s="13">
        <v>9</v>
      </c>
      <c r="D38" s="5">
        <v>8</v>
      </c>
      <c r="E38" s="20">
        <f t="shared" si="9"/>
        <v>17</v>
      </c>
      <c r="F38" s="13">
        <v>9</v>
      </c>
      <c r="G38" s="5">
        <v>8</v>
      </c>
      <c r="H38" s="20">
        <f t="shared" si="10"/>
        <v>17</v>
      </c>
      <c r="I38" s="13">
        <v>8</v>
      </c>
      <c r="J38" s="5">
        <v>8</v>
      </c>
      <c r="K38" s="20">
        <f t="shared" si="11"/>
        <v>16</v>
      </c>
      <c r="L38" s="42">
        <f t="shared" si="12"/>
        <v>-0.44444444444444442</v>
      </c>
      <c r="M38" s="43">
        <f t="shared" si="13"/>
        <v>0</v>
      </c>
      <c r="N38" s="44">
        <f t="shared" si="14"/>
        <v>-0.30769230769230771</v>
      </c>
      <c r="O38" s="2"/>
      <c r="P38" s="2"/>
      <c r="Q38" s="2"/>
      <c r="R38" s="2"/>
      <c r="S38" s="2"/>
      <c r="T38" s="2"/>
    </row>
    <row r="39" spans="1:20" x14ac:dyDescent="0.2">
      <c r="A39" s="24"/>
      <c r="B39" s="11" t="s">
        <v>15</v>
      </c>
      <c r="C39" s="13">
        <v>44</v>
      </c>
      <c r="D39" s="5">
        <v>0</v>
      </c>
      <c r="E39" s="20">
        <f t="shared" si="9"/>
        <v>44</v>
      </c>
      <c r="F39" s="13">
        <v>43</v>
      </c>
      <c r="G39" s="5">
        <v>0</v>
      </c>
      <c r="H39" s="20">
        <f t="shared" si="10"/>
        <v>43</v>
      </c>
      <c r="I39" s="13">
        <v>41</v>
      </c>
      <c r="J39" s="5">
        <v>0</v>
      </c>
      <c r="K39" s="20">
        <f t="shared" si="11"/>
        <v>41</v>
      </c>
      <c r="L39" s="42">
        <f t="shared" si="12"/>
        <v>4.5454545454545456E-2</v>
      </c>
      <c r="M39" s="43">
        <v>1</v>
      </c>
      <c r="N39" s="44">
        <f t="shared" si="14"/>
        <v>8.5106382978723402E-2</v>
      </c>
      <c r="O39" s="2"/>
      <c r="P39" s="2"/>
      <c r="Q39" s="2"/>
      <c r="R39" s="2"/>
      <c r="S39" s="2"/>
      <c r="T39" s="2"/>
    </row>
    <row r="40" spans="1:20" x14ac:dyDescent="0.2">
      <c r="A40" s="24"/>
      <c r="B40" s="11" t="s">
        <v>16</v>
      </c>
      <c r="C40" s="13">
        <v>2</v>
      </c>
      <c r="D40" s="5">
        <v>0</v>
      </c>
      <c r="E40" s="20">
        <f t="shared" si="9"/>
        <v>2</v>
      </c>
      <c r="F40" s="13">
        <v>2</v>
      </c>
      <c r="G40" s="5">
        <v>0</v>
      </c>
      <c r="H40" s="20">
        <f t="shared" si="10"/>
        <v>2</v>
      </c>
      <c r="I40" s="13">
        <v>2</v>
      </c>
      <c r="J40" s="5">
        <v>0</v>
      </c>
      <c r="K40" s="20">
        <f t="shared" si="11"/>
        <v>2</v>
      </c>
      <c r="L40" s="42"/>
      <c r="M40" s="43">
        <v>0</v>
      </c>
      <c r="N40" s="44"/>
      <c r="O40" s="2"/>
      <c r="P40" s="2"/>
      <c r="Q40" s="2"/>
      <c r="R40" s="2"/>
      <c r="S40" s="2"/>
      <c r="T40" s="2"/>
    </row>
    <row r="41" spans="1:20" x14ac:dyDescent="0.2">
      <c r="A41" s="24"/>
      <c r="B41" s="11" t="s">
        <v>17</v>
      </c>
      <c r="C41" s="13">
        <v>0</v>
      </c>
      <c r="D41" s="5">
        <v>0</v>
      </c>
      <c r="E41" s="20">
        <f t="shared" si="9"/>
        <v>0</v>
      </c>
      <c r="F41" s="13">
        <v>0</v>
      </c>
      <c r="G41" s="5">
        <v>0</v>
      </c>
      <c r="H41" s="20">
        <f t="shared" si="10"/>
        <v>0</v>
      </c>
      <c r="I41" s="13">
        <v>0</v>
      </c>
      <c r="J41" s="5">
        <v>0</v>
      </c>
      <c r="K41" s="20">
        <f t="shared" si="11"/>
        <v>0</v>
      </c>
      <c r="L41" s="42"/>
      <c r="M41" s="43"/>
      <c r="N41" s="44"/>
      <c r="O41" s="2"/>
      <c r="P41" s="2"/>
      <c r="Q41" s="2"/>
      <c r="R41" s="2"/>
      <c r="S41" s="2"/>
      <c r="T41" s="2"/>
    </row>
    <row r="42" spans="1:20" x14ac:dyDescent="0.2">
      <c r="A42" s="24"/>
      <c r="B42" s="11" t="s">
        <v>18</v>
      </c>
      <c r="C42" s="13">
        <v>0</v>
      </c>
      <c r="D42" s="5">
        <v>0</v>
      </c>
      <c r="E42" s="20">
        <f t="shared" si="9"/>
        <v>0</v>
      </c>
      <c r="F42" s="13">
        <v>0</v>
      </c>
      <c r="G42" s="5">
        <v>0</v>
      </c>
      <c r="H42" s="20">
        <f t="shared" si="10"/>
        <v>0</v>
      </c>
      <c r="I42" s="13">
        <v>0</v>
      </c>
      <c r="J42" s="5">
        <v>0</v>
      </c>
      <c r="K42" s="20">
        <f t="shared" si="11"/>
        <v>0</v>
      </c>
      <c r="L42" s="42"/>
      <c r="M42" s="43"/>
      <c r="N42" s="44"/>
      <c r="O42" s="2"/>
      <c r="P42" s="2"/>
      <c r="Q42" s="2"/>
      <c r="R42" s="2"/>
      <c r="S42" s="2"/>
      <c r="T42" s="2"/>
    </row>
    <row r="43" spans="1:20" x14ac:dyDescent="0.2">
      <c r="A43" s="24" t="s">
        <v>19</v>
      </c>
      <c r="B43" s="11"/>
      <c r="C43" s="13">
        <v>9</v>
      </c>
      <c r="D43" s="5">
        <v>1</v>
      </c>
      <c r="E43" s="20">
        <f t="shared" si="9"/>
        <v>10</v>
      </c>
      <c r="F43" s="13">
        <v>9</v>
      </c>
      <c r="G43" s="5">
        <v>1</v>
      </c>
      <c r="H43" s="20">
        <f t="shared" si="10"/>
        <v>10</v>
      </c>
      <c r="I43" s="13">
        <v>9</v>
      </c>
      <c r="J43" s="5">
        <v>1</v>
      </c>
      <c r="K43" s="20">
        <f t="shared" si="11"/>
        <v>10</v>
      </c>
      <c r="L43" s="42">
        <f t="shared" si="12"/>
        <v>-0.44444444444444442</v>
      </c>
      <c r="M43" s="43">
        <f t="shared" si="13"/>
        <v>3</v>
      </c>
      <c r="N43" s="44">
        <f t="shared" si="14"/>
        <v>-0.1111111111111111</v>
      </c>
      <c r="O43" s="2"/>
      <c r="P43" s="2"/>
      <c r="Q43" s="2"/>
      <c r="R43" s="2"/>
      <c r="S43" s="2"/>
      <c r="T43" s="2"/>
    </row>
    <row r="44" spans="1:20" ht="15.75" thickBot="1" x14ac:dyDescent="0.25">
      <c r="A44" s="27" t="s">
        <v>20</v>
      </c>
      <c r="B44" s="28"/>
      <c r="C44" s="29">
        <f t="shared" ref="C44:K44" si="15">SUM(C26:C43)</f>
        <v>524</v>
      </c>
      <c r="D44" s="33">
        <f t="shared" si="15"/>
        <v>176</v>
      </c>
      <c r="E44" s="33">
        <f t="shared" si="15"/>
        <v>700</v>
      </c>
      <c r="F44" s="36">
        <f t="shared" si="15"/>
        <v>519</v>
      </c>
      <c r="G44" s="30">
        <f t="shared" si="15"/>
        <v>172</v>
      </c>
      <c r="H44" s="33">
        <f t="shared" si="15"/>
        <v>691</v>
      </c>
      <c r="I44" s="29">
        <f t="shared" si="15"/>
        <v>513</v>
      </c>
      <c r="J44" s="30">
        <f t="shared" si="15"/>
        <v>170</v>
      </c>
      <c r="K44" s="31">
        <f t="shared" si="15"/>
        <v>683</v>
      </c>
      <c r="L44" s="45">
        <f t="shared" si="12"/>
        <v>9.9236641221374045E-2</v>
      </c>
      <c r="M44" s="46">
        <f t="shared" si="13"/>
        <v>0.19886363636363635</v>
      </c>
      <c r="N44" s="47">
        <f t="shared" si="14"/>
        <v>0.11182519280205655</v>
      </c>
      <c r="O44" s="2"/>
      <c r="P44" s="2"/>
      <c r="Q44" s="2"/>
      <c r="R44" s="2"/>
      <c r="S44" s="2"/>
      <c r="T44" s="2"/>
    </row>
    <row r="45" spans="1:20" x14ac:dyDescent="0.2">
      <c r="A45" s="26" t="s">
        <v>24</v>
      </c>
      <c r="B45" s="11"/>
      <c r="C45" s="18">
        <v>57</v>
      </c>
      <c r="D45" s="19">
        <v>22</v>
      </c>
      <c r="E45" s="35">
        <f>C45+D45</f>
        <v>79</v>
      </c>
      <c r="F45" s="18">
        <v>57</v>
      </c>
      <c r="G45" s="19">
        <v>22</v>
      </c>
      <c r="H45" s="35">
        <f>F45+G45</f>
        <v>79</v>
      </c>
      <c r="I45" s="18">
        <v>57</v>
      </c>
      <c r="J45" s="19">
        <v>22</v>
      </c>
      <c r="K45" s="20">
        <f>I45+J45</f>
        <v>79</v>
      </c>
      <c r="L45" s="48">
        <f t="shared" si="12"/>
        <v>5.2631578947368418E-2</v>
      </c>
      <c r="M45" s="49">
        <f t="shared" si="13"/>
        <v>0.18181818181818182</v>
      </c>
      <c r="N45" s="50">
        <f t="shared" si="14"/>
        <v>8.1395348837209308E-2</v>
      </c>
      <c r="O45" s="2"/>
      <c r="P45" s="2"/>
      <c r="Q45" s="2"/>
      <c r="R45" s="2"/>
      <c r="S45" s="2"/>
      <c r="T45" s="2"/>
    </row>
    <row r="46" spans="1:20" ht="15.75" thickBot="1" x14ac:dyDescent="0.25">
      <c r="A46" s="25" t="s">
        <v>23</v>
      </c>
      <c r="B46" s="12"/>
      <c r="C46" s="14">
        <f>C44+C45</f>
        <v>581</v>
      </c>
      <c r="D46" s="34">
        <f>D44+D45</f>
        <v>198</v>
      </c>
      <c r="E46" s="32">
        <f>SUM(E26:E43)+E45</f>
        <v>779</v>
      </c>
      <c r="F46" s="14">
        <f>F44+F45</f>
        <v>576</v>
      </c>
      <c r="G46" s="15">
        <f>G44+G45</f>
        <v>194</v>
      </c>
      <c r="H46" s="32">
        <f>SUM(H26:H43)+H45</f>
        <v>770</v>
      </c>
      <c r="I46" s="14">
        <f>I44+I45</f>
        <v>570</v>
      </c>
      <c r="J46" s="15">
        <f>J44+J45</f>
        <v>192</v>
      </c>
      <c r="K46" s="32">
        <f>SUM(K26:K43)+K45</f>
        <v>762</v>
      </c>
      <c r="L46" s="51">
        <f t="shared" si="12"/>
        <v>9.4664371772805511E-2</v>
      </c>
      <c r="M46" s="52">
        <f t="shared" si="13"/>
        <v>0.19696969696969696</v>
      </c>
      <c r="N46" s="53">
        <f t="shared" si="14"/>
        <v>0.10879629629629629</v>
      </c>
      <c r="O46" s="2"/>
      <c r="P46" s="2"/>
      <c r="Q46" s="2"/>
      <c r="R46" s="2"/>
      <c r="S46" s="2"/>
      <c r="T46" s="2"/>
    </row>
    <row r="47" spans="1:20" ht="15.75" thickTop="1" x14ac:dyDescent="0.2"/>
  </sheetData>
  <mergeCells count="13">
    <mergeCell ref="C1:E1"/>
    <mergeCell ref="F1:H1"/>
    <mergeCell ref="I1:K1"/>
    <mergeCell ref="C24:E24"/>
    <mergeCell ref="F24:H24"/>
    <mergeCell ref="I24:K24"/>
    <mergeCell ref="L1:N1"/>
    <mergeCell ref="O1:Q1"/>
    <mergeCell ref="R1:T1"/>
    <mergeCell ref="U1:W1"/>
    <mergeCell ref="O24:Q24"/>
    <mergeCell ref="R24:T24"/>
    <mergeCell ref="L24:N24"/>
  </mergeCells>
  <phoneticPr fontId="0" type="noConversion"/>
  <printOptions horizontalCentered="1" verticalCentered="1"/>
  <pageMargins left="0.31496062992125984" right="0.23622047244094491" top="1.0236220472440944" bottom="0.86614173228346458" header="0.59055118110236227" footer="0.59055118110236227"/>
  <pageSetup paperSize="9" orientation="landscape" r:id="rId1"/>
  <headerFooter alignWithMargins="0">
    <oddHeader>&amp;C
&amp;"Arial,Bold"&amp;18Studenterantal på Tek.Nat. Basis 2001/2002&amp;R&amp;D</oddHeader>
    <oddFooter>&amp;CSide &amp;P</oddFooter>
  </headerFooter>
  <rowBreaks count="1" manualBreakCount="1">
    <brk id="23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97"/>
  <sheetViews>
    <sheetView zoomScale="120" zoomScaleNormal="120" zoomScalePageLayoutView="120" workbookViewId="0">
      <selection activeCell="B3" sqref="B3"/>
    </sheetView>
  </sheetViews>
  <sheetFormatPr defaultColWidth="8.85546875" defaultRowHeight="12.75" x14ac:dyDescent="0.2"/>
  <cols>
    <col min="1" max="1" width="21" bestFit="1" customWidth="1"/>
    <col min="2" max="29" width="6.140625" customWidth="1"/>
  </cols>
  <sheetData>
    <row r="1" spans="1:29" ht="14.25" thickTop="1" thickBot="1" x14ac:dyDescent="0.25">
      <c r="A1" s="251"/>
      <c r="B1" s="889" t="s">
        <v>148</v>
      </c>
      <c r="C1" s="890"/>
      <c r="D1" s="890"/>
      <c r="E1" s="899"/>
      <c r="F1" s="889" t="s">
        <v>163</v>
      </c>
      <c r="G1" s="890"/>
      <c r="H1" s="890"/>
      <c r="I1" s="899"/>
      <c r="J1" s="889" t="s">
        <v>167</v>
      </c>
      <c r="K1" s="890"/>
      <c r="L1" s="890"/>
      <c r="M1" s="899"/>
      <c r="N1" s="889" t="s">
        <v>168</v>
      </c>
      <c r="O1" s="903"/>
      <c r="P1" s="903"/>
      <c r="Q1" s="904"/>
      <c r="R1" s="889" t="s">
        <v>169</v>
      </c>
      <c r="S1" s="890"/>
      <c r="T1" s="890"/>
      <c r="U1" s="899"/>
      <c r="V1" s="889" t="s">
        <v>170</v>
      </c>
      <c r="W1" s="890"/>
      <c r="X1" s="890"/>
      <c r="Y1" s="899"/>
      <c r="Z1" s="889"/>
      <c r="AA1" s="890"/>
      <c r="AB1" s="890"/>
      <c r="AC1" s="899"/>
    </row>
    <row r="2" spans="1:29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160" t="s">
        <v>149</v>
      </c>
      <c r="B3" s="161">
        <f>B4+B9+B15</f>
        <v>866</v>
      </c>
      <c r="C3" s="162">
        <f>C4+C9+C15</f>
        <v>388</v>
      </c>
      <c r="D3" s="366">
        <f t="shared" ref="D3:D15" si="0">SUM(B3:C3)</f>
        <v>1254</v>
      </c>
      <c r="E3" s="353"/>
      <c r="F3" s="161">
        <f>F4+F9+F15</f>
        <v>867</v>
      </c>
      <c r="G3" s="162">
        <f>G4+G9+G15</f>
        <v>385</v>
      </c>
      <c r="H3" s="376">
        <f t="shared" ref="H3:H17" si="1">SUM(F3:G3)</f>
        <v>1252</v>
      </c>
      <c r="I3" s="369">
        <f>(H3-$H3)/$H3</f>
        <v>0</v>
      </c>
      <c r="J3" s="161">
        <f>J4+J9+J15</f>
        <v>872</v>
      </c>
      <c r="K3" s="162">
        <f>K4+K9+K15</f>
        <v>383</v>
      </c>
      <c r="L3" s="376">
        <f>L4+L9+L15</f>
        <v>1255</v>
      </c>
      <c r="M3" s="369">
        <f>(L3-$H3)/$H3</f>
        <v>2.3961661341853034E-3</v>
      </c>
      <c r="N3" s="161">
        <f>N4+N9+N15</f>
        <v>864</v>
      </c>
      <c r="O3" s="162">
        <f>O4+O9+O15</f>
        <v>375</v>
      </c>
      <c r="P3" s="376">
        <f>P4+P9+P15</f>
        <v>1239</v>
      </c>
      <c r="Q3" s="369">
        <f>(P3-$H3)/$H3</f>
        <v>-1.0383386581469648E-2</v>
      </c>
      <c r="R3" s="161">
        <f>R4+R9+R15</f>
        <v>857</v>
      </c>
      <c r="S3" s="162">
        <f>S4+S9+S15</f>
        <v>370</v>
      </c>
      <c r="T3" s="376">
        <f>T4+T9+T15</f>
        <v>1227</v>
      </c>
      <c r="U3" s="369">
        <f>(T3-$H3)/$H3</f>
        <v>-1.9968051118210862E-2</v>
      </c>
      <c r="V3" s="161">
        <f>V4+V9+V15</f>
        <v>841</v>
      </c>
      <c r="W3" s="162">
        <f>W4+W9+W15</f>
        <v>360</v>
      </c>
      <c r="X3" s="376">
        <f>X4+X9+X15</f>
        <v>1201</v>
      </c>
      <c r="Y3" s="369">
        <f>(X3-$H3)/$H3</f>
        <v>-4.0734824281150162E-2</v>
      </c>
      <c r="Z3" s="161">
        <f>Z4+Z9+Z15</f>
        <v>0</v>
      </c>
      <c r="AA3" s="162">
        <f>AA4+AA9+AA15</f>
        <v>0</v>
      </c>
      <c r="AB3" s="376">
        <f>AB4+AB9+AB15</f>
        <v>0</v>
      </c>
      <c r="AC3" s="369">
        <f>(AB3-$H3)/$H3</f>
        <v>-1</v>
      </c>
    </row>
    <row r="4" spans="1:29" ht="13.5" thickBot="1" x14ac:dyDescent="0.25">
      <c r="A4" s="252" t="s">
        <v>165</v>
      </c>
      <c r="B4" s="253">
        <f>SUM(B5:B8)</f>
        <v>84</v>
      </c>
      <c r="C4" s="254">
        <f>SUM(C5:C8)</f>
        <v>29</v>
      </c>
      <c r="D4" s="254">
        <f t="shared" si="0"/>
        <v>113</v>
      </c>
      <c r="E4" s="354"/>
      <c r="F4" s="253">
        <f>SUM(F5:F8)</f>
        <v>84</v>
      </c>
      <c r="G4" s="254">
        <f>SUM(G5:G8)</f>
        <v>29</v>
      </c>
      <c r="H4" s="356">
        <f t="shared" si="1"/>
        <v>113</v>
      </c>
      <c r="I4" s="370">
        <f t="shared" ref="I4:I44" si="2">(H4-$H4)/$H4</f>
        <v>0</v>
      </c>
      <c r="J4" s="253">
        <f>SUM(J5:J8)</f>
        <v>85</v>
      </c>
      <c r="K4" s="356">
        <f>SUM(K5:K8)</f>
        <v>31</v>
      </c>
      <c r="L4" s="356">
        <f>SUM(L5:L8)</f>
        <v>116</v>
      </c>
      <c r="M4" s="370">
        <f t="shared" ref="M4:M44" si="3">(L4-$H4)/$H4</f>
        <v>2.6548672566371681E-2</v>
      </c>
      <c r="N4" s="253">
        <f>SUM(N5:N8)</f>
        <v>81</v>
      </c>
      <c r="O4" s="356">
        <f>SUM(O5:O8)</f>
        <v>29</v>
      </c>
      <c r="P4" s="356">
        <f>SUM(P5:P8)</f>
        <v>110</v>
      </c>
      <c r="Q4" s="370">
        <f t="shared" ref="Q4:Q44" si="4">(P4-$H4)/$H4</f>
        <v>-2.6548672566371681E-2</v>
      </c>
      <c r="R4" s="253">
        <f>SUM(R5:R8)</f>
        <v>78</v>
      </c>
      <c r="S4" s="356">
        <f>SUM(S5:S8)</f>
        <v>29</v>
      </c>
      <c r="T4" s="356">
        <f>SUM(T5:T8)</f>
        <v>107</v>
      </c>
      <c r="U4" s="370">
        <f t="shared" ref="U4:U44" si="5">(T4-$H4)/$H4</f>
        <v>-5.3097345132743362E-2</v>
      </c>
      <c r="V4" s="253">
        <f>SUM(V5:V8)</f>
        <v>77</v>
      </c>
      <c r="W4" s="356">
        <f>SUM(W5:W8)</f>
        <v>27</v>
      </c>
      <c r="X4" s="356">
        <f>SUM(X5:X8)</f>
        <v>104</v>
      </c>
      <c r="Y4" s="370">
        <f t="shared" ref="Y4:Y44" si="6">(X4-$H4)/$H4</f>
        <v>-7.9646017699115043E-2</v>
      </c>
      <c r="Z4" s="253">
        <f>SUM(Z5:Z8)</f>
        <v>0</v>
      </c>
      <c r="AA4" s="356">
        <f>SUM(AA5:AA8)</f>
        <v>0</v>
      </c>
      <c r="AB4" s="254">
        <f>SUM(AB5:AB8)</f>
        <v>0</v>
      </c>
      <c r="AC4" s="370">
        <f t="shared" ref="AC4:AC44" si="7">(AB4-$H4)/$H4</f>
        <v>-1</v>
      </c>
    </row>
    <row r="5" spans="1:29" x14ac:dyDescent="0.2">
      <c r="A5" s="261" t="s">
        <v>130</v>
      </c>
      <c r="B5" s="310">
        <v>3</v>
      </c>
      <c r="C5" s="311">
        <v>4</v>
      </c>
      <c r="D5" s="344">
        <f t="shared" si="0"/>
        <v>7</v>
      </c>
      <c r="E5" s="343"/>
      <c r="F5" s="310">
        <v>3</v>
      </c>
      <c r="G5" s="311">
        <v>4</v>
      </c>
      <c r="H5" s="344">
        <f t="shared" si="1"/>
        <v>7</v>
      </c>
      <c r="I5" s="371">
        <f t="shared" si="2"/>
        <v>0</v>
      </c>
      <c r="J5" s="310">
        <v>3</v>
      </c>
      <c r="K5" s="311">
        <v>4</v>
      </c>
      <c r="L5" s="344">
        <f>SUM(J5:K5)</f>
        <v>7</v>
      </c>
      <c r="M5" s="371">
        <f t="shared" si="3"/>
        <v>0</v>
      </c>
      <c r="N5" s="310">
        <v>3</v>
      </c>
      <c r="O5" s="311">
        <v>4</v>
      </c>
      <c r="P5" s="344">
        <f>SUM(N5:O5)</f>
        <v>7</v>
      </c>
      <c r="Q5" s="371">
        <f t="shared" si="4"/>
        <v>0</v>
      </c>
      <c r="R5" s="310">
        <v>2</v>
      </c>
      <c r="S5" s="311">
        <v>4</v>
      </c>
      <c r="T5" s="344">
        <f>SUM(R5:S5)</f>
        <v>6</v>
      </c>
      <c r="U5" s="371">
        <f t="shared" si="5"/>
        <v>-0.14285714285714285</v>
      </c>
      <c r="V5" s="310">
        <v>2</v>
      </c>
      <c r="W5" s="311">
        <v>3</v>
      </c>
      <c r="X5" s="344">
        <f>SUM(V5:W5)</f>
        <v>5</v>
      </c>
      <c r="Y5" s="371">
        <f t="shared" si="6"/>
        <v>-0.2857142857142857</v>
      </c>
      <c r="Z5" s="310"/>
      <c r="AA5" s="311"/>
      <c r="AB5" s="344">
        <f>SUM(Z5:AA5)</f>
        <v>0</v>
      </c>
      <c r="AC5" s="371">
        <f t="shared" si="7"/>
        <v>-1</v>
      </c>
    </row>
    <row r="6" spans="1:29" x14ac:dyDescent="0.2">
      <c r="A6" s="276" t="s">
        <v>150</v>
      </c>
      <c r="B6" s="331">
        <v>15</v>
      </c>
      <c r="C6" s="338">
        <v>6</v>
      </c>
      <c r="D6" s="345">
        <f t="shared" si="0"/>
        <v>21</v>
      </c>
      <c r="E6" s="341"/>
      <c r="F6" s="262">
        <v>15</v>
      </c>
      <c r="G6" s="263">
        <v>6</v>
      </c>
      <c r="H6" s="345">
        <f t="shared" si="1"/>
        <v>21</v>
      </c>
      <c r="I6" s="372">
        <f t="shared" si="2"/>
        <v>0</v>
      </c>
      <c r="J6" s="298">
        <v>16</v>
      </c>
      <c r="K6" s="326">
        <v>6</v>
      </c>
      <c r="L6" s="345">
        <f>SUM(J6:K6)</f>
        <v>22</v>
      </c>
      <c r="M6" s="372">
        <f t="shared" si="3"/>
        <v>4.7619047619047616E-2</v>
      </c>
      <c r="N6" s="298">
        <v>15</v>
      </c>
      <c r="O6" s="326">
        <v>6</v>
      </c>
      <c r="P6" s="345">
        <f>SUM(N6:O6)</f>
        <v>21</v>
      </c>
      <c r="Q6" s="372">
        <f t="shared" si="4"/>
        <v>0</v>
      </c>
      <c r="R6" s="298">
        <v>14</v>
      </c>
      <c r="S6" s="326">
        <v>6</v>
      </c>
      <c r="T6" s="345">
        <f>SUM(R6:S6)</f>
        <v>20</v>
      </c>
      <c r="U6" s="372">
        <f t="shared" si="5"/>
        <v>-4.7619047619047616E-2</v>
      </c>
      <c r="V6" s="298">
        <v>14</v>
      </c>
      <c r="W6" s="326">
        <v>6</v>
      </c>
      <c r="X6" s="345">
        <f>SUM(V6:W6)</f>
        <v>20</v>
      </c>
      <c r="Y6" s="372">
        <f t="shared" si="6"/>
        <v>-4.7619047619047616E-2</v>
      </c>
      <c r="Z6" s="298"/>
      <c r="AA6" s="326"/>
      <c r="AB6" s="345">
        <f>SUM(Z6:AA6)</f>
        <v>0</v>
      </c>
      <c r="AC6" s="372">
        <f t="shared" si="7"/>
        <v>-1</v>
      </c>
    </row>
    <row r="7" spans="1:29" x14ac:dyDescent="0.2">
      <c r="A7" s="283" t="s">
        <v>10</v>
      </c>
      <c r="B7" s="331">
        <v>7</v>
      </c>
      <c r="C7" s="338">
        <v>3</v>
      </c>
      <c r="D7" s="345">
        <f t="shared" si="0"/>
        <v>10</v>
      </c>
      <c r="E7" s="341"/>
      <c r="F7" s="262">
        <v>7</v>
      </c>
      <c r="G7" s="263">
        <v>3</v>
      </c>
      <c r="H7" s="345">
        <f t="shared" si="1"/>
        <v>10</v>
      </c>
      <c r="I7" s="372">
        <f t="shared" si="2"/>
        <v>0</v>
      </c>
      <c r="J7" s="298">
        <v>9</v>
      </c>
      <c r="K7" s="326">
        <v>3</v>
      </c>
      <c r="L7" s="345">
        <f>SUM(J7:K7)</f>
        <v>12</v>
      </c>
      <c r="M7" s="372">
        <f t="shared" si="3"/>
        <v>0.2</v>
      </c>
      <c r="N7" s="298">
        <v>8</v>
      </c>
      <c r="O7" s="326">
        <v>3</v>
      </c>
      <c r="P7" s="345">
        <f>SUM(N7:O7)</f>
        <v>11</v>
      </c>
      <c r="Q7" s="372">
        <f t="shared" si="4"/>
        <v>0.1</v>
      </c>
      <c r="R7" s="298">
        <v>8</v>
      </c>
      <c r="S7" s="326">
        <v>3</v>
      </c>
      <c r="T7" s="345">
        <f>SUM(R7:S7)</f>
        <v>11</v>
      </c>
      <c r="U7" s="372">
        <f t="shared" si="5"/>
        <v>0.1</v>
      </c>
      <c r="V7" s="298">
        <v>8</v>
      </c>
      <c r="W7" s="326">
        <v>3</v>
      </c>
      <c r="X7" s="345">
        <f>SUM(V7:W7)</f>
        <v>11</v>
      </c>
      <c r="Y7" s="372">
        <f t="shared" si="6"/>
        <v>0.1</v>
      </c>
      <c r="Z7" s="298"/>
      <c r="AA7" s="326"/>
      <c r="AB7" s="345">
        <f>SUM(Z7:AA7)</f>
        <v>0</v>
      </c>
      <c r="AC7" s="372">
        <f t="shared" si="7"/>
        <v>-1</v>
      </c>
    </row>
    <row r="8" spans="1:29" ht="13.5" thickBot="1" x14ac:dyDescent="0.25">
      <c r="A8" s="283" t="s">
        <v>91</v>
      </c>
      <c r="B8" s="316">
        <v>59</v>
      </c>
      <c r="C8" s="317">
        <v>16</v>
      </c>
      <c r="D8" s="346">
        <f t="shared" si="0"/>
        <v>75</v>
      </c>
      <c r="E8" s="350"/>
      <c r="F8" s="316">
        <v>59</v>
      </c>
      <c r="G8" s="317">
        <v>16</v>
      </c>
      <c r="H8" s="345">
        <f t="shared" si="1"/>
        <v>75</v>
      </c>
      <c r="I8" s="372">
        <f t="shared" si="2"/>
        <v>0</v>
      </c>
      <c r="J8" s="316">
        <v>57</v>
      </c>
      <c r="K8" s="317">
        <v>18</v>
      </c>
      <c r="L8" s="345">
        <f>SUM(J8:K8)</f>
        <v>75</v>
      </c>
      <c r="M8" s="372">
        <f t="shared" si="3"/>
        <v>0</v>
      </c>
      <c r="N8" s="316">
        <v>55</v>
      </c>
      <c r="O8" s="317">
        <v>16</v>
      </c>
      <c r="P8" s="345">
        <f>SUM(N8:O8)</f>
        <v>71</v>
      </c>
      <c r="Q8" s="372">
        <f t="shared" si="4"/>
        <v>-5.3333333333333337E-2</v>
      </c>
      <c r="R8" s="316">
        <v>54</v>
      </c>
      <c r="S8" s="317">
        <v>16</v>
      </c>
      <c r="T8" s="345">
        <f>SUM(R8:S8)</f>
        <v>70</v>
      </c>
      <c r="U8" s="372">
        <f t="shared" si="5"/>
        <v>-6.6666666666666666E-2</v>
      </c>
      <c r="V8" s="316">
        <v>53</v>
      </c>
      <c r="W8" s="317">
        <v>15</v>
      </c>
      <c r="X8" s="345">
        <f>SUM(V8:W8)</f>
        <v>68</v>
      </c>
      <c r="Y8" s="372">
        <f t="shared" si="6"/>
        <v>-9.3333333333333338E-2</v>
      </c>
      <c r="Z8" s="316"/>
      <c r="AA8" s="317"/>
      <c r="AB8" s="345">
        <f>SUM(Z8:AA8)</f>
        <v>0</v>
      </c>
      <c r="AC8" s="372">
        <f t="shared" si="7"/>
        <v>-1</v>
      </c>
    </row>
    <row r="9" spans="1:29" ht="13.5" thickBot="1" x14ac:dyDescent="0.25">
      <c r="A9" s="268" t="s">
        <v>81</v>
      </c>
      <c r="B9" s="269">
        <f>SUM(B10:B14)</f>
        <v>70</v>
      </c>
      <c r="C9" s="270">
        <f>SUM(C10:C14)</f>
        <v>14</v>
      </c>
      <c r="D9" s="271">
        <f t="shared" si="0"/>
        <v>84</v>
      </c>
      <c r="E9" s="351"/>
      <c r="F9" s="269">
        <f>SUM(F10:F14)</f>
        <v>70</v>
      </c>
      <c r="G9" s="270">
        <f>SUM(G10:G14)</f>
        <v>13</v>
      </c>
      <c r="H9" s="357">
        <f t="shared" si="1"/>
        <v>83</v>
      </c>
      <c r="I9" s="373">
        <f t="shared" si="2"/>
        <v>0</v>
      </c>
      <c r="J9" s="269">
        <f>SUM(J10:J14)</f>
        <v>72</v>
      </c>
      <c r="K9" s="270">
        <f>SUM(K10:K14)</f>
        <v>13</v>
      </c>
      <c r="L9" s="271">
        <f>SUM(L10:L14)</f>
        <v>85</v>
      </c>
      <c r="M9" s="373">
        <f t="shared" si="3"/>
        <v>2.4096385542168676E-2</v>
      </c>
      <c r="N9" s="269">
        <f>SUM(N10:N14)</f>
        <v>73</v>
      </c>
      <c r="O9" s="270">
        <f>SUM(O10:O14)</f>
        <v>13</v>
      </c>
      <c r="P9" s="357">
        <f>SUM(P10:P14)</f>
        <v>86</v>
      </c>
      <c r="Q9" s="373">
        <f t="shared" si="4"/>
        <v>3.614457831325301E-2</v>
      </c>
      <c r="R9" s="269">
        <f>SUM(R10:R14)</f>
        <v>73</v>
      </c>
      <c r="S9" s="270">
        <f>SUM(S10:S14)</f>
        <v>13</v>
      </c>
      <c r="T9" s="357">
        <f>SUM(T10:T14)</f>
        <v>86</v>
      </c>
      <c r="U9" s="373">
        <f t="shared" si="5"/>
        <v>3.614457831325301E-2</v>
      </c>
      <c r="V9" s="269">
        <f>SUM(V10:V14)</f>
        <v>72</v>
      </c>
      <c r="W9" s="270">
        <f>SUM(W10:W14)</f>
        <v>13</v>
      </c>
      <c r="X9" s="357">
        <f>SUM(X10:X14)</f>
        <v>85</v>
      </c>
      <c r="Y9" s="373">
        <f t="shared" si="6"/>
        <v>2.4096385542168676E-2</v>
      </c>
      <c r="Z9" s="269">
        <f>SUM(Z10:Z14)</f>
        <v>0</v>
      </c>
      <c r="AA9" s="270">
        <f>SUM(AA10:AA14)</f>
        <v>0</v>
      </c>
      <c r="AB9" s="357">
        <f>SUM(AB10:AB14)</f>
        <v>0</v>
      </c>
      <c r="AC9" s="373">
        <f t="shared" si="7"/>
        <v>-1</v>
      </c>
    </row>
    <row r="10" spans="1:29" x14ac:dyDescent="0.2">
      <c r="A10" s="276" t="s">
        <v>9</v>
      </c>
      <c r="B10" s="277">
        <v>10</v>
      </c>
      <c r="C10" s="282">
        <v>2</v>
      </c>
      <c r="D10" s="344">
        <f t="shared" si="0"/>
        <v>12</v>
      </c>
      <c r="E10" s="343"/>
      <c r="F10" s="277">
        <v>10</v>
      </c>
      <c r="G10" s="282">
        <v>2</v>
      </c>
      <c r="H10" s="345">
        <f t="shared" si="1"/>
        <v>12</v>
      </c>
      <c r="I10" s="372">
        <f t="shared" si="2"/>
        <v>0</v>
      </c>
      <c r="J10" s="277">
        <v>11</v>
      </c>
      <c r="K10" s="278">
        <v>2</v>
      </c>
      <c r="L10" s="345">
        <f>SUM(J10:K10)</f>
        <v>13</v>
      </c>
      <c r="M10" s="372">
        <f t="shared" si="3"/>
        <v>8.3333333333333329E-2</v>
      </c>
      <c r="N10" s="277">
        <v>11</v>
      </c>
      <c r="O10" s="278">
        <v>1</v>
      </c>
      <c r="P10" s="345">
        <f>SUM(N10:O10)</f>
        <v>12</v>
      </c>
      <c r="Q10" s="372">
        <f t="shared" si="4"/>
        <v>0</v>
      </c>
      <c r="R10" s="277">
        <v>11</v>
      </c>
      <c r="S10" s="278">
        <v>1</v>
      </c>
      <c r="T10" s="345">
        <f>SUM(R10:S10)</f>
        <v>12</v>
      </c>
      <c r="U10" s="372">
        <f t="shared" si="5"/>
        <v>0</v>
      </c>
      <c r="V10" s="277">
        <v>11</v>
      </c>
      <c r="W10" s="278">
        <v>1</v>
      </c>
      <c r="X10" s="345">
        <f>SUM(V10:W10)</f>
        <v>12</v>
      </c>
      <c r="Y10" s="372">
        <f t="shared" si="6"/>
        <v>0</v>
      </c>
      <c r="Z10" s="277"/>
      <c r="AA10" s="282"/>
      <c r="AB10" s="345">
        <f>SUM(Z10:AA10)</f>
        <v>0</v>
      </c>
      <c r="AC10" s="372">
        <f t="shared" si="7"/>
        <v>-1</v>
      </c>
    </row>
    <row r="11" spans="1:29" x14ac:dyDescent="0.2">
      <c r="A11" s="283" t="s">
        <v>103</v>
      </c>
      <c r="B11" s="262">
        <v>22</v>
      </c>
      <c r="C11" s="285">
        <v>4</v>
      </c>
      <c r="D11" s="345">
        <f t="shared" si="0"/>
        <v>26</v>
      </c>
      <c r="E11" s="341"/>
      <c r="F11" s="262">
        <v>22</v>
      </c>
      <c r="G11" s="285">
        <v>4</v>
      </c>
      <c r="H11" s="345">
        <f t="shared" si="1"/>
        <v>26</v>
      </c>
      <c r="I11" s="372">
        <f t="shared" si="2"/>
        <v>0</v>
      </c>
      <c r="J11" s="262">
        <v>22</v>
      </c>
      <c r="K11" s="263">
        <v>4</v>
      </c>
      <c r="L11" s="345">
        <f>SUM(J11:K11)</f>
        <v>26</v>
      </c>
      <c r="M11" s="372">
        <f t="shared" si="3"/>
        <v>0</v>
      </c>
      <c r="N11" s="262">
        <v>23</v>
      </c>
      <c r="O11" s="263">
        <v>5</v>
      </c>
      <c r="P11" s="345">
        <f>SUM(N11:O11)</f>
        <v>28</v>
      </c>
      <c r="Q11" s="372">
        <f t="shared" si="4"/>
        <v>7.6923076923076927E-2</v>
      </c>
      <c r="R11" s="262">
        <v>23</v>
      </c>
      <c r="S11" s="263">
        <v>5</v>
      </c>
      <c r="T11" s="345">
        <f>SUM(R11:S11)</f>
        <v>28</v>
      </c>
      <c r="U11" s="372">
        <f t="shared" si="5"/>
        <v>7.6923076923076927E-2</v>
      </c>
      <c r="V11" s="262">
        <v>22</v>
      </c>
      <c r="W11" s="263">
        <v>5</v>
      </c>
      <c r="X11" s="345">
        <f>SUM(V11:W11)</f>
        <v>27</v>
      </c>
      <c r="Y11" s="372">
        <f t="shared" si="6"/>
        <v>3.8461538461538464E-2</v>
      </c>
      <c r="Z11" s="262"/>
      <c r="AA11" s="284"/>
      <c r="AB11" s="345">
        <f>SUM(Z11:AA11)</f>
        <v>0</v>
      </c>
      <c r="AC11" s="372">
        <f t="shared" si="7"/>
        <v>-1</v>
      </c>
    </row>
    <row r="12" spans="1:29" x14ac:dyDescent="0.2">
      <c r="A12" s="283" t="s">
        <v>13</v>
      </c>
      <c r="B12" s="262">
        <v>9</v>
      </c>
      <c r="C12" s="284">
        <v>4</v>
      </c>
      <c r="D12" s="345">
        <f t="shared" si="0"/>
        <v>13</v>
      </c>
      <c r="E12" s="341"/>
      <c r="F12" s="262">
        <v>9</v>
      </c>
      <c r="G12" s="284">
        <v>4</v>
      </c>
      <c r="H12" s="345">
        <f t="shared" si="1"/>
        <v>13</v>
      </c>
      <c r="I12" s="372">
        <f t="shared" si="2"/>
        <v>0</v>
      </c>
      <c r="J12" s="262">
        <v>9</v>
      </c>
      <c r="K12" s="263">
        <v>4</v>
      </c>
      <c r="L12" s="345">
        <f>SUM(J12:K12)</f>
        <v>13</v>
      </c>
      <c r="M12" s="372">
        <f t="shared" si="3"/>
        <v>0</v>
      </c>
      <c r="N12" s="262">
        <v>9</v>
      </c>
      <c r="O12" s="263">
        <v>4</v>
      </c>
      <c r="P12" s="345">
        <f>SUM(N12:O12)</f>
        <v>13</v>
      </c>
      <c r="Q12" s="372">
        <f t="shared" si="4"/>
        <v>0</v>
      </c>
      <c r="R12" s="262">
        <v>9</v>
      </c>
      <c r="S12" s="263">
        <v>4</v>
      </c>
      <c r="T12" s="345">
        <f>SUM(R12:S12)</f>
        <v>13</v>
      </c>
      <c r="U12" s="372">
        <f t="shared" si="5"/>
        <v>0</v>
      </c>
      <c r="V12" s="262">
        <v>9</v>
      </c>
      <c r="W12" s="263">
        <v>4</v>
      </c>
      <c r="X12" s="345">
        <f>SUM(V12:W12)</f>
        <v>13</v>
      </c>
      <c r="Y12" s="372">
        <f t="shared" si="6"/>
        <v>0</v>
      </c>
      <c r="Z12" s="262"/>
      <c r="AA12" s="284"/>
      <c r="AB12" s="345">
        <f>SUM(Z12:AA12)</f>
        <v>0</v>
      </c>
      <c r="AC12" s="372">
        <f t="shared" si="7"/>
        <v>-1</v>
      </c>
    </row>
    <row r="13" spans="1:29" x14ac:dyDescent="0.2">
      <c r="A13" s="283" t="s">
        <v>80</v>
      </c>
      <c r="B13" s="262">
        <v>21</v>
      </c>
      <c r="C13" s="284">
        <v>1</v>
      </c>
      <c r="D13" s="345">
        <f t="shared" si="0"/>
        <v>22</v>
      </c>
      <c r="E13" s="341"/>
      <c r="F13" s="262">
        <v>21</v>
      </c>
      <c r="G13" s="284">
        <v>0</v>
      </c>
      <c r="H13" s="345">
        <f t="shared" si="1"/>
        <v>21</v>
      </c>
      <c r="I13" s="372">
        <f t="shared" si="2"/>
        <v>0</v>
      </c>
      <c r="J13" s="262">
        <v>21</v>
      </c>
      <c r="K13" s="263">
        <v>0</v>
      </c>
      <c r="L13" s="345">
        <f>SUM(J13:K13)</f>
        <v>21</v>
      </c>
      <c r="M13" s="372">
        <f t="shared" si="3"/>
        <v>0</v>
      </c>
      <c r="N13" s="262">
        <v>21</v>
      </c>
      <c r="O13" s="263">
        <v>0</v>
      </c>
      <c r="P13" s="345">
        <f>SUM(N13:O13)</f>
        <v>21</v>
      </c>
      <c r="Q13" s="372">
        <f t="shared" si="4"/>
        <v>0</v>
      </c>
      <c r="R13" s="262">
        <v>21</v>
      </c>
      <c r="S13" s="263">
        <v>0</v>
      </c>
      <c r="T13" s="345">
        <f>SUM(R13:S13)</f>
        <v>21</v>
      </c>
      <c r="U13" s="372">
        <f t="shared" si="5"/>
        <v>0</v>
      </c>
      <c r="V13" s="262">
        <v>21</v>
      </c>
      <c r="W13" s="263">
        <v>0</v>
      </c>
      <c r="X13" s="345">
        <f>SUM(V13:W13)</f>
        <v>21</v>
      </c>
      <c r="Y13" s="372">
        <f t="shared" si="6"/>
        <v>0</v>
      </c>
      <c r="Z13" s="262"/>
      <c r="AA13" s="284"/>
      <c r="AB13" s="345">
        <f>SUM(Z13:AA13)</f>
        <v>0</v>
      </c>
      <c r="AC13" s="372">
        <f t="shared" si="7"/>
        <v>-1</v>
      </c>
    </row>
    <row r="14" spans="1:29" ht="13.5" thickBot="1" x14ac:dyDescent="0.25">
      <c r="A14" s="267" t="s">
        <v>91</v>
      </c>
      <c r="B14" s="277">
        <v>8</v>
      </c>
      <c r="C14" s="282">
        <v>3</v>
      </c>
      <c r="D14" s="347">
        <f t="shared" si="0"/>
        <v>11</v>
      </c>
      <c r="E14" s="350"/>
      <c r="F14" s="277">
        <v>8</v>
      </c>
      <c r="G14" s="282">
        <v>3</v>
      </c>
      <c r="H14" s="345">
        <f t="shared" si="1"/>
        <v>11</v>
      </c>
      <c r="I14" s="372">
        <f t="shared" si="2"/>
        <v>0</v>
      </c>
      <c r="J14" s="277">
        <v>9</v>
      </c>
      <c r="K14" s="278">
        <v>3</v>
      </c>
      <c r="L14" s="345">
        <f>SUM(J14:K14)</f>
        <v>12</v>
      </c>
      <c r="M14" s="372">
        <f t="shared" si="3"/>
        <v>9.0909090909090912E-2</v>
      </c>
      <c r="N14" s="277">
        <v>9</v>
      </c>
      <c r="O14" s="278">
        <v>3</v>
      </c>
      <c r="P14" s="345">
        <f>SUM(N14:O14)</f>
        <v>12</v>
      </c>
      <c r="Q14" s="372">
        <f t="shared" si="4"/>
        <v>9.0909090909090912E-2</v>
      </c>
      <c r="R14" s="277">
        <v>9</v>
      </c>
      <c r="S14" s="278">
        <v>3</v>
      </c>
      <c r="T14" s="345">
        <f>SUM(R14:S14)</f>
        <v>12</v>
      </c>
      <c r="U14" s="372">
        <f t="shared" si="5"/>
        <v>9.0909090909090912E-2</v>
      </c>
      <c r="V14" s="277">
        <v>9</v>
      </c>
      <c r="W14" s="278">
        <v>3</v>
      </c>
      <c r="X14" s="345">
        <f>SUM(V14:W14)</f>
        <v>12</v>
      </c>
      <c r="Y14" s="372">
        <f t="shared" si="6"/>
        <v>9.0909090909090912E-2</v>
      </c>
      <c r="Z14" s="277"/>
      <c r="AA14" s="282"/>
      <c r="AB14" s="345">
        <f>SUM(Z14:AA14)</f>
        <v>0</v>
      </c>
      <c r="AC14" s="372">
        <f t="shared" si="7"/>
        <v>-1</v>
      </c>
    </row>
    <row r="15" spans="1:29" ht="13.5" thickBot="1" x14ac:dyDescent="0.25">
      <c r="A15" s="290" t="s">
        <v>82</v>
      </c>
      <c r="B15" s="291">
        <f>SUM(B16:B44)</f>
        <v>712</v>
      </c>
      <c r="C15" s="292">
        <f>SUM(C16:C44)</f>
        <v>345</v>
      </c>
      <c r="D15" s="367">
        <f t="shared" si="0"/>
        <v>1057</v>
      </c>
      <c r="E15" s="352"/>
      <c r="F15" s="291">
        <f>SUM(F16:F44)</f>
        <v>713</v>
      </c>
      <c r="G15" s="292">
        <f>SUM(G16:G44)</f>
        <v>343</v>
      </c>
      <c r="H15" s="368">
        <f t="shared" si="1"/>
        <v>1056</v>
      </c>
      <c r="I15" s="374">
        <f t="shared" si="2"/>
        <v>0</v>
      </c>
      <c r="J15" s="291">
        <f>SUM(J16:J44)</f>
        <v>715</v>
      </c>
      <c r="K15" s="292">
        <f>SUM(K16:K44)</f>
        <v>339</v>
      </c>
      <c r="L15" s="368">
        <f>SUM(L16:L44)</f>
        <v>1054</v>
      </c>
      <c r="M15" s="374">
        <f t="shared" si="3"/>
        <v>-1.893939393939394E-3</v>
      </c>
      <c r="N15" s="291">
        <f>SUM(N16:N44)</f>
        <v>710</v>
      </c>
      <c r="O15" s="296">
        <f>SUM(O16:O44)</f>
        <v>333</v>
      </c>
      <c r="P15" s="368">
        <f>SUM(P16:P44)</f>
        <v>1043</v>
      </c>
      <c r="Q15" s="374">
        <f t="shared" si="4"/>
        <v>-1.231060606060606E-2</v>
      </c>
      <c r="R15" s="291">
        <f>SUM(R16:R44)</f>
        <v>706</v>
      </c>
      <c r="S15" s="296">
        <f>SUM(S16:S44)</f>
        <v>328</v>
      </c>
      <c r="T15" s="368">
        <f>SUM(T16:T44)</f>
        <v>1034</v>
      </c>
      <c r="U15" s="374">
        <f t="shared" si="5"/>
        <v>-2.0833333333333332E-2</v>
      </c>
      <c r="V15" s="291">
        <f>SUM(V16:V44)</f>
        <v>692</v>
      </c>
      <c r="W15" s="296">
        <f>SUM(W16:W44)</f>
        <v>320</v>
      </c>
      <c r="X15" s="368">
        <f>SUM(X16:X44)</f>
        <v>1012</v>
      </c>
      <c r="Y15" s="374">
        <f t="shared" si="6"/>
        <v>-4.1666666666666664E-2</v>
      </c>
      <c r="Z15" s="291">
        <f>SUM(Z16:Z44)</f>
        <v>0</v>
      </c>
      <c r="AA15" s="296">
        <f>SUM(AA16:AA44)</f>
        <v>0</v>
      </c>
      <c r="AB15" s="368">
        <f>SUM(AB16:AB44)</f>
        <v>0</v>
      </c>
      <c r="AC15" s="374">
        <f t="shared" si="7"/>
        <v>-1</v>
      </c>
    </row>
    <row r="16" spans="1:29" x14ac:dyDescent="0.2">
      <c r="A16" s="261" t="s">
        <v>44</v>
      </c>
      <c r="B16" s="298">
        <v>49</v>
      </c>
      <c r="C16" s="299">
        <v>68</v>
      </c>
      <c r="D16" s="348">
        <f t="shared" ref="D16:D44" si="8">SUM(B16:C16)</f>
        <v>117</v>
      </c>
      <c r="E16" s="364"/>
      <c r="F16" s="298">
        <v>48</v>
      </c>
      <c r="G16" s="299">
        <v>67</v>
      </c>
      <c r="H16" s="348">
        <f t="shared" si="1"/>
        <v>115</v>
      </c>
      <c r="I16" s="375">
        <f t="shared" si="2"/>
        <v>0</v>
      </c>
      <c r="J16" s="298">
        <v>48</v>
      </c>
      <c r="K16" s="299">
        <v>65</v>
      </c>
      <c r="L16" s="348">
        <f t="shared" ref="L16:L44" si="9">SUM(J16:K16)</f>
        <v>113</v>
      </c>
      <c r="M16" s="375">
        <f t="shared" si="3"/>
        <v>-1.7391304347826087E-2</v>
      </c>
      <c r="N16" s="298">
        <v>47</v>
      </c>
      <c r="O16" s="299">
        <v>64</v>
      </c>
      <c r="P16" s="348">
        <f t="shared" ref="P16:P44" si="10">SUM(N16:O16)</f>
        <v>111</v>
      </c>
      <c r="Q16" s="375">
        <f t="shared" si="4"/>
        <v>-3.4782608695652174E-2</v>
      </c>
      <c r="R16" s="298">
        <v>47</v>
      </c>
      <c r="S16" s="299">
        <v>63</v>
      </c>
      <c r="T16" s="348">
        <f t="shared" ref="T16:T44" si="11">SUM(R16:S16)</f>
        <v>110</v>
      </c>
      <c r="U16" s="375">
        <f t="shared" si="5"/>
        <v>-4.3478260869565216E-2</v>
      </c>
      <c r="V16" s="298">
        <v>47</v>
      </c>
      <c r="W16" s="299">
        <v>63</v>
      </c>
      <c r="X16" s="348">
        <f t="shared" ref="X16:X44" si="12">SUM(V16:W16)</f>
        <v>110</v>
      </c>
      <c r="Y16" s="375">
        <f t="shared" si="6"/>
        <v>-4.3478260869565216E-2</v>
      </c>
      <c r="Z16" s="298"/>
      <c r="AA16" s="299"/>
      <c r="AB16" s="348">
        <f t="shared" ref="AB16:AB44" si="13">SUM(Z16:AA16)</f>
        <v>0</v>
      </c>
      <c r="AC16" s="375">
        <f t="shared" si="7"/>
        <v>-1</v>
      </c>
    </row>
    <row r="17" spans="1:31" x14ac:dyDescent="0.2">
      <c r="A17" s="283" t="s">
        <v>9</v>
      </c>
      <c r="B17" s="262">
        <v>54</v>
      </c>
      <c r="C17" s="284">
        <v>19</v>
      </c>
      <c r="D17" s="345">
        <f t="shared" si="8"/>
        <v>73</v>
      </c>
      <c r="E17" s="341"/>
      <c r="F17" s="262">
        <v>54</v>
      </c>
      <c r="G17" s="284">
        <v>19</v>
      </c>
      <c r="H17" s="345">
        <f t="shared" si="1"/>
        <v>73</v>
      </c>
      <c r="I17" s="372">
        <f t="shared" si="2"/>
        <v>0</v>
      </c>
      <c r="J17" s="331">
        <v>56</v>
      </c>
      <c r="K17" s="284">
        <v>18</v>
      </c>
      <c r="L17" s="345">
        <f t="shared" si="9"/>
        <v>74</v>
      </c>
      <c r="M17" s="372">
        <f t="shared" si="3"/>
        <v>1.3698630136986301E-2</v>
      </c>
      <c r="N17" s="262">
        <v>58</v>
      </c>
      <c r="O17" s="284">
        <v>18</v>
      </c>
      <c r="P17" s="345">
        <f t="shared" si="10"/>
        <v>76</v>
      </c>
      <c r="Q17" s="372">
        <f t="shared" si="4"/>
        <v>4.1095890410958902E-2</v>
      </c>
      <c r="R17" s="262">
        <v>58</v>
      </c>
      <c r="S17" s="284">
        <v>18</v>
      </c>
      <c r="T17" s="345">
        <f t="shared" si="11"/>
        <v>76</v>
      </c>
      <c r="U17" s="372">
        <f t="shared" si="5"/>
        <v>4.1095890410958902E-2</v>
      </c>
      <c r="V17" s="262">
        <v>57</v>
      </c>
      <c r="W17" s="284">
        <v>18</v>
      </c>
      <c r="X17" s="345">
        <f t="shared" si="12"/>
        <v>75</v>
      </c>
      <c r="Y17" s="372">
        <f t="shared" si="6"/>
        <v>2.7397260273972601E-2</v>
      </c>
      <c r="Z17" s="262"/>
      <c r="AA17" s="284"/>
      <c r="AB17" s="345">
        <f t="shared" si="13"/>
        <v>0</v>
      </c>
      <c r="AC17" s="372">
        <f t="shared" si="7"/>
        <v>-1</v>
      </c>
      <c r="AE17" s="337"/>
    </row>
    <row r="18" spans="1:31" x14ac:dyDescent="0.2">
      <c r="A18" s="276" t="s">
        <v>102</v>
      </c>
      <c r="B18" s="262">
        <v>18</v>
      </c>
      <c r="C18" s="284">
        <v>0</v>
      </c>
      <c r="D18" s="345">
        <f t="shared" si="8"/>
        <v>18</v>
      </c>
      <c r="E18" s="341"/>
      <c r="F18" s="262">
        <v>17</v>
      </c>
      <c r="G18" s="284">
        <v>0</v>
      </c>
      <c r="H18" s="345">
        <f t="shared" ref="H18:H44" si="14">SUM(F18:G18)</f>
        <v>17</v>
      </c>
      <c r="I18" s="372">
        <f t="shared" si="2"/>
        <v>0</v>
      </c>
      <c r="J18" s="262">
        <v>17</v>
      </c>
      <c r="K18" s="284">
        <v>0</v>
      </c>
      <c r="L18" s="345">
        <f t="shared" si="9"/>
        <v>17</v>
      </c>
      <c r="M18" s="372">
        <f t="shared" si="3"/>
        <v>0</v>
      </c>
      <c r="N18" s="262">
        <v>16</v>
      </c>
      <c r="O18" s="284">
        <v>0</v>
      </c>
      <c r="P18" s="345">
        <f t="shared" si="10"/>
        <v>16</v>
      </c>
      <c r="Q18" s="372">
        <f t="shared" si="4"/>
        <v>-5.8823529411764705E-2</v>
      </c>
      <c r="R18" s="262">
        <v>16</v>
      </c>
      <c r="S18" s="284">
        <v>0</v>
      </c>
      <c r="T18" s="345">
        <f t="shared" si="11"/>
        <v>16</v>
      </c>
      <c r="U18" s="372">
        <f t="shared" si="5"/>
        <v>-5.8823529411764705E-2</v>
      </c>
      <c r="V18" s="262">
        <v>15</v>
      </c>
      <c r="W18" s="284">
        <v>0</v>
      </c>
      <c r="X18" s="345">
        <f t="shared" si="12"/>
        <v>15</v>
      </c>
      <c r="Y18" s="372">
        <f t="shared" si="6"/>
        <v>-0.11764705882352941</v>
      </c>
      <c r="Z18" s="262"/>
      <c r="AA18" s="284"/>
      <c r="AB18" s="345">
        <f t="shared" si="13"/>
        <v>0</v>
      </c>
      <c r="AC18" s="372">
        <f t="shared" si="7"/>
        <v>-1</v>
      </c>
    </row>
    <row r="19" spans="1:31" x14ac:dyDescent="0.2">
      <c r="A19" s="283" t="s">
        <v>130</v>
      </c>
      <c r="B19" s="262">
        <v>6</v>
      </c>
      <c r="C19" s="284">
        <v>3</v>
      </c>
      <c r="D19" s="345">
        <f t="shared" si="8"/>
        <v>9</v>
      </c>
      <c r="E19" s="341"/>
      <c r="F19" s="262">
        <v>6</v>
      </c>
      <c r="G19" s="284">
        <v>3</v>
      </c>
      <c r="H19" s="345">
        <f t="shared" si="14"/>
        <v>9</v>
      </c>
      <c r="I19" s="372">
        <f t="shared" si="2"/>
        <v>0</v>
      </c>
      <c r="J19" s="262">
        <v>6</v>
      </c>
      <c r="K19" s="284">
        <v>3</v>
      </c>
      <c r="L19" s="345">
        <f t="shared" si="9"/>
        <v>9</v>
      </c>
      <c r="M19" s="372">
        <f t="shared" si="3"/>
        <v>0</v>
      </c>
      <c r="N19" s="262">
        <v>6</v>
      </c>
      <c r="O19" s="284">
        <v>2</v>
      </c>
      <c r="P19" s="345">
        <f t="shared" si="10"/>
        <v>8</v>
      </c>
      <c r="Q19" s="372">
        <f t="shared" si="4"/>
        <v>-0.1111111111111111</v>
      </c>
      <c r="R19" s="262">
        <v>6</v>
      </c>
      <c r="S19" s="284">
        <v>2</v>
      </c>
      <c r="T19" s="345">
        <f t="shared" si="11"/>
        <v>8</v>
      </c>
      <c r="U19" s="372">
        <f t="shared" si="5"/>
        <v>-0.1111111111111111</v>
      </c>
      <c r="V19" s="262">
        <v>6</v>
      </c>
      <c r="W19" s="284">
        <v>2</v>
      </c>
      <c r="X19" s="345">
        <f t="shared" si="12"/>
        <v>8</v>
      </c>
      <c r="Y19" s="372">
        <f t="shared" si="6"/>
        <v>-0.1111111111111111</v>
      </c>
      <c r="Z19" s="262"/>
      <c r="AA19" s="284"/>
      <c r="AB19" s="345">
        <f t="shared" si="13"/>
        <v>0</v>
      </c>
      <c r="AC19" s="372">
        <f t="shared" si="7"/>
        <v>-1</v>
      </c>
    </row>
    <row r="20" spans="1:31" x14ac:dyDescent="0.2">
      <c r="A20" s="283" t="s">
        <v>119</v>
      </c>
      <c r="B20" s="262">
        <v>5</v>
      </c>
      <c r="C20" s="284">
        <v>19</v>
      </c>
      <c r="D20" s="345">
        <f t="shared" si="8"/>
        <v>24</v>
      </c>
      <c r="E20" s="341"/>
      <c r="F20" s="262">
        <v>5</v>
      </c>
      <c r="G20" s="284">
        <v>19</v>
      </c>
      <c r="H20" s="345">
        <f t="shared" si="14"/>
        <v>24</v>
      </c>
      <c r="I20" s="372">
        <f t="shared" si="2"/>
        <v>0</v>
      </c>
      <c r="J20" s="262">
        <v>5</v>
      </c>
      <c r="K20" s="284">
        <v>19</v>
      </c>
      <c r="L20" s="345">
        <f t="shared" si="9"/>
        <v>24</v>
      </c>
      <c r="M20" s="372">
        <f t="shared" si="3"/>
        <v>0</v>
      </c>
      <c r="N20" s="262">
        <v>5</v>
      </c>
      <c r="O20" s="284">
        <v>19</v>
      </c>
      <c r="P20" s="345">
        <f t="shared" si="10"/>
        <v>24</v>
      </c>
      <c r="Q20" s="372">
        <f t="shared" si="4"/>
        <v>0</v>
      </c>
      <c r="R20" s="262">
        <v>5</v>
      </c>
      <c r="S20" s="284">
        <v>19</v>
      </c>
      <c r="T20" s="345">
        <f t="shared" si="11"/>
        <v>24</v>
      </c>
      <c r="U20" s="372">
        <f t="shared" si="5"/>
        <v>0</v>
      </c>
      <c r="V20" s="262">
        <v>5</v>
      </c>
      <c r="W20" s="284">
        <v>19</v>
      </c>
      <c r="X20" s="345">
        <f t="shared" si="12"/>
        <v>24</v>
      </c>
      <c r="Y20" s="372">
        <f t="shared" si="6"/>
        <v>0</v>
      </c>
      <c r="Z20" s="262"/>
      <c r="AA20" s="284"/>
      <c r="AB20" s="345">
        <f t="shared" si="13"/>
        <v>0</v>
      </c>
      <c r="AC20" s="372">
        <f t="shared" si="7"/>
        <v>-1</v>
      </c>
    </row>
    <row r="21" spans="1:31" x14ac:dyDescent="0.2">
      <c r="A21" s="283" t="s">
        <v>151</v>
      </c>
      <c r="B21" s="262">
        <v>9</v>
      </c>
      <c r="C21" s="284">
        <v>10</v>
      </c>
      <c r="D21" s="345">
        <f t="shared" si="8"/>
        <v>19</v>
      </c>
      <c r="E21" s="341"/>
      <c r="F21" s="262">
        <v>10</v>
      </c>
      <c r="G21" s="284">
        <v>10</v>
      </c>
      <c r="H21" s="345">
        <f t="shared" si="14"/>
        <v>20</v>
      </c>
      <c r="I21" s="372">
        <f t="shared" si="2"/>
        <v>0</v>
      </c>
      <c r="J21" s="262">
        <v>10</v>
      </c>
      <c r="K21" s="284">
        <v>10</v>
      </c>
      <c r="L21" s="345">
        <f t="shared" si="9"/>
        <v>20</v>
      </c>
      <c r="M21" s="372">
        <f t="shared" si="3"/>
        <v>0</v>
      </c>
      <c r="N21" s="262">
        <v>10</v>
      </c>
      <c r="O21" s="284">
        <v>11</v>
      </c>
      <c r="P21" s="345">
        <f t="shared" si="10"/>
        <v>21</v>
      </c>
      <c r="Q21" s="372">
        <f t="shared" si="4"/>
        <v>0.05</v>
      </c>
      <c r="R21" s="262">
        <v>10</v>
      </c>
      <c r="S21" s="284">
        <v>11</v>
      </c>
      <c r="T21" s="345">
        <f t="shared" si="11"/>
        <v>21</v>
      </c>
      <c r="U21" s="372">
        <f t="shared" si="5"/>
        <v>0.05</v>
      </c>
      <c r="V21" s="262">
        <v>10</v>
      </c>
      <c r="W21" s="284">
        <v>11</v>
      </c>
      <c r="X21" s="345">
        <f t="shared" si="12"/>
        <v>21</v>
      </c>
      <c r="Y21" s="372">
        <f t="shared" si="6"/>
        <v>0.05</v>
      </c>
      <c r="Z21" s="262"/>
      <c r="AA21" s="284"/>
      <c r="AB21" s="345">
        <f t="shared" si="13"/>
        <v>0</v>
      </c>
      <c r="AC21" s="372">
        <f t="shared" si="7"/>
        <v>-1</v>
      </c>
    </row>
    <row r="22" spans="1:31" x14ac:dyDescent="0.2">
      <c r="A22" s="283" t="s">
        <v>152</v>
      </c>
      <c r="B22" s="262">
        <v>53</v>
      </c>
      <c r="C22" s="284">
        <v>3</v>
      </c>
      <c r="D22" s="345">
        <f t="shared" si="8"/>
        <v>56</v>
      </c>
      <c r="E22" s="341"/>
      <c r="F22" s="262">
        <v>54</v>
      </c>
      <c r="G22" s="284">
        <v>3</v>
      </c>
      <c r="H22" s="345">
        <f t="shared" si="14"/>
        <v>57</v>
      </c>
      <c r="I22" s="372">
        <f t="shared" si="2"/>
        <v>0</v>
      </c>
      <c r="J22" s="262">
        <v>53</v>
      </c>
      <c r="K22" s="284">
        <v>3</v>
      </c>
      <c r="L22" s="345">
        <f t="shared" si="9"/>
        <v>56</v>
      </c>
      <c r="M22" s="372">
        <f t="shared" si="3"/>
        <v>-1.7543859649122806E-2</v>
      </c>
      <c r="N22" s="262">
        <v>54</v>
      </c>
      <c r="O22" s="284">
        <v>3</v>
      </c>
      <c r="P22" s="345">
        <f t="shared" si="10"/>
        <v>57</v>
      </c>
      <c r="Q22" s="372">
        <f t="shared" si="4"/>
        <v>0</v>
      </c>
      <c r="R22" s="262">
        <v>53</v>
      </c>
      <c r="S22" s="284">
        <v>3</v>
      </c>
      <c r="T22" s="345">
        <f t="shared" si="11"/>
        <v>56</v>
      </c>
      <c r="U22" s="372">
        <f t="shared" si="5"/>
        <v>-1.7543859649122806E-2</v>
      </c>
      <c r="V22" s="262">
        <v>53</v>
      </c>
      <c r="W22" s="284">
        <v>3</v>
      </c>
      <c r="X22" s="345">
        <f t="shared" si="12"/>
        <v>56</v>
      </c>
      <c r="Y22" s="372">
        <f t="shared" si="6"/>
        <v>-1.7543859649122806E-2</v>
      </c>
      <c r="Z22" s="262"/>
      <c r="AA22" s="284"/>
      <c r="AB22" s="345">
        <f t="shared" si="13"/>
        <v>0</v>
      </c>
      <c r="AC22" s="372">
        <f t="shared" si="7"/>
        <v>-1</v>
      </c>
    </row>
    <row r="23" spans="1:31" x14ac:dyDescent="0.2">
      <c r="A23" s="283" t="s">
        <v>103</v>
      </c>
      <c r="B23" s="262">
        <v>30</v>
      </c>
      <c r="C23" s="284">
        <v>5</v>
      </c>
      <c r="D23" s="345">
        <f t="shared" si="8"/>
        <v>35</v>
      </c>
      <c r="E23" s="341"/>
      <c r="F23" s="262">
        <v>30</v>
      </c>
      <c r="G23" s="284">
        <v>5</v>
      </c>
      <c r="H23" s="345">
        <f t="shared" si="14"/>
        <v>35</v>
      </c>
      <c r="I23" s="372">
        <f t="shared" si="2"/>
        <v>0</v>
      </c>
      <c r="J23" s="262">
        <v>29</v>
      </c>
      <c r="K23" s="284">
        <v>5</v>
      </c>
      <c r="L23" s="345">
        <f t="shared" si="9"/>
        <v>34</v>
      </c>
      <c r="M23" s="372">
        <f t="shared" si="3"/>
        <v>-2.8571428571428571E-2</v>
      </c>
      <c r="N23" s="262">
        <v>31</v>
      </c>
      <c r="O23" s="284">
        <v>5</v>
      </c>
      <c r="P23" s="345">
        <f t="shared" si="10"/>
        <v>36</v>
      </c>
      <c r="Q23" s="372">
        <f t="shared" si="4"/>
        <v>2.8571428571428571E-2</v>
      </c>
      <c r="R23" s="262">
        <v>31</v>
      </c>
      <c r="S23" s="284">
        <v>5</v>
      </c>
      <c r="T23" s="345">
        <f t="shared" si="11"/>
        <v>36</v>
      </c>
      <c r="U23" s="372">
        <f t="shared" si="5"/>
        <v>2.8571428571428571E-2</v>
      </c>
      <c r="V23" s="262">
        <v>30</v>
      </c>
      <c r="W23" s="284">
        <v>5</v>
      </c>
      <c r="X23" s="345">
        <f t="shared" si="12"/>
        <v>35</v>
      </c>
      <c r="Y23" s="372">
        <f t="shared" si="6"/>
        <v>0</v>
      </c>
      <c r="Z23" s="262"/>
      <c r="AA23" s="284"/>
      <c r="AB23" s="345">
        <f t="shared" si="13"/>
        <v>0</v>
      </c>
      <c r="AC23" s="372">
        <f t="shared" si="7"/>
        <v>-1</v>
      </c>
    </row>
    <row r="24" spans="1:31" x14ac:dyDescent="0.2">
      <c r="A24" s="283" t="s">
        <v>153</v>
      </c>
      <c r="B24" s="262">
        <v>37</v>
      </c>
      <c r="C24" s="284">
        <v>2</v>
      </c>
      <c r="D24" s="345">
        <f t="shared" si="8"/>
        <v>39</v>
      </c>
      <c r="E24" s="341"/>
      <c r="F24" s="262">
        <v>38</v>
      </c>
      <c r="G24" s="284">
        <v>2</v>
      </c>
      <c r="H24" s="345">
        <f t="shared" si="14"/>
        <v>40</v>
      </c>
      <c r="I24" s="372">
        <f t="shared" si="2"/>
        <v>0</v>
      </c>
      <c r="J24" s="262">
        <v>40</v>
      </c>
      <c r="K24" s="284">
        <v>2</v>
      </c>
      <c r="L24" s="345">
        <f t="shared" si="9"/>
        <v>42</v>
      </c>
      <c r="M24" s="372">
        <f t="shared" si="3"/>
        <v>0.05</v>
      </c>
      <c r="N24" s="262">
        <v>41</v>
      </c>
      <c r="O24" s="284">
        <v>2</v>
      </c>
      <c r="P24" s="345">
        <f t="shared" si="10"/>
        <v>43</v>
      </c>
      <c r="Q24" s="372">
        <f t="shared" si="4"/>
        <v>7.4999999999999997E-2</v>
      </c>
      <c r="R24" s="262">
        <v>41</v>
      </c>
      <c r="S24" s="284">
        <v>2</v>
      </c>
      <c r="T24" s="345">
        <f t="shared" si="11"/>
        <v>43</v>
      </c>
      <c r="U24" s="372">
        <f t="shared" si="5"/>
        <v>7.4999999999999997E-2</v>
      </c>
      <c r="V24" s="262">
        <v>41</v>
      </c>
      <c r="W24" s="284">
        <v>2</v>
      </c>
      <c r="X24" s="345">
        <f t="shared" si="12"/>
        <v>43</v>
      </c>
      <c r="Y24" s="372">
        <f t="shared" si="6"/>
        <v>7.4999999999999997E-2</v>
      </c>
      <c r="Z24" s="262"/>
      <c r="AA24" s="284"/>
      <c r="AB24" s="345">
        <f t="shared" si="13"/>
        <v>0</v>
      </c>
      <c r="AC24" s="372">
        <f t="shared" si="7"/>
        <v>-1</v>
      </c>
    </row>
    <row r="25" spans="1:31" x14ac:dyDescent="0.2">
      <c r="A25" s="283" t="s">
        <v>154</v>
      </c>
      <c r="B25" s="262">
        <v>7</v>
      </c>
      <c r="C25" s="284">
        <v>2</v>
      </c>
      <c r="D25" s="345">
        <f t="shared" si="8"/>
        <v>9</v>
      </c>
      <c r="E25" s="341"/>
      <c r="F25" s="262">
        <v>7</v>
      </c>
      <c r="G25" s="284">
        <v>2</v>
      </c>
      <c r="H25" s="345">
        <f t="shared" si="14"/>
        <v>9</v>
      </c>
      <c r="I25" s="372">
        <f t="shared" si="2"/>
        <v>0</v>
      </c>
      <c r="J25" s="262">
        <v>7</v>
      </c>
      <c r="K25" s="284">
        <v>2</v>
      </c>
      <c r="L25" s="345">
        <f t="shared" si="9"/>
        <v>9</v>
      </c>
      <c r="M25" s="372">
        <f t="shared" si="3"/>
        <v>0</v>
      </c>
      <c r="N25" s="262">
        <v>7</v>
      </c>
      <c r="O25" s="284">
        <v>2</v>
      </c>
      <c r="P25" s="345">
        <f t="shared" si="10"/>
        <v>9</v>
      </c>
      <c r="Q25" s="372">
        <f t="shared" si="4"/>
        <v>0</v>
      </c>
      <c r="R25" s="262">
        <v>7</v>
      </c>
      <c r="S25" s="284">
        <v>2</v>
      </c>
      <c r="T25" s="345">
        <f t="shared" si="11"/>
        <v>9</v>
      </c>
      <c r="U25" s="372">
        <f t="shared" si="5"/>
        <v>0</v>
      </c>
      <c r="V25" s="262">
        <v>7</v>
      </c>
      <c r="W25" s="284">
        <v>2</v>
      </c>
      <c r="X25" s="345">
        <f t="shared" si="12"/>
        <v>9</v>
      </c>
      <c r="Y25" s="372">
        <f t="shared" si="6"/>
        <v>0</v>
      </c>
      <c r="Z25" s="262"/>
      <c r="AA25" s="284"/>
      <c r="AB25" s="345">
        <f t="shared" si="13"/>
        <v>0</v>
      </c>
      <c r="AC25" s="372">
        <f t="shared" si="7"/>
        <v>-1</v>
      </c>
    </row>
    <row r="26" spans="1:31" x14ac:dyDescent="0.2">
      <c r="A26" s="283" t="s">
        <v>116</v>
      </c>
      <c r="B26" s="262">
        <v>35</v>
      </c>
      <c r="C26" s="284">
        <v>10</v>
      </c>
      <c r="D26" s="345">
        <f t="shared" si="8"/>
        <v>45</v>
      </c>
      <c r="E26" s="341"/>
      <c r="F26" s="262">
        <v>35</v>
      </c>
      <c r="G26" s="284">
        <v>11</v>
      </c>
      <c r="H26" s="345">
        <f t="shared" si="14"/>
        <v>46</v>
      </c>
      <c r="I26" s="372">
        <f t="shared" si="2"/>
        <v>0</v>
      </c>
      <c r="J26" s="262">
        <v>34</v>
      </c>
      <c r="K26" s="284">
        <v>12</v>
      </c>
      <c r="L26" s="345">
        <f t="shared" si="9"/>
        <v>46</v>
      </c>
      <c r="M26" s="372">
        <f t="shared" si="3"/>
        <v>0</v>
      </c>
      <c r="N26" s="262">
        <v>33</v>
      </c>
      <c r="O26" s="284">
        <v>12</v>
      </c>
      <c r="P26" s="345">
        <f t="shared" si="10"/>
        <v>45</v>
      </c>
      <c r="Q26" s="372">
        <f t="shared" si="4"/>
        <v>-2.1739130434782608E-2</v>
      </c>
      <c r="R26" s="262">
        <v>33</v>
      </c>
      <c r="S26" s="284">
        <v>11</v>
      </c>
      <c r="T26" s="345">
        <f t="shared" si="11"/>
        <v>44</v>
      </c>
      <c r="U26" s="372">
        <f t="shared" si="5"/>
        <v>-4.3478260869565216E-2</v>
      </c>
      <c r="V26" s="262">
        <v>33</v>
      </c>
      <c r="W26" s="284">
        <v>9</v>
      </c>
      <c r="X26" s="345">
        <f t="shared" si="12"/>
        <v>42</v>
      </c>
      <c r="Y26" s="372">
        <f t="shared" si="6"/>
        <v>-8.6956521739130432E-2</v>
      </c>
      <c r="Z26" s="262"/>
      <c r="AA26" s="284"/>
      <c r="AB26" s="345">
        <f t="shared" si="13"/>
        <v>0</v>
      </c>
      <c r="AC26" s="372">
        <f t="shared" si="7"/>
        <v>-1</v>
      </c>
    </row>
    <row r="27" spans="1:31" x14ac:dyDescent="0.2">
      <c r="A27" s="283" t="s">
        <v>11</v>
      </c>
      <c r="B27" s="262">
        <v>8</v>
      </c>
      <c r="C27" s="284">
        <v>9</v>
      </c>
      <c r="D27" s="345">
        <f t="shared" si="8"/>
        <v>17</v>
      </c>
      <c r="E27" s="341"/>
      <c r="F27" s="262">
        <v>8</v>
      </c>
      <c r="G27" s="284">
        <v>7</v>
      </c>
      <c r="H27" s="345">
        <f t="shared" si="14"/>
        <v>15</v>
      </c>
      <c r="I27" s="372">
        <f t="shared" si="2"/>
        <v>0</v>
      </c>
      <c r="J27" s="262">
        <v>8</v>
      </c>
      <c r="K27" s="284">
        <v>7</v>
      </c>
      <c r="L27" s="345">
        <f t="shared" si="9"/>
        <v>15</v>
      </c>
      <c r="M27" s="372">
        <f t="shared" si="3"/>
        <v>0</v>
      </c>
      <c r="N27" s="262">
        <v>10</v>
      </c>
      <c r="O27" s="284">
        <v>7</v>
      </c>
      <c r="P27" s="345">
        <f t="shared" si="10"/>
        <v>17</v>
      </c>
      <c r="Q27" s="372">
        <f t="shared" si="4"/>
        <v>0.13333333333333333</v>
      </c>
      <c r="R27" s="262">
        <v>9</v>
      </c>
      <c r="S27" s="284">
        <v>7</v>
      </c>
      <c r="T27" s="345">
        <f t="shared" si="11"/>
        <v>16</v>
      </c>
      <c r="U27" s="372">
        <f t="shared" si="5"/>
        <v>6.6666666666666666E-2</v>
      </c>
      <c r="V27" s="262">
        <v>8</v>
      </c>
      <c r="W27" s="284">
        <v>6</v>
      </c>
      <c r="X27" s="345">
        <f t="shared" si="12"/>
        <v>14</v>
      </c>
      <c r="Y27" s="372">
        <f t="shared" si="6"/>
        <v>-6.6666666666666666E-2</v>
      </c>
      <c r="Z27" s="262"/>
      <c r="AA27" s="284"/>
      <c r="AB27" s="345">
        <f t="shared" si="13"/>
        <v>0</v>
      </c>
      <c r="AC27" s="372">
        <f t="shared" si="7"/>
        <v>-1</v>
      </c>
    </row>
    <row r="28" spans="1:31" x14ac:dyDescent="0.2">
      <c r="A28" s="261" t="s">
        <v>104</v>
      </c>
      <c r="B28" s="262">
        <v>94</v>
      </c>
      <c r="C28" s="284">
        <v>39</v>
      </c>
      <c r="D28" s="345">
        <f t="shared" si="8"/>
        <v>133</v>
      </c>
      <c r="E28" s="341"/>
      <c r="F28" s="262">
        <v>94</v>
      </c>
      <c r="G28" s="284">
        <v>39</v>
      </c>
      <c r="H28" s="345">
        <f t="shared" si="14"/>
        <v>133</v>
      </c>
      <c r="I28" s="372">
        <f t="shared" si="2"/>
        <v>0</v>
      </c>
      <c r="J28" s="262">
        <v>92</v>
      </c>
      <c r="K28" s="284">
        <v>39</v>
      </c>
      <c r="L28" s="345">
        <f t="shared" si="9"/>
        <v>131</v>
      </c>
      <c r="M28" s="372">
        <f t="shared" si="3"/>
        <v>-1.5037593984962405E-2</v>
      </c>
      <c r="N28" s="262">
        <v>91</v>
      </c>
      <c r="O28" s="284">
        <v>39</v>
      </c>
      <c r="P28" s="345">
        <f t="shared" si="10"/>
        <v>130</v>
      </c>
      <c r="Q28" s="372">
        <f t="shared" si="4"/>
        <v>-2.2556390977443608E-2</v>
      </c>
      <c r="R28" s="262">
        <v>91</v>
      </c>
      <c r="S28" s="284">
        <v>36</v>
      </c>
      <c r="T28" s="345">
        <f t="shared" si="11"/>
        <v>127</v>
      </c>
      <c r="U28" s="372">
        <f t="shared" si="5"/>
        <v>-4.5112781954887216E-2</v>
      </c>
      <c r="V28" s="262">
        <v>90</v>
      </c>
      <c r="W28" s="284">
        <v>36</v>
      </c>
      <c r="X28" s="345">
        <f t="shared" si="12"/>
        <v>126</v>
      </c>
      <c r="Y28" s="372">
        <f t="shared" si="6"/>
        <v>-5.2631578947368418E-2</v>
      </c>
      <c r="Z28" s="262"/>
      <c r="AA28" s="284"/>
      <c r="AB28" s="345">
        <f t="shared" si="13"/>
        <v>0</v>
      </c>
      <c r="AC28" s="372">
        <f t="shared" si="7"/>
        <v>-1</v>
      </c>
    </row>
    <row r="29" spans="1:31" x14ac:dyDescent="0.2">
      <c r="A29" s="261" t="s">
        <v>155</v>
      </c>
      <c r="B29" s="262">
        <v>5</v>
      </c>
      <c r="C29" s="284">
        <v>1</v>
      </c>
      <c r="D29" s="345">
        <f t="shared" si="8"/>
        <v>6</v>
      </c>
      <c r="E29" s="341"/>
      <c r="F29" s="262">
        <v>5</v>
      </c>
      <c r="G29" s="284">
        <v>1</v>
      </c>
      <c r="H29" s="345">
        <f t="shared" si="14"/>
        <v>6</v>
      </c>
      <c r="I29" s="372">
        <f t="shared" si="2"/>
        <v>0</v>
      </c>
      <c r="J29" s="262">
        <v>6</v>
      </c>
      <c r="K29" s="284">
        <v>1</v>
      </c>
      <c r="L29" s="345">
        <f t="shared" si="9"/>
        <v>7</v>
      </c>
      <c r="M29" s="372">
        <f t="shared" si="3"/>
        <v>0.16666666666666666</v>
      </c>
      <c r="N29" s="262">
        <v>5</v>
      </c>
      <c r="O29" s="284">
        <v>1</v>
      </c>
      <c r="P29" s="345">
        <f t="shared" si="10"/>
        <v>6</v>
      </c>
      <c r="Q29" s="372">
        <f t="shared" si="4"/>
        <v>0</v>
      </c>
      <c r="R29" s="262">
        <v>5</v>
      </c>
      <c r="S29" s="284">
        <v>1</v>
      </c>
      <c r="T29" s="345">
        <f t="shared" si="11"/>
        <v>6</v>
      </c>
      <c r="U29" s="372">
        <f t="shared" si="5"/>
        <v>0</v>
      </c>
      <c r="V29" s="262">
        <v>5</v>
      </c>
      <c r="W29" s="284">
        <v>1</v>
      </c>
      <c r="X29" s="345">
        <f t="shared" si="12"/>
        <v>6</v>
      </c>
      <c r="Y29" s="372">
        <f t="shared" si="6"/>
        <v>0</v>
      </c>
      <c r="Z29" s="262"/>
      <c r="AA29" s="284"/>
      <c r="AB29" s="345">
        <f t="shared" si="13"/>
        <v>0</v>
      </c>
      <c r="AC29" s="372">
        <f t="shared" si="7"/>
        <v>-1</v>
      </c>
    </row>
    <row r="30" spans="1:31" x14ac:dyDescent="0.2">
      <c r="A30" s="283" t="s">
        <v>118</v>
      </c>
      <c r="B30" s="262">
        <v>18</v>
      </c>
      <c r="C30" s="284">
        <v>0</v>
      </c>
      <c r="D30" s="345">
        <f t="shared" si="8"/>
        <v>18</v>
      </c>
      <c r="E30" s="341"/>
      <c r="F30" s="262">
        <v>17</v>
      </c>
      <c r="G30" s="284">
        <v>0</v>
      </c>
      <c r="H30" s="345">
        <f t="shared" si="14"/>
        <v>17</v>
      </c>
      <c r="I30" s="372">
        <f t="shared" si="2"/>
        <v>0</v>
      </c>
      <c r="J30" s="262">
        <v>17</v>
      </c>
      <c r="K30" s="284">
        <v>0</v>
      </c>
      <c r="L30" s="345">
        <f t="shared" si="9"/>
        <v>17</v>
      </c>
      <c r="M30" s="372">
        <f t="shared" si="3"/>
        <v>0</v>
      </c>
      <c r="N30" s="262">
        <v>15</v>
      </c>
      <c r="O30" s="284">
        <v>0</v>
      </c>
      <c r="P30" s="345">
        <f t="shared" si="10"/>
        <v>15</v>
      </c>
      <c r="Q30" s="372">
        <f t="shared" si="4"/>
        <v>-0.11764705882352941</v>
      </c>
      <c r="R30" s="262">
        <v>15</v>
      </c>
      <c r="S30" s="284">
        <v>0</v>
      </c>
      <c r="T30" s="345">
        <f t="shared" si="11"/>
        <v>15</v>
      </c>
      <c r="U30" s="372">
        <f t="shared" si="5"/>
        <v>-0.11764705882352941</v>
      </c>
      <c r="V30" s="262">
        <v>15</v>
      </c>
      <c r="W30" s="284">
        <v>0</v>
      </c>
      <c r="X30" s="345">
        <f t="shared" si="12"/>
        <v>15</v>
      </c>
      <c r="Y30" s="372">
        <f t="shared" si="6"/>
        <v>-0.11764705882352941</v>
      </c>
      <c r="Z30" s="262"/>
      <c r="AA30" s="284"/>
      <c r="AB30" s="345">
        <f t="shared" si="13"/>
        <v>0</v>
      </c>
      <c r="AC30" s="372">
        <f t="shared" si="7"/>
        <v>-1</v>
      </c>
    </row>
    <row r="31" spans="1:31" x14ac:dyDescent="0.2">
      <c r="A31" s="261" t="s">
        <v>156</v>
      </c>
      <c r="B31" s="262">
        <v>4</v>
      </c>
      <c r="C31" s="284">
        <v>0</v>
      </c>
      <c r="D31" s="345">
        <f t="shared" si="8"/>
        <v>4</v>
      </c>
      <c r="E31" s="341"/>
      <c r="F31" s="262">
        <v>4</v>
      </c>
      <c r="G31" s="284">
        <v>0</v>
      </c>
      <c r="H31" s="345">
        <f t="shared" si="14"/>
        <v>4</v>
      </c>
      <c r="I31" s="372">
        <f t="shared" si="2"/>
        <v>0</v>
      </c>
      <c r="J31" s="262">
        <v>4</v>
      </c>
      <c r="K31" s="284">
        <v>0</v>
      </c>
      <c r="L31" s="345">
        <f t="shared" si="9"/>
        <v>4</v>
      </c>
      <c r="M31" s="372">
        <f t="shared" si="3"/>
        <v>0</v>
      </c>
      <c r="N31" s="262">
        <v>4</v>
      </c>
      <c r="O31" s="284">
        <v>0</v>
      </c>
      <c r="P31" s="345">
        <f t="shared" si="10"/>
        <v>4</v>
      </c>
      <c r="Q31" s="372">
        <f t="shared" si="4"/>
        <v>0</v>
      </c>
      <c r="R31" s="262">
        <v>4</v>
      </c>
      <c r="S31" s="284">
        <v>0</v>
      </c>
      <c r="T31" s="345">
        <f t="shared" si="11"/>
        <v>4</v>
      </c>
      <c r="U31" s="372">
        <f t="shared" si="5"/>
        <v>0</v>
      </c>
      <c r="V31" s="262">
        <v>4</v>
      </c>
      <c r="W31" s="284">
        <v>0</v>
      </c>
      <c r="X31" s="345">
        <f t="shared" si="12"/>
        <v>4</v>
      </c>
      <c r="Y31" s="372">
        <f t="shared" si="6"/>
        <v>0</v>
      </c>
      <c r="Z31" s="262"/>
      <c r="AA31" s="284"/>
      <c r="AB31" s="345">
        <f t="shared" si="13"/>
        <v>0</v>
      </c>
      <c r="AC31" s="372">
        <f t="shared" si="7"/>
        <v>-1</v>
      </c>
    </row>
    <row r="32" spans="1:31" x14ac:dyDescent="0.2">
      <c r="A32" s="365" t="s">
        <v>157</v>
      </c>
      <c r="B32" s="262">
        <v>5</v>
      </c>
      <c r="C32" s="284">
        <v>8</v>
      </c>
      <c r="D32" s="345">
        <f t="shared" si="8"/>
        <v>13</v>
      </c>
      <c r="E32" s="341"/>
      <c r="F32" s="262">
        <v>5</v>
      </c>
      <c r="G32" s="284">
        <v>8</v>
      </c>
      <c r="H32" s="345">
        <f t="shared" si="14"/>
        <v>13</v>
      </c>
      <c r="I32" s="372">
        <f t="shared" si="2"/>
        <v>0</v>
      </c>
      <c r="J32" s="262">
        <v>5</v>
      </c>
      <c r="K32" s="284">
        <v>7</v>
      </c>
      <c r="L32" s="345">
        <f t="shared" si="9"/>
        <v>12</v>
      </c>
      <c r="M32" s="372">
        <f t="shared" si="3"/>
        <v>-7.6923076923076927E-2</v>
      </c>
      <c r="N32" s="262">
        <v>4</v>
      </c>
      <c r="O32" s="284">
        <v>6</v>
      </c>
      <c r="P32" s="345">
        <f t="shared" si="10"/>
        <v>10</v>
      </c>
      <c r="Q32" s="372">
        <f t="shared" si="4"/>
        <v>-0.23076923076923078</v>
      </c>
      <c r="R32" s="262">
        <v>4</v>
      </c>
      <c r="S32" s="284">
        <v>6</v>
      </c>
      <c r="T32" s="345">
        <f t="shared" si="11"/>
        <v>10</v>
      </c>
      <c r="U32" s="372">
        <f t="shared" si="5"/>
        <v>-0.23076923076923078</v>
      </c>
      <c r="V32" s="262">
        <v>4</v>
      </c>
      <c r="W32" s="284">
        <v>6</v>
      </c>
      <c r="X32" s="345">
        <f t="shared" si="12"/>
        <v>10</v>
      </c>
      <c r="Y32" s="372">
        <f t="shared" si="6"/>
        <v>-0.23076923076923078</v>
      </c>
      <c r="Z32" s="262"/>
      <c r="AA32" s="284"/>
      <c r="AB32" s="345">
        <f t="shared" si="13"/>
        <v>0</v>
      </c>
      <c r="AC32" s="372">
        <f t="shared" si="7"/>
        <v>-1</v>
      </c>
    </row>
    <row r="33" spans="1:29" x14ac:dyDescent="0.2">
      <c r="A33" s="261" t="s">
        <v>10</v>
      </c>
      <c r="B33" s="262">
        <v>13</v>
      </c>
      <c r="C33" s="284">
        <v>6</v>
      </c>
      <c r="D33" s="345">
        <f t="shared" si="8"/>
        <v>19</v>
      </c>
      <c r="E33" s="341"/>
      <c r="F33" s="262">
        <v>14</v>
      </c>
      <c r="G33" s="284">
        <v>6</v>
      </c>
      <c r="H33" s="345">
        <f t="shared" si="14"/>
        <v>20</v>
      </c>
      <c r="I33" s="372">
        <f t="shared" si="2"/>
        <v>0</v>
      </c>
      <c r="J33" s="262">
        <v>15</v>
      </c>
      <c r="K33" s="284">
        <v>6</v>
      </c>
      <c r="L33" s="345">
        <f t="shared" si="9"/>
        <v>21</v>
      </c>
      <c r="M33" s="372">
        <f t="shared" si="3"/>
        <v>0.05</v>
      </c>
      <c r="N33" s="262">
        <v>15</v>
      </c>
      <c r="O33" s="284">
        <v>6</v>
      </c>
      <c r="P33" s="345">
        <f t="shared" si="10"/>
        <v>21</v>
      </c>
      <c r="Q33" s="372">
        <f t="shared" si="4"/>
        <v>0.05</v>
      </c>
      <c r="R33" s="262">
        <v>14</v>
      </c>
      <c r="S33" s="284">
        <v>6</v>
      </c>
      <c r="T33" s="345">
        <f t="shared" si="11"/>
        <v>20</v>
      </c>
      <c r="U33" s="372">
        <f t="shared" si="5"/>
        <v>0</v>
      </c>
      <c r="V33" s="262">
        <v>14</v>
      </c>
      <c r="W33" s="284">
        <v>6</v>
      </c>
      <c r="X33" s="345">
        <f t="shared" si="12"/>
        <v>20</v>
      </c>
      <c r="Y33" s="372">
        <f t="shared" si="6"/>
        <v>0</v>
      </c>
      <c r="Z33" s="262"/>
      <c r="AA33" s="284"/>
      <c r="AB33" s="345">
        <f t="shared" si="13"/>
        <v>0</v>
      </c>
      <c r="AC33" s="372">
        <f t="shared" si="7"/>
        <v>-1</v>
      </c>
    </row>
    <row r="34" spans="1:29" x14ac:dyDescent="0.2">
      <c r="A34" s="261" t="s">
        <v>164</v>
      </c>
      <c r="B34" s="262">
        <v>10</v>
      </c>
      <c r="C34" s="284">
        <v>6</v>
      </c>
      <c r="D34" s="345">
        <f t="shared" si="8"/>
        <v>16</v>
      </c>
      <c r="E34" s="341"/>
      <c r="F34" s="262">
        <v>10</v>
      </c>
      <c r="G34" s="284">
        <v>6</v>
      </c>
      <c r="H34" s="345">
        <f t="shared" si="14"/>
        <v>16</v>
      </c>
      <c r="I34" s="372">
        <f t="shared" si="2"/>
        <v>0</v>
      </c>
      <c r="J34" s="262">
        <v>10</v>
      </c>
      <c r="K34" s="284">
        <v>6</v>
      </c>
      <c r="L34" s="345">
        <f t="shared" si="9"/>
        <v>16</v>
      </c>
      <c r="M34" s="372">
        <f t="shared" si="3"/>
        <v>0</v>
      </c>
      <c r="N34" s="262">
        <v>10</v>
      </c>
      <c r="O34" s="284">
        <v>6</v>
      </c>
      <c r="P34" s="345">
        <f t="shared" si="10"/>
        <v>16</v>
      </c>
      <c r="Q34" s="372">
        <f t="shared" si="4"/>
        <v>0</v>
      </c>
      <c r="R34" s="262">
        <v>10</v>
      </c>
      <c r="S34" s="284">
        <v>6</v>
      </c>
      <c r="T34" s="345">
        <f t="shared" si="11"/>
        <v>16</v>
      </c>
      <c r="U34" s="372">
        <f t="shared" si="5"/>
        <v>0</v>
      </c>
      <c r="V34" s="262">
        <v>10</v>
      </c>
      <c r="W34" s="284">
        <v>5</v>
      </c>
      <c r="X34" s="345">
        <f t="shared" si="12"/>
        <v>15</v>
      </c>
      <c r="Y34" s="372">
        <f t="shared" si="6"/>
        <v>-6.25E-2</v>
      </c>
      <c r="Z34" s="262"/>
      <c r="AA34" s="284"/>
      <c r="AB34" s="345">
        <f t="shared" si="13"/>
        <v>0</v>
      </c>
      <c r="AC34" s="372">
        <f t="shared" si="7"/>
        <v>-1</v>
      </c>
    </row>
    <row r="35" spans="1:29" x14ac:dyDescent="0.2">
      <c r="A35" s="261" t="s">
        <v>158</v>
      </c>
      <c r="B35" s="262">
        <v>16</v>
      </c>
      <c r="C35" s="284">
        <v>12</v>
      </c>
      <c r="D35" s="345">
        <f t="shared" si="8"/>
        <v>28</v>
      </c>
      <c r="E35" s="341"/>
      <c r="F35" s="262">
        <v>15</v>
      </c>
      <c r="G35" s="284">
        <v>12</v>
      </c>
      <c r="H35" s="345">
        <f t="shared" si="14"/>
        <v>27</v>
      </c>
      <c r="I35" s="372">
        <f t="shared" si="2"/>
        <v>0</v>
      </c>
      <c r="J35" s="262">
        <v>14</v>
      </c>
      <c r="K35" s="284">
        <v>12</v>
      </c>
      <c r="L35" s="345">
        <f t="shared" si="9"/>
        <v>26</v>
      </c>
      <c r="M35" s="372">
        <f t="shared" si="3"/>
        <v>-3.7037037037037035E-2</v>
      </c>
      <c r="N35" s="262">
        <v>12</v>
      </c>
      <c r="O35" s="284">
        <v>12</v>
      </c>
      <c r="P35" s="345">
        <f t="shared" si="10"/>
        <v>24</v>
      </c>
      <c r="Q35" s="372">
        <f t="shared" si="4"/>
        <v>-0.1111111111111111</v>
      </c>
      <c r="R35" s="262">
        <v>11</v>
      </c>
      <c r="S35" s="284">
        <v>12</v>
      </c>
      <c r="T35" s="345">
        <f t="shared" si="11"/>
        <v>23</v>
      </c>
      <c r="U35" s="372">
        <f t="shared" si="5"/>
        <v>-0.14814814814814814</v>
      </c>
      <c r="V35" s="262">
        <v>10</v>
      </c>
      <c r="W35" s="284">
        <v>12</v>
      </c>
      <c r="X35" s="345">
        <f t="shared" si="12"/>
        <v>22</v>
      </c>
      <c r="Y35" s="372">
        <f t="shared" si="6"/>
        <v>-0.18518518518518517</v>
      </c>
      <c r="Z35" s="262"/>
      <c r="AA35" s="284"/>
      <c r="AB35" s="345">
        <f t="shared" si="13"/>
        <v>0</v>
      </c>
      <c r="AC35" s="372">
        <f t="shared" si="7"/>
        <v>-1</v>
      </c>
    </row>
    <row r="36" spans="1:29" x14ac:dyDescent="0.2">
      <c r="A36" s="365" t="s">
        <v>91</v>
      </c>
      <c r="B36" s="262">
        <v>50</v>
      </c>
      <c r="C36" s="284">
        <v>6</v>
      </c>
      <c r="D36" s="345">
        <f t="shared" si="8"/>
        <v>56</v>
      </c>
      <c r="E36" s="341"/>
      <c r="F36" s="262">
        <v>50</v>
      </c>
      <c r="G36" s="284">
        <v>6</v>
      </c>
      <c r="H36" s="345">
        <f t="shared" si="14"/>
        <v>56</v>
      </c>
      <c r="I36" s="372">
        <f t="shared" si="2"/>
        <v>0</v>
      </c>
      <c r="J36" s="262">
        <v>50</v>
      </c>
      <c r="K36" s="284">
        <v>6</v>
      </c>
      <c r="L36" s="345">
        <f t="shared" si="9"/>
        <v>56</v>
      </c>
      <c r="M36" s="372">
        <f t="shared" si="3"/>
        <v>0</v>
      </c>
      <c r="N36" s="262">
        <v>51</v>
      </c>
      <c r="O36" s="284">
        <v>6</v>
      </c>
      <c r="P36" s="345">
        <f t="shared" si="10"/>
        <v>57</v>
      </c>
      <c r="Q36" s="372">
        <f t="shared" si="4"/>
        <v>1.7857142857142856E-2</v>
      </c>
      <c r="R36" s="262">
        <v>51</v>
      </c>
      <c r="S36" s="284">
        <v>6</v>
      </c>
      <c r="T36" s="345">
        <f t="shared" si="11"/>
        <v>57</v>
      </c>
      <c r="U36" s="372">
        <f t="shared" si="5"/>
        <v>1.7857142857142856E-2</v>
      </c>
      <c r="V36" s="262">
        <v>48</v>
      </c>
      <c r="W36" s="284">
        <v>6</v>
      </c>
      <c r="X36" s="345">
        <f t="shared" si="12"/>
        <v>54</v>
      </c>
      <c r="Y36" s="372">
        <f t="shared" si="6"/>
        <v>-3.5714285714285712E-2</v>
      </c>
      <c r="Z36" s="262"/>
      <c r="AA36" s="284"/>
      <c r="AB36" s="345">
        <f t="shared" si="13"/>
        <v>0</v>
      </c>
      <c r="AC36" s="372">
        <f t="shared" si="7"/>
        <v>-1</v>
      </c>
    </row>
    <row r="37" spans="1:29" x14ac:dyDescent="0.2">
      <c r="A37" s="261" t="s">
        <v>159</v>
      </c>
      <c r="B37" s="262">
        <v>25</v>
      </c>
      <c r="C37" s="284">
        <v>31</v>
      </c>
      <c r="D37" s="345">
        <f t="shared" si="8"/>
        <v>56</v>
      </c>
      <c r="E37" s="341"/>
      <c r="F37" s="262">
        <v>25</v>
      </c>
      <c r="G37" s="284">
        <v>31</v>
      </c>
      <c r="H37" s="345">
        <f t="shared" si="14"/>
        <v>56</v>
      </c>
      <c r="I37" s="372">
        <f t="shared" si="2"/>
        <v>0</v>
      </c>
      <c r="J37" s="262">
        <v>25</v>
      </c>
      <c r="K37" s="284">
        <v>31</v>
      </c>
      <c r="L37" s="345">
        <f t="shared" si="9"/>
        <v>56</v>
      </c>
      <c r="M37" s="372">
        <f t="shared" si="3"/>
        <v>0</v>
      </c>
      <c r="N37" s="262">
        <v>25</v>
      </c>
      <c r="O37" s="284">
        <v>28</v>
      </c>
      <c r="P37" s="345">
        <f t="shared" si="10"/>
        <v>53</v>
      </c>
      <c r="Q37" s="372">
        <f t="shared" si="4"/>
        <v>-5.3571428571428568E-2</v>
      </c>
      <c r="R37" s="262">
        <v>24</v>
      </c>
      <c r="S37" s="284">
        <v>28</v>
      </c>
      <c r="T37" s="345">
        <f t="shared" si="11"/>
        <v>52</v>
      </c>
      <c r="U37" s="372">
        <f t="shared" si="5"/>
        <v>-7.1428571428571425E-2</v>
      </c>
      <c r="V37" s="262">
        <v>24</v>
      </c>
      <c r="W37" s="284">
        <v>28</v>
      </c>
      <c r="X37" s="345">
        <f t="shared" si="12"/>
        <v>52</v>
      </c>
      <c r="Y37" s="372">
        <f t="shared" si="6"/>
        <v>-7.1428571428571425E-2</v>
      </c>
      <c r="Z37" s="262"/>
      <c r="AA37" s="284"/>
      <c r="AB37" s="345">
        <f t="shared" si="13"/>
        <v>0</v>
      </c>
      <c r="AC37" s="372">
        <f t="shared" si="7"/>
        <v>-1</v>
      </c>
    </row>
    <row r="38" spans="1:29" x14ac:dyDescent="0.2">
      <c r="A38" s="261" t="s">
        <v>160</v>
      </c>
      <c r="B38" s="262">
        <v>21</v>
      </c>
      <c r="C38" s="284">
        <v>62</v>
      </c>
      <c r="D38" s="345">
        <f t="shared" si="8"/>
        <v>83</v>
      </c>
      <c r="E38" s="341"/>
      <c r="F38" s="262">
        <v>21</v>
      </c>
      <c r="G38" s="284">
        <v>61</v>
      </c>
      <c r="H38" s="345">
        <f t="shared" si="14"/>
        <v>82</v>
      </c>
      <c r="I38" s="372">
        <f t="shared" si="2"/>
        <v>0</v>
      </c>
      <c r="J38" s="262">
        <v>21</v>
      </c>
      <c r="K38" s="284">
        <v>61</v>
      </c>
      <c r="L38" s="345">
        <f t="shared" si="9"/>
        <v>82</v>
      </c>
      <c r="M38" s="372">
        <f t="shared" si="3"/>
        <v>0</v>
      </c>
      <c r="N38" s="262">
        <v>21</v>
      </c>
      <c r="O38" s="284">
        <v>59</v>
      </c>
      <c r="P38" s="345">
        <f t="shared" si="10"/>
        <v>80</v>
      </c>
      <c r="Q38" s="372">
        <f t="shared" si="4"/>
        <v>-2.4390243902439025E-2</v>
      </c>
      <c r="R38" s="262">
        <v>21</v>
      </c>
      <c r="S38" s="284">
        <v>59</v>
      </c>
      <c r="T38" s="345">
        <f t="shared" si="11"/>
        <v>80</v>
      </c>
      <c r="U38" s="372">
        <f t="shared" si="5"/>
        <v>-2.4390243902439025E-2</v>
      </c>
      <c r="V38" s="301">
        <v>20</v>
      </c>
      <c r="W38" s="284">
        <v>56</v>
      </c>
      <c r="X38" s="345">
        <f t="shared" si="12"/>
        <v>76</v>
      </c>
      <c r="Y38" s="372">
        <f t="shared" si="6"/>
        <v>-7.3170731707317069E-2</v>
      </c>
      <c r="Z38" s="262"/>
      <c r="AA38" s="284"/>
      <c r="AB38" s="345">
        <f t="shared" si="13"/>
        <v>0</v>
      </c>
      <c r="AC38" s="372">
        <f t="shared" si="7"/>
        <v>-1</v>
      </c>
    </row>
    <row r="39" spans="1:29" x14ac:dyDescent="0.2">
      <c r="A39" s="261" t="s">
        <v>161</v>
      </c>
      <c r="B39" s="262">
        <v>4</v>
      </c>
      <c r="C39" s="284">
        <v>4</v>
      </c>
      <c r="D39" s="345">
        <f t="shared" si="8"/>
        <v>8</v>
      </c>
      <c r="E39" s="341"/>
      <c r="F39" s="262">
        <v>3</v>
      </c>
      <c r="G39" s="284">
        <v>4</v>
      </c>
      <c r="H39" s="345">
        <f t="shared" si="14"/>
        <v>7</v>
      </c>
      <c r="I39" s="372">
        <f t="shared" si="2"/>
        <v>0</v>
      </c>
      <c r="J39" s="262">
        <v>3</v>
      </c>
      <c r="K39" s="284">
        <v>4</v>
      </c>
      <c r="L39" s="345">
        <f t="shared" si="9"/>
        <v>7</v>
      </c>
      <c r="M39" s="372">
        <f t="shared" si="3"/>
        <v>0</v>
      </c>
      <c r="N39" s="262">
        <v>3</v>
      </c>
      <c r="O39" s="284">
        <v>4</v>
      </c>
      <c r="P39" s="345">
        <f t="shared" si="10"/>
        <v>7</v>
      </c>
      <c r="Q39" s="372">
        <f t="shared" si="4"/>
        <v>0</v>
      </c>
      <c r="R39" s="262">
        <v>3</v>
      </c>
      <c r="S39" s="284">
        <v>4</v>
      </c>
      <c r="T39" s="345">
        <f t="shared" si="11"/>
        <v>7</v>
      </c>
      <c r="U39" s="372">
        <f t="shared" si="5"/>
        <v>0</v>
      </c>
      <c r="V39" s="262">
        <v>3</v>
      </c>
      <c r="W39" s="284">
        <v>4</v>
      </c>
      <c r="X39" s="345">
        <f t="shared" si="12"/>
        <v>7</v>
      </c>
      <c r="Y39" s="372">
        <f t="shared" si="6"/>
        <v>0</v>
      </c>
      <c r="Z39" s="262"/>
      <c r="AA39" s="284"/>
      <c r="AB39" s="345">
        <f t="shared" si="13"/>
        <v>0</v>
      </c>
      <c r="AC39" s="372">
        <f t="shared" si="7"/>
        <v>-1</v>
      </c>
    </row>
    <row r="40" spans="1:29" x14ac:dyDescent="0.2">
      <c r="A40" s="261" t="s">
        <v>162</v>
      </c>
      <c r="B40" s="262">
        <v>51</v>
      </c>
      <c r="C40" s="284">
        <v>0</v>
      </c>
      <c r="D40" s="345">
        <f t="shared" si="8"/>
        <v>51</v>
      </c>
      <c r="E40" s="341"/>
      <c r="F40" s="262">
        <v>53</v>
      </c>
      <c r="G40" s="284">
        <v>1</v>
      </c>
      <c r="H40" s="345">
        <f t="shared" si="14"/>
        <v>54</v>
      </c>
      <c r="I40" s="372">
        <f t="shared" si="2"/>
        <v>0</v>
      </c>
      <c r="J40" s="262">
        <v>53</v>
      </c>
      <c r="K40" s="284">
        <v>1</v>
      </c>
      <c r="L40" s="345">
        <f t="shared" si="9"/>
        <v>54</v>
      </c>
      <c r="M40" s="372">
        <f t="shared" si="3"/>
        <v>0</v>
      </c>
      <c r="N40" s="262">
        <v>51</v>
      </c>
      <c r="O40" s="284">
        <v>1</v>
      </c>
      <c r="P40" s="345">
        <f t="shared" si="10"/>
        <v>52</v>
      </c>
      <c r="Q40" s="372">
        <f t="shared" si="4"/>
        <v>-3.7037037037037035E-2</v>
      </c>
      <c r="R40" s="262">
        <v>51</v>
      </c>
      <c r="S40" s="284">
        <v>1</v>
      </c>
      <c r="T40" s="345">
        <f t="shared" si="11"/>
        <v>52</v>
      </c>
      <c r="U40" s="372">
        <f t="shared" si="5"/>
        <v>-3.7037037037037035E-2</v>
      </c>
      <c r="V40" s="262">
        <v>51</v>
      </c>
      <c r="W40" s="284">
        <v>1</v>
      </c>
      <c r="X40" s="345">
        <f t="shared" si="12"/>
        <v>52</v>
      </c>
      <c r="Y40" s="372">
        <f t="shared" si="6"/>
        <v>-3.7037037037037035E-2</v>
      </c>
      <c r="Z40" s="262"/>
      <c r="AA40" s="284"/>
      <c r="AB40" s="345">
        <f t="shared" si="13"/>
        <v>0</v>
      </c>
      <c r="AC40" s="372">
        <f t="shared" si="7"/>
        <v>-1</v>
      </c>
    </row>
    <row r="41" spans="1:29" x14ac:dyDescent="0.2">
      <c r="A41" s="261" t="s">
        <v>56</v>
      </c>
      <c r="B41" s="262">
        <v>14</v>
      </c>
      <c r="C41" s="284">
        <v>2</v>
      </c>
      <c r="D41" s="345">
        <f t="shared" si="8"/>
        <v>16</v>
      </c>
      <c r="E41" s="341"/>
      <c r="F41" s="262">
        <v>14</v>
      </c>
      <c r="G41" s="284">
        <v>2</v>
      </c>
      <c r="H41" s="345">
        <f t="shared" si="14"/>
        <v>16</v>
      </c>
      <c r="I41" s="372">
        <f t="shared" si="2"/>
        <v>0</v>
      </c>
      <c r="J41" s="262">
        <v>14</v>
      </c>
      <c r="K41" s="284">
        <v>2</v>
      </c>
      <c r="L41" s="345">
        <f t="shared" si="9"/>
        <v>16</v>
      </c>
      <c r="M41" s="372">
        <f t="shared" si="3"/>
        <v>0</v>
      </c>
      <c r="N41" s="262">
        <v>14</v>
      </c>
      <c r="O41" s="284">
        <v>2</v>
      </c>
      <c r="P41" s="345">
        <f t="shared" si="10"/>
        <v>16</v>
      </c>
      <c r="Q41" s="372">
        <f t="shared" si="4"/>
        <v>0</v>
      </c>
      <c r="R41" s="262">
        <v>14</v>
      </c>
      <c r="S41" s="284">
        <v>2</v>
      </c>
      <c r="T41" s="345">
        <f t="shared" si="11"/>
        <v>16</v>
      </c>
      <c r="U41" s="372">
        <f t="shared" si="5"/>
        <v>0</v>
      </c>
      <c r="V41" s="262">
        <v>14</v>
      </c>
      <c r="W41" s="284">
        <v>2</v>
      </c>
      <c r="X41" s="345">
        <f t="shared" si="12"/>
        <v>16</v>
      </c>
      <c r="Y41" s="372">
        <f t="shared" si="6"/>
        <v>0</v>
      </c>
      <c r="Z41" s="262"/>
      <c r="AA41" s="284"/>
      <c r="AB41" s="345">
        <f t="shared" si="13"/>
        <v>0</v>
      </c>
      <c r="AC41" s="372">
        <f t="shared" si="7"/>
        <v>-1</v>
      </c>
    </row>
    <row r="42" spans="1:29" x14ac:dyDescent="0.2">
      <c r="A42" s="261" t="s">
        <v>92</v>
      </c>
      <c r="B42" s="262">
        <v>6</v>
      </c>
      <c r="C42" s="284">
        <v>1</v>
      </c>
      <c r="D42" s="345">
        <f t="shared" si="8"/>
        <v>7</v>
      </c>
      <c r="E42" s="341"/>
      <c r="F42" s="262">
        <v>6</v>
      </c>
      <c r="G42" s="284">
        <v>2</v>
      </c>
      <c r="H42" s="345">
        <f t="shared" si="14"/>
        <v>8</v>
      </c>
      <c r="I42" s="372">
        <f t="shared" si="2"/>
        <v>0</v>
      </c>
      <c r="J42" s="262">
        <v>6</v>
      </c>
      <c r="K42" s="284">
        <v>0</v>
      </c>
      <c r="L42" s="345">
        <f t="shared" si="9"/>
        <v>6</v>
      </c>
      <c r="M42" s="372">
        <f t="shared" si="3"/>
        <v>-0.25</v>
      </c>
      <c r="N42" s="262">
        <v>6</v>
      </c>
      <c r="O42" s="284">
        <v>0</v>
      </c>
      <c r="P42" s="345">
        <f t="shared" si="10"/>
        <v>6</v>
      </c>
      <c r="Q42" s="372">
        <f t="shared" si="4"/>
        <v>-0.25</v>
      </c>
      <c r="R42" s="262">
        <v>6</v>
      </c>
      <c r="S42" s="284">
        <v>0</v>
      </c>
      <c r="T42" s="345">
        <f t="shared" si="11"/>
        <v>6</v>
      </c>
      <c r="U42" s="372">
        <f t="shared" si="5"/>
        <v>-0.25</v>
      </c>
      <c r="V42" s="262">
        <v>5</v>
      </c>
      <c r="W42" s="284">
        <v>0</v>
      </c>
      <c r="X42" s="345">
        <f t="shared" si="12"/>
        <v>5</v>
      </c>
      <c r="Y42" s="372">
        <f t="shared" si="6"/>
        <v>-0.375</v>
      </c>
      <c r="Z42" s="262"/>
      <c r="AA42" s="284"/>
      <c r="AB42" s="345">
        <f t="shared" si="13"/>
        <v>0</v>
      </c>
      <c r="AC42" s="372">
        <f t="shared" si="7"/>
        <v>-1</v>
      </c>
    </row>
    <row r="43" spans="1:29" x14ac:dyDescent="0.2">
      <c r="A43" s="261" t="s">
        <v>5</v>
      </c>
      <c r="B43" s="262">
        <v>11</v>
      </c>
      <c r="C43" s="284">
        <v>13</v>
      </c>
      <c r="D43" s="345">
        <f t="shared" si="8"/>
        <v>24</v>
      </c>
      <c r="E43" s="341"/>
      <c r="F43" s="262">
        <v>12</v>
      </c>
      <c r="G43" s="284">
        <v>12</v>
      </c>
      <c r="H43" s="345">
        <f t="shared" si="14"/>
        <v>24</v>
      </c>
      <c r="I43" s="372">
        <f t="shared" si="2"/>
        <v>0</v>
      </c>
      <c r="J43" s="262">
        <v>14</v>
      </c>
      <c r="K43" s="284">
        <v>13</v>
      </c>
      <c r="L43" s="345">
        <f t="shared" si="9"/>
        <v>27</v>
      </c>
      <c r="M43" s="372">
        <f t="shared" si="3"/>
        <v>0.125</v>
      </c>
      <c r="N43" s="262">
        <v>13</v>
      </c>
      <c r="O43" s="284">
        <v>14</v>
      </c>
      <c r="P43" s="345">
        <f t="shared" si="10"/>
        <v>27</v>
      </c>
      <c r="Q43" s="372">
        <f t="shared" si="4"/>
        <v>0.125</v>
      </c>
      <c r="R43" s="262">
        <v>13</v>
      </c>
      <c r="S43" s="284">
        <v>14</v>
      </c>
      <c r="T43" s="345">
        <f t="shared" si="11"/>
        <v>27</v>
      </c>
      <c r="U43" s="372">
        <f t="shared" si="5"/>
        <v>0.125</v>
      </c>
      <c r="V43" s="262">
        <v>13</v>
      </c>
      <c r="W43" s="284">
        <v>13</v>
      </c>
      <c r="X43" s="345">
        <f t="shared" si="12"/>
        <v>26</v>
      </c>
      <c r="Y43" s="372">
        <f t="shared" si="6"/>
        <v>8.3333333333333329E-2</v>
      </c>
      <c r="Z43" s="262"/>
      <c r="AA43" s="284"/>
      <c r="AB43" s="345">
        <f t="shared" si="13"/>
        <v>0</v>
      </c>
      <c r="AC43" s="372">
        <f t="shared" si="7"/>
        <v>-1</v>
      </c>
    </row>
    <row r="44" spans="1:29" ht="13.5" thickBot="1" x14ac:dyDescent="0.25">
      <c r="A44" s="302" t="s">
        <v>38</v>
      </c>
      <c r="B44" s="262">
        <v>54</v>
      </c>
      <c r="C44" s="284">
        <v>4</v>
      </c>
      <c r="D44" s="345">
        <f t="shared" si="8"/>
        <v>58</v>
      </c>
      <c r="E44" s="341"/>
      <c r="F44" s="262">
        <v>53</v>
      </c>
      <c r="G44" s="284">
        <v>4</v>
      </c>
      <c r="H44" s="345">
        <f t="shared" si="14"/>
        <v>57</v>
      </c>
      <c r="I44" s="372">
        <f t="shared" si="2"/>
        <v>0</v>
      </c>
      <c r="J44" s="262">
        <v>53</v>
      </c>
      <c r="K44" s="284">
        <v>4</v>
      </c>
      <c r="L44" s="345">
        <f t="shared" si="9"/>
        <v>57</v>
      </c>
      <c r="M44" s="372">
        <f t="shared" si="3"/>
        <v>0</v>
      </c>
      <c r="N44" s="262">
        <v>52</v>
      </c>
      <c r="O44" s="284">
        <v>4</v>
      </c>
      <c r="P44" s="345">
        <f t="shared" si="10"/>
        <v>56</v>
      </c>
      <c r="Q44" s="372">
        <f t="shared" si="4"/>
        <v>-1.7543859649122806E-2</v>
      </c>
      <c r="R44" s="262">
        <v>53</v>
      </c>
      <c r="S44" s="284">
        <v>4</v>
      </c>
      <c r="T44" s="345">
        <f t="shared" si="11"/>
        <v>57</v>
      </c>
      <c r="U44" s="372">
        <f t="shared" si="5"/>
        <v>0</v>
      </c>
      <c r="V44" s="262">
        <v>50</v>
      </c>
      <c r="W44" s="284">
        <v>4</v>
      </c>
      <c r="X44" s="345">
        <f t="shared" si="12"/>
        <v>54</v>
      </c>
      <c r="Y44" s="372">
        <f t="shared" si="6"/>
        <v>-5.2631578947368418E-2</v>
      </c>
      <c r="Z44" s="262"/>
      <c r="AA44" s="284"/>
      <c r="AB44" s="345">
        <f t="shared" si="13"/>
        <v>0</v>
      </c>
      <c r="AC44" s="372">
        <f t="shared" si="7"/>
        <v>-1</v>
      </c>
    </row>
    <row r="45" spans="1:29" ht="13.5" thickTop="1" x14ac:dyDescent="0.2">
      <c r="A45" s="898" t="s">
        <v>50</v>
      </c>
      <c r="B45" s="898"/>
      <c r="C45" s="898"/>
      <c r="D45" s="898"/>
      <c r="E45" s="898"/>
      <c r="F45" s="898"/>
      <c r="G45" s="898"/>
      <c r="H45" s="898"/>
      <c r="I45" s="898"/>
      <c r="J45" s="898"/>
      <c r="K45" s="898"/>
      <c r="L45" s="898"/>
      <c r="M45" s="898"/>
      <c r="N45" s="898"/>
      <c r="O45" s="898"/>
      <c r="P45" s="898"/>
      <c r="Q45" s="898"/>
      <c r="R45" s="898"/>
      <c r="S45" s="898"/>
      <c r="T45" s="898"/>
      <c r="U45" s="898"/>
      <c r="V45" s="898"/>
      <c r="W45" s="898"/>
      <c r="X45" s="898"/>
      <c r="Y45" s="898"/>
      <c r="Z45" s="898"/>
      <c r="AA45" s="898"/>
      <c r="AB45" s="898"/>
      <c r="AC45" s="898"/>
    </row>
    <row r="46" spans="1:29" x14ac:dyDescent="0.2">
      <c r="A46" s="358"/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</row>
    <row r="47" spans="1:29" x14ac:dyDescent="0.2">
      <c r="A47" s="358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</row>
    <row r="48" spans="1:29" x14ac:dyDescent="0.2">
      <c r="A48" s="358"/>
      <c r="B48" s="358"/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</row>
    <row r="49" spans="1:29" x14ac:dyDescent="0.2">
      <c r="A49" s="358"/>
      <c r="B49" s="358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</row>
    <row r="50" spans="1:29" x14ac:dyDescent="0.2">
      <c r="A50" s="358"/>
      <c r="B50" s="358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</row>
    <row r="51" spans="1:29" x14ac:dyDescent="0.2">
      <c r="A51" s="358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</row>
    <row r="52" spans="1:29" ht="13.5" thickBot="1" x14ac:dyDescent="0.25">
      <c r="A52" s="358"/>
      <c r="B52" s="358"/>
      <c r="C52" s="358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</row>
    <row r="53" spans="1:29" ht="14.25" thickTop="1" thickBot="1" x14ac:dyDescent="0.25">
      <c r="A53" s="251"/>
      <c r="B53" s="889"/>
      <c r="C53" s="890"/>
      <c r="D53" s="890"/>
      <c r="E53" s="899"/>
      <c r="F53" s="889"/>
      <c r="G53" s="890"/>
      <c r="H53" s="890"/>
      <c r="I53" s="899"/>
      <c r="J53" s="889"/>
      <c r="K53" s="890"/>
      <c r="L53" s="890"/>
      <c r="M53" s="899"/>
      <c r="N53" s="889"/>
      <c r="O53" s="903"/>
      <c r="P53" s="903"/>
      <c r="Q53" s="904"/>
      <c r="R53" s="889"/>
      <c r="S53" s="890"/>
      <c r="T53" s="890"/>
      <c r="U53" s="899"/>
      <c r="V53" s="889"/>
      <c r="W53" s="890"/>
      <c r="X53" s="890"/>
      <c r="Y53" s="899"/>
      <c r="Z53" s="889"/>
      <c r="AA53" s="890"/>
      <c r="AB53" s="890"/>
      <c r="AC53" s="899"/>
    </row>
    <row r="54" spans="1:29" ht="14.25" thickTop="1" thickBot="1" x14ac:dyDescent="0.25">
      <c r="A54" s="159"/>
      <c r="B54" s="63" t="s">
        <v>22</v>
      </c>
      <c r="C54" s="64" t="s">
        <v>21</v>
      </c>
      <c r="D54" s="58" t="s">
        <v>23</v>
      </c>
      <c r="E54" s="340" t="s">
        <v>47</v>
      </c>
      <c r="F54" s="63" t="s">
        <v>22</v>
      </c>
      <c r="G54" s="64" t="s">
        <v>21</v>
      </c>
      <c r="H54" s="58" t="s">
        <v>23</v>
      </c>
      <c r="I54" s="56" t="s">
        <v>47</v>
      </c>
      <c r="J54" s="63" t="s">
        <v>22</v>
      </c>
      <c r="K54" s="64" t="s">
        <v>21</v>
      </c>
      <c r="L54" s="58" t="s">
        <v>23</v>
      </c>
      <c r="M54" s="56" t="s">
        <v>47</v>
      </c>
      <c r="N54" s="63" t="s">
        <v>22</v>
      </c>
      <c r="O54" s="64" t="s">
        <v>21</v>
      </c>
      <c r="P54" s="58" t="s">
        <v>23</v>
      </c>
      <c r="Q54" s="56" t="s">
        <v>47</v>
      </c>
      <c r="R54" s="63" t="s">
        <v>22</v>
      </c>
      <c r="S54" s="64" t="s">
        <v>21</v>
      </c>
      <c r="T54" s="58" t="s">
        <v>23</v>
      </c>
      <c r="U54" s="56" t="s">
        <v>47</v>
      </c>
      <c r="V54" s="63" t="s">
        <v>22</v>
      </c>
      <c r="W54" s="64" t="s">
        <v>21</v>
      </c>
      <c r="X54" s="58" t="s">
        <v>23</v>
      </c>
      <c r="Y54" s="56" t="s">
        <v>47</v>
      </c>
      <c r="Z54" s="63" t="s">
        <v>22</v>
      </c>
      <c r="AA54" s="64" t="s">
        <v>21</v>
      </c>
      <c r="AB54" s="66" t="s">
        <v>48</v>
      </c>
      <c r="AC54" s="60" t="s">
        <v>47</v>
      </c>
    </row>
    <row r="55" spans="1:29" ht="14.25" thickTop="1" thickBot="1" x14ac:dyDescent="0.25">
      <c r="A55" s="160" t="s">
        <v>149</v>
      </c>
      <c r="B55" s="161">
        <f>B56+B61+B67</f>
        <v>0</v>
      </c>
      <c r="C55" s="162">
        <f>C56+C61+C67</f>
        <v>0</v>
      </c>
      <c r="D55" s="242">
        <f>SUM(B55:C55)</f>
        <v>0</v>
      </c>
      <c r="E55" s="369">
        <f t="shared" ref="E55:E96" si="15">(D55-$H3)/$H3</f>
        <v>-1</v>
      </c>
      <c r="F55" s="161">
        <f>F56+F61+F67</f>
        <v>0</v>
      </c>
      <c r="G55" s="162">
        <f>G56+G61+G67</f>
        <v>0</v>
      </c>
      <c r="H55" s="242">
        <f>H56+H61+H67</f>
        <v>0</v>
      </c>
      <c r="I55" s="369">
        <f t="shared" ref="I55:I96" si="16">(H55-$H3)/$H3</f>
        <v>-1</v>
      </c>
      <c r="J55" s="161">
        <f>J56+J61+J67</f>
        <v>0</v>
      </c>
      <c r="K55" s="162">
        <f>K56+K61+K67</f>
        <v>0</v>
      </c>
      <c r="L55" s="242">
        <f>L56+L61+L67</f>
        <v>0</v>
      </c>
      <c r="M55" s="369">
        <f t="shared" ref="M55:M96" si="17">(L55-$H3)/$H3</f>
        <v>-1</v>
      </c>
      <c r="N55" s="161">
        <f>N56+N61+N67</f>
        <v>0</v>
      </c>
      <c r="O55" s="162">
        <f>O56+O61+O67</f>
        <v>0</v>
      </c>
      <c r="P55" s="242">
        <f>P56+P61+P67</f>
        <v>0</v>
      </c>
      <c r="Q55" s="369">
        <f t="shared" ref="Q55:Q96" si="18">(P55-$H3)/$H3</f>
        <v>-1</v>
      </c>
      <c r="R55" s="161">
        <f>R56+R61+R67</f>
        <v>0</v>
      </c>
      <c r="S55" s="162">
        <f>S56+S61+S67</f>
        <v>0</v>
      </c>
      <c r="T55" s="242">
        <f>T56+T61+T67</f>
        <v>0</v>
      </c>
      <c r="U55" s="369">
        <f t="shared" ref="U55:U96" si="19">(T55-$H3)/$H3</f>
        <v>-1</v>
      </c>
      <c r="V55" s="161">
        <f>V56+V61+V67</f>
        <v>0</v>
      </c>
      <c r="W55" s="162">
        <f>W56+W61+W67</f>
        <v>0</v>
      </c>
      <c r="X55" s="242">
        <f>X56+X61+X67</f>
        <v>0</v>
      </c>
      <c r="Y55" s="369">
        <f t="shared" ref="Y55:Y96" si="20">(X55-$H3)/$H3</f>
        <v>-1</v>
      </c>
      <c r="Z55" s="161">
        <f>Z56+Z61+Z67</f>
        <v>0</v>
      </c>
      <c r="AA55" s="162">
        <f>AA56+AA61+AA67</f>
        <v>0</v>
      </c>
      <c r="AB55" s="242">
        <f>AB56+AB61+AB67</f>
        <v>0</v>
      </c>
      <c r="AC55" s="369">
        <f t="shared" ref="AC55:AC96" si="21">(AB55-$H3)/$H3</f>
        <v>-1</v>
      </c>
    </row>
    <row r="56" spans="1:29" ht="13.5" thickBot="1" x14ac:dyDescent="0.25">
      <c r="A56" s="252" t="s">
        <v>165</v>
      </c>
      <c r="B56" s="253">
        <f>SUM(B57:B60)</f>
        <v>0</v>
      </c>
      <c r="C56" s="254">
        <f>SUM(C57:C60)</f>
        <v>0</v>
      </c>
      <c r="D56" s="355">
        <f>SUM(D57:D60)</f>
        <v>0</v>
      </c>
      <c r="E56" s="370">
        <f t="shared" si="15"/>
        <v>-1</v>
      </c>
      <c r="F56" s="253">
        <f>SUM(F57:F60)</f>
        <v>0</v>
      </c>
      <c r="G56" s="254">
        <f>SUM(G57:G60)</f>
        <v>0</v>
      </c>
      <c r="H56" s="356">
        <f>SUM(H57:H60)</f>
        <v>0</v>
      </c>
      <c r="I56" s="370">
        <f t="shared" si="16"/>
        <v>-1</v>
      </c>
      <c r="J56" s="253">
        <f>SUM(J57:J60)</f>
        <v>0</v>
      </c>
      <c r="K56" s="356">
        <f>SUM(K57:K60)</f>
        <v>0</v>
      </c>
      <c r="L56" s="356">
        <f>SUM(L57:L60)</f>
        <v>0</v>
      </c>
      <c r="M56" s="370">
        <f t="shared" si="17"/>
        <v>-1</v>
      </c>
      <c r="N56" s="253">
        <f>SUM(N57:N60)</f>
        <v>0</v>
      </c>
      <c r="O56" s="356">
        <f>SUM(O57:O60)</f>
        <v>0</v>
      </c>
      <c r="P56" s="356">
        <f>SUM(P57:P60)</f>
        <v>0</v>
      </c>
      <c r="Q56" s="370">
        <f t="shared" si="18"/>
        <v>-1</v>
      </c>
      <c r="R56" s="253">
        <f>SUM(R57:R60)</f>
        <v>0</v>
      </c>
      <c r="S56" s="356">
        <f>SUM(S57:S60)</f>
        <v>0</v>
      </c>
      <c r="T56" s="356">
        <f>SUM(T57:T60)</f>
        <v>0</v>
      </c>
      <c r="U56" s="370">
        <f t="shared" si="19"/>
        <v>-1</v>
      </c>
      <c r="V56" s="253">
        <f>SUM(V57:V60)</f>
        <v>0</v>
      </c>
      <c r="W56" s="356">
        <f>SUM(W57:W60)</f>
        <v>0</v>
      </c>
      <c r="X56" s="356">
        <f>SUM(X57:X60)</f>
        <v>0</v>
      </c>
      <c r="Y56" s="370">
        <f t="shared" si="20"/>
        <v>-1</v>
      </c>
      <c r="Z56" s="253">
        <f>SUM(Z57:Z60)</f>
        <v>0</v>
      </c>
      <c r="AA56" s="356">
        <f>SUM(AA57:AA60)</f>
        <v>0</v>
      </c>
      <c r="AB56" s="254">
        <f>SUM(AB57:AB60)</f>
        <v>0</v>
      </c>
      <c r="AC56" s="370">
        <f t="shared" si="21"/>
        <v>-1</v>
      </c>
    </row>
    <row r="57" spans="1:29" x14ac:dyDescent="0.2">
      <c r="A57" s="261" t="s">
        <v>130</v>
      </c>
      <c r="B57" s="310"/>
      <c r="C57" s="311"/>
      <c r="D57" s="344">
        <f>SUM(B57:C57)</f>
        <v>0</v>
      </c>
      <c r="E57" s="371">
        <f t="shared" si="15"/>
        <v>-1</v>
      </c>
      <c r="F57" s="310"/>
      <c r="G57" s="311"/>
      <c r="H57" s="344">
        <f>SUM(F57:G57)</f>
        <v>0</v>
      </c>
      <c r="I57" s="371">
        <f t="shared" si="16"/>
        <v>-1</v>
      </c>
      <c r="J57" s="310"/>
      <c r="K57" s="311"/>
      <c r="L57" s="344">
        <f>SUM(J57:K57)</f>
        <v>0</v>
      </c>
      <c r="M57" s="371">
        <f t="shared" si="17"/>
        <v>-1</v>
      </c>
      <c r="N57" s="310"/>
      <c r="O57" s="311"/>
      <c r="P57" s="344">
        <f>SUM(N57:O57)</f>
        <v>0</v>
      </c>
      <c r="Q57" s="371">
        <f t="shared" si="18"/>
        <v>-1</v>
      </c>
      <c r="R57" s="310"/>
      <c r="S57" s="311"/>
      <c r="T57" s="344">
        <f>SUM(R57:S57)</f>
        <v>0</v>
      </c>
      <c r="U57" s="371">
        <f t="shared" si="19"/>
        <v>-1</v>
      </c>
      <c r="V57" s="310"/>
      <c r="W57" s="311"/>
      <c r="X57" s="344">
        <f>SUM(V57:W57)</f>
        <v>0</v>
      </c>
      <c r="Y57" s="371">
        <f t="shared" si="20"/>
        <v>-1</v>
      </c>
      <c r="Z57" s="310"/>
      <c r="AA57" s="311"/>
      <c r="AB57" s="344">
        <f>SUM(Z57:AA57)</f>
        <v>0</v>
      </c>
      <c r="AC57" s="371">
        <f t="shared" si="21"/>
        <v>-1</v>
      </c>
    </row>
    <row r="58" spans="1:29" x14ac:dyDescent="0.2">
      <c r="A58" s="276" t="s">
        <v>150</v>
      </c>
      <c r="B58" s="331"/>
      <c r="C58" s="338"/>
      <c r="D58" s="345">
        <f>SUM(B58:C58)</f>
        <v>0</v>
      </c>
      <c r="E58" s="372">
        <f t="shared" si="15"/>
        <v>-1</v>
      </c>
      <c r="F58" s="262"/>
      <c r="G58" s="263"/>
      <c r="H58" s="345">
        <f>SUM(F58:G58)</f>
        <v>0</v>
      </c>
      <c r="I58" s="372">
        <f t="shared" si="16"/>
        <v>-1</v>
      </c>
      <c r="J58" s="298"/>
      <c r="K58" s="326"/>
      <c r="L58" s="345">
        <f>SUM(J58:K58)</f>
        <v>0</v>
      </c>
      <c r="M58" s="372">
        <f t="shared" si="17"/>
        <v>-1</v>
      </c>
      <c r="N58" s="298"/>
      <c r="O58" s="326"/>
      <c r="P58" s="345">
        <f>SUM(N58:O58)</f>
        <v>0</v>
      </c>
      <c r="Q58" s="372">
        <f t="shared" si="18"/>
        <v>-1</v>
      </c>
      <c r="R58" s="298"/>
      <c r="S58" s="326"/>
      <c r="T58" s="345">
        <f>SUM(R58:S58)</f>
        <v>0</v>
      </c>
      <c r="U58" s="372">
        <f t="shared" si="19"/>
        <v>-1</v>
      </c>
      <c r="V58" s="298"/>
      <c r="W58" s="326"/>
      <c r="X58" s="345">
        <f>SUM(V58:W58)</f>
        <v>0</v>
      </c>
      <c r="Y58" s="372">
        <f t="shared" si="20"/>
        <v>-1</v>
      </c>
      <c r="Z58" s="298"/>
      <c r="AA58" s="326"/>
      <c r="AB58" s="345">
        <f>SUM(Z58:AA58)</f>
        <v>0</v>
      </c>
      <c r="AC58" s="372">
        <f t="shared" si="21"/>
        <v>-1</v>
      </c>
    </row>
    <row r="59" spans="1:29" x14ac:dyDescent="0.2">
      <c r="A59" s="283" t="s">
        <v>10</v>
      </c>
      <c r="B59" s="331"/>
      <c r="C59" s="338"/>
      <c r="D59" s="345">
        <f>SUM(B59:C59)</f>
        <v>0</v>
      </c>
      <c r="E59" s="372">
        <f t="shared" si="15"/>
        <v>-1</v>
      </c>
      <c r="F59" s="262"/>
      <c r="G59" s="263"/>
      <c r="H59" s="345">
        <f>SUM(F59:G59)</f>
        <v>0</v>
      </c>
      <c r="I59" s="372">
        <f t="shared" si="16"/>
        <v>-1</v>
      </c>
      <c r="J59" s="298"/>
      <c r="K59" s="326"/>
      <c r="L59" s="345">
        <f>SUM(J59:K59)</f>
        <v>0</v>
      </c>
      <c r="M59" s="372">
        <f t="shared" si="17"/>
        <v>-1</v>
      </c>
      <c r="N59" s="298"/>
      <c r="O59" s="326"/>
      <c r="P59" s="345">
        <f>SUM(N59:O59)</f>
        <v>0</v>
      </c>
      <c r="Q59" s="372">
        <f t="shared" si="18"/>
        <v>-1</v>
      </c>
      <c r="R59" s="298"/>
      <c r="S59" s="326"/>
      <c r="T59" s="345">
        <f>SUM(R59:S59)</f>
        <v>0</v>
      </c>
      <c r="U59" s="372">
        <f t="shared" si="19"/>
        <v>-1</v>
      </c>
      <c r="V59" s="298"/>
      <c r="W59" s="326"/>
      <c r="X59" s="345">
        <f>SUM(V59:W59)</f>
        <v>0</v>
      </c>
      <c r="Y59" s="372">
        <f t="shared" si="20"/>
        <v>-1</v>
      </c>
      <c r="Z59" s="298"/>
      <c r="AA59" s="326"/>
      <c r="AB59" s="345">
        <f>SUM(Z59:AA59)</f>
        <v>0</v>
      </c>
      <c r="AC59" s="372">
        <f t="shared" si="21"/>
        <v>-1</v>
      </c>
    </row>
    <row r="60" spans="1:29" ht="13.5" thickBot="1" x14ac:dyDescent="0.25">
      <c r="A60" s="283" t="s">
        <v>91</v>
      </c>
      <c r="B60" s="316"/>
      <c r="C60" s="317"/>
      <c r="D60" s="345">
        <f>SUM(B60:C60)</f>
        <v>0</v>
      </c>
      <c r="E60" s="372">
        <f t="shared" si="15"/>
        <v>-1</v>
      </c>
      <c r="F60" s="316"/>
      <c r="G60" s="317"/>
      <c r="H60" s="345">
        <f>SUM(F60:G60)</f>
        <v>0</v>
      </c>
      <c r="I60" s="372">
        <f t="shared" si="16"/>
        <v>-1</v>
      </c>
      <c r="J60" s="316"/>
      <c r="K60" s="317"/>
      <c r="L60" s="345">
        <f>SUM(J60:K60)</f>
        <v>0</v>
      </c>
      <c r="M60" s="372">
        <f t="shared" si="17"/>
        <v>-1</v>
      </c>
      <c r="N60" s="316"/>
      <c r="O60" s="317"/>
      <c r="P60" s="345">
        <f>SUM(N60:O60)</f>
        <v>0</v>
      </c>
      <c r="Q60" s="372">
        <f t="shared" si="18"/>
        <v>-1</v>
      </c>
      <c r="R60" s="316"/>
      <c r="S60" s="317"/>
      <c r="T60" s="345">
        <f>SUM(R60:S60)</f>
        <v>0</v>
      </c>
      <c r="U60" s="372">
        <f t="shared" si="19"/>
        <v>-1</v>
      </c>
      <c r="V60" s="316"/>
      <c r="W60" s="317"/>
      <c r="X60" s="345">
        <f>SUM(V60:W60)</f>
        <v>0</v>
      </c>
      <c r="Y60" s="372">
        <f t="shared" si="20"/>
        <v>-1</v>
      </c>
      <c r="Z60" s="316"/>
      <c r="AA60" s="317"/>
      <c r="AB60" s="345">
        <f>SUM(Z60:AA60)</f>
        <v>0</v>
      </c>
      <c r="AC60" s="372">
        <f t="shared" si="21"/>
        <v>-1</v>
      </c>
    </row>
    <row r="61" spans="1:29" ht="13.5" thickBot="1" x14ac:dyDescent="0.25">
      <c r="A61" s="268" t="s">
        <v>81</v>
      </c>
      <c r="B61" s="269">
        <f>SUM(B62:B66)</f>
        <v>0</v>
      </c>
      <c r="C61" s="270">
        <f>SUM(C62:C66)</f>
        <v>0</v>
      </c>
      <c r="D61" s="271">
        <f>SUM(D62:D66)</f>
        <v>0</v>
      </c>
      <c r="E61" s="373">
        <f t="shared" si="15"/>
        <v>-1</v>
      </c>
      <c r="F61" s="269">
        <f>SUM(F62:F66)</f>
        <v>0</v>
      </c>
      <c r="G61" s="270">
        <f>SUM(G62:G66)</f>
        <v>0</v>
      </c>
      <c r="H61" s="357">
        <f>SUM(H62:H66)</f>
        <v>0</v>
      </c>
      <c r="I61" s="373">
        <f t="shared" si="16"/>
        <v>-1</v>
      </c>
      <c r="J61" s="269">
        <f>SUM(J62:J66)</f>
        <v>0</v>
      </c>
      <c r="K61" s="270">
        <f>SUM(K62:K66)</f>
        <v>0</v>
      </c>
      <c r="L61" s="271">
        <f>SUM(L62:L66)</f>
        <v>0</v>
      </c>
      <c r="M61" s="373">
        <f t="shared" si="17"/>
        <v>-1</v>
      </c>
      <c r="N61" s="269">
        <f>SUM(N62:N66)</f>
        <v>0</v>
      </c>
      <c r="O61" s="270">
        <f>SUM(O62:O66)</f>
        <v>0</v>
      </c>
      <c r="P61" s="357">
        <f>SUM(P62:P66)</f>
        <v>0</v>
      </c>
      <c r="Q61" s="373">
        <f t="shared" si="18"/>
        <v>-1</v>
      </c>
      <c r="R61" s="269">
        <f>SUM(R62:R66)</f>
        <v>0</v>
      </c>
      <c r="S61" s="270">
        <f>SUM(S62:S66)</f>
        <v>0</v>
      </c>
      <c r="T61" s="357">
        <f>SUM(T62:T66)</f>
        <v>0</v>
      </c>
      <c r="U61" s="373">
        <f t="shared" si="19"/>
        <v>-1</v>
      </c>
      <c r="V61" s="269">
        <f>SUM(V62:V66)</f>
        <v>0</v>
      </c>
      <c r="W61" s="270">
        <f>SUM(W62:W66)</f>
        <v>0</v>
      </c>
      <c r="X61" s="357">
        <f>SUM(X62:X66)</f>
        <v>0</v>
      </c>
      <c r="Y61" s="373">
        <f t="shared" si="20"/>
        <v>-1</v>
      </c>
      <c r="Z61" s="269">
        <f>SUM(Z62:Z66)</f>
        <v>0</v>
      </c>
      <c r="AA61" s="270">
        <f>SUM(AA62:AA66)</f>
        <v>0</v>
      </c>
      <c r="AB61" s="357">
        <f>SUM(AB62:AB66)</f>
        <v>0</v>
      </c>
      <c r="AC61" s="373">
        <f t="shared" si="21"/>
        <v>-1</v>
      </c>
    </row>
    <row r="62" spans="1:29" x14ac:dyDescent="0.2">
      <c r="A62" s="276" t="s">
        <v>9</v>
      </c>
      <c r="B62" s="277"/>
      <c r="C62" s="282"/>
      <c r="D62" s="345">
        <f>SUM(B62:C62)</f>
        <v>0</v>
      </c>
      <c r="E62" s="372">
        <f t="shared" si="15"/>
        <v>-1</v>
      </c>
      <c r="F62" s="277"/>
      <c r="G62" s="282"/>
      <c r="H62" s="345">
        <f>SUM(F62:G62)</f>
        <v>0</v>
      </c>
      <c r="I62" s="372">
        <f t="shared" si="16"/>
        <v>-1</v>
      </c>
      <c r="J62" s="277"/>
      <c r="K62" s="278"/>
      <c r="L62" s="345">
        <f>SUM(J62:K62)</f>
        <v>0</v>
      </c>
      <c r="M62" s="372">
        <f t="shared" si="17"/>
        <v>-1</v>
      </c>
      <c r="N62" s="277"/>
      <c r="O62" s="278"/>
      <c r="P62" s="345">
        <f>SUM(N62:O62)</f>
        <v>0</v>
      </c>
      <c r="Q62" s="372">
        <f t="shared" si="18"/>
        <v>-1</v>
      </c>
      <c r="R62" s="277"/>
      <c r="S62" s="278"/>
      <c r="T62" s="345">
        <f>SUM(R62:S62)</f>
        <v>0</v>
      </c>
      <c r="U62" s="372">
        <f t="shared" si="19"/>
        <v>-1</v>
      </c>
      <c r="V62" s="277"/>
      <c r="W62" s="278"/>
      <c r="X62" s="345">
        <f>SUM(V62:W62)</f>
        <v>0</v>
      </c>
      <c r="Y62" s="372">
        <f t="shared" si="20"/>
        <v>-1</v>
      </c>
      <c r="Z62" s="277"/>
      <c r="AA62" s="282"/>
      <c r="AB62" s="345">
        <f>SUM(Z62:AA62)</f>
        <v>0</v>
      </c>
      <c r="AC62" s="372">
        <f t="shared" si="21"/>
        <v>-1</v>
      </c>
    </row>
    <row r="63" spans="1:29" x14ac:dyDescent="0.2">
      <c r="A63" s="283" t="s">
        <v>103</v>
      </c>
      <c r="B63" s="262"/>
      <c r="C63" s="285"/>
      <c r="D63" s="345">
        <f>SUM(B63:C63)</f>
        <v>0</v>
      </c>
      <c r="E63" s="372">
        <f t="shared" si="15"/>
        <v>-1</v>
      </c>
      <c r="F63" s="262"/>
      <c r="G63" s="285"/>
      <c r="H63" s="345">
        <f>SUM(F63:G63)</f>
        <v>0</v>
      </c>
      <c r="I63" s="372">
        <f t="shared" si="16"/>
        <v>-1</v>
      </c>
      <c r="J63" s="262"/>
      <c r="K63" s="263"/>
      <c r="L63" s="345">
        <f>SUM(J63:K63)</f>
        <v>0</v>
      </c>
      <c r="M63" s="372">
        <f t="shared" si="17"/>
        <v>-1</v>
      </c>
      <c r="N63" s="262"/>
      <c r="O63" s="263"/>
      <c r="P63" s="345">
        <f>SUM(N63:O63)</f>
        <v>0</v>
      </c>
      <c r="Q63" s="372">
        <f t="shared" si="18"/>
        <v>-1</v>
      </c>
      <c r="R63" s="262"/>
      <c r="S63" s="263"/>
      <c r="T63" s="345">
        <f>SUM(R63:S63)</f>
        <v>0</v>
      </c>
      <c r="U63" s="372">
        <f t="shared" si="19"/>
        <v>-1</v>
      </c>
      <c r="V63" s="262"/>
      <c r="W63" s="263"/>
      <c r="X63" s="345">
        <f>SUM(V63:W63)</f>
        <v>0</v>
      </c>
      <c r="Y63" s="372">
        <f t="shared" si="20"/>
        <v>-1</v>
      </c>
      <c r="Z63" s="262"/>
      <c r="AA63" s="284"/>
      <c r="AB63" s="345">
        <f>SUM(Z63:AA63)</f>
        <v>0</v>
      </c>
      <c r="AC63" s="372">
        <f t="shared" si="21"/>
        <v>-1</v>
      </c>
    </row>
    <row r="64" spans="1:29" x14ac:dyDescent="0.2">
      <c r="A64" s="283" t="s">
        <v>13</v>
      </c>
      <c r="B64" s="262"/>
      <c r="C64" s="284"/>
      <c r="D64" s="345">
        <f>SUM(B64:C64)</f>
        <v>0</v>
      </c>
      <c r="E64" s="372">
        <f t="shared" si="15"/>
        <v>-1</v>
      </c>
      <c r="F64" s="262"/>
      <c r="G64" s="284"/>
      <c r="H64" s="345">
        <f>SUM(F64:G64)</f>
        <v>0</v>
      </c>
      <c r="I64" s="372">
        <f t="shared" si="16"/>
        <v>-1</v>
      </c>
      <c r="J64" s="262"/>
      <c r="K64" s="263"/>
      <c r="L64" s="345">
        <f>SUM(J64:K64)</f>
        <v>0</v>
      </c>
      <c r="M64" s="372">
        <f t="shared" si="17"/>
        <v>-1</v>
      </c>
      <c r="N64" s="262"/>
      <c r="O64" s="263"/>
      <c r="P64" s="345">
        <f>SUM(N64:O64)</f>
        <v>0</v>
      </c>
      <c r="Q64" s="372">
        <f t="shared" si="18"/>
        <v>-1</v>
      </c>
      <c r="R64" s="262"/>
      <c r="S64" s="263"/>
      <c r="T64" s="345">
        <f>SUM(R64:S64)</f>
        <v>0</v>
      </c>
      <c r="U64" s="372">
        <f t="shared" si="19"/>
        <v>-1</v>
      </c>
      <c r="V64" s="262"/>
      <c r="W64" s="263"/>
      <c r="X64" s="345">
        <f>SUM(V64:W64)</f>
        <v>0</v>
      </c>
      <c r="Y64" s="372">
        <f t="shared" si="20"/>
        <v>-1</v>
      </c>
      <c r="Z64" s="262"/>
      <c r="AA64" s="284"/>
      <c r="AB64" s="345">
        <f>SUM(Z64:AA64)</f>
        <v>0</v>
      </c>
      <c r="AC64" s="372">
        <f t="shared" si="21"/>
        <v>-1</v>
      </c>
    </row>
    <row r="65" spans="1:29" x14ac:dyDescent="0.2">
      <c r="A65" s="283" t="s">
        <v>80</v>
      </c>
      <c r="B65" s="262"/>
      <c r="C65" s="284"/>
      <c r="D65" s="345">
        <f>SUM(B65:C65)</f>
        <v>0</v>
      </c>
      <c r="E65" s="372">
        <f t="shared" si="15"/>
        <v>-1</v>
      </c>
      <c r="F65" s="262"/>
      <c r="G65" s="284"/>
      <c r="H65" s="345">
        <f>SUM(F65:G65)</f>
        <v>0</v>
      </c>
      <c r="I65" s="372">
        <f t="shared" si="16"/>
        <v>-1</v>
      </c>
      <c r="J65" s="262"/>
      <c r="K65" s="263"/>
      <c r="L65" s="345">
        <f>SUM(J65:K65)</f>
        <v>0</v>
      </c>
      <c r="M65" s="372">
        <f t="shared" si="17"/>
        <v>-1</v>
      </c>
      <c r="N65" s="262"/>
      <c r="O65" s="263"/>
      <c r="P65" s="345">
        <f>SUM(N65:O65)</f>
        <v>0</v>
      </c>
      <c r="Q65" s="372">
        <f t="shared" si="18"/>
        <v>-1</v>
      </c>
      <c r="R65" s="262"/>
      <c r="S65" s="263"/>
      <c r="T65" s="345">
        <f>SUM(R65:S65)</f>
        <v>0</v>
      </c>
      <c r="U65" s="372">
        <f t="shared" si="19"/>
        <v>-1</v>
      </c>
      <c r="V65" s="262"/>
      <c r="W65" s="263"/>
      <c r="X65" s="345">
        <f>SUM(V65:W65)</f>
        <v>0</v>
      </c>
      <c r="Y65" s="372">
        <f t="shared" si="20"/>
        <v>-1</v>
      </c>
      <c r="Z65" s="262"/>
      <c r="AA65" s="284"/>
      <c r="AB65" s="345">
        <f>SUM(Z65:AA65)</f>
        <v>0</v>
      </c>
      <c r="AC65" s="372">
        <f t="shared" si="21"/>
        <v>-1</v>
      </c>
    </row>
    <row r="66" spans="1:29" ht="13.5" thickBot="1" x14ac:dyDescent="0.25">
      <c r="A66" s="267" t="s">
        <v>91</v>
      </c>
      <c r="B66" s="277"/>
      <c r="C66" s="282"/>
      <c r="D66" s="345">
        <f>SUM(B66:C66)</f>
        <v>0</v>
      </c>
      <c r="E66" s="372">
        <f t="shared" si="15"/>
        <v>-1</v>
      </c>
      <c r="F66" s="277"/>
      <c r="G66" s="282"/>
      <c r="H66" s="345">
        <f>SUM(F66:G66)</f>
        <v>0</v>
      </c>
      <c r="I66" s="372">
        <f t="shared" si="16"/>
        <v>-1</v>
      </c>
      <c r="J66" s="277"/>
      <c r="K66" s="278"/>
      <c r="L66" s="345">
        <f>SUM(J66:K66)</f>
        <v>0</v>
      </c>
      <c r="M66" s="372">
        <f t="shared" si="17"/>
        <v>-1</v>
      </c>
      <c r="N66" s="277"/>
      <c r="O66" s="278"/>
      <c r="P66" s="345">
        <f>SUM(N66:O66)</f>
        <v>0</v>
      </c>
      <c r="Q66" s="372">
        <f t="shared" si="18"/>
        <v>-1</v>
      </c>
      <c r="R66" s="277"/>
      <c r="S66" s="278"/>
      <c r="T66" s="345">
        <f>SUM(R66:S66)</f>
        <v>0</v>
      </c>
      <c r="U66" s="372">
        <f t="shared" si="19"/>
        <v>-1</v>
      </c>
      <c r="V66" s="277"/>
      <c r="W66" s="278"/>
      <c r="X66" s="345">
        <f>SUM(V66:W66)</f>
        <v>0</v>
      </c>
      <c r="Y66" s="372">
        <f t="shared" si="20"/>
        <v>-1</v>
      </c>
      <c r="Z66" s="277"/>
      <c r="AA66" s="282"/>
      <c r="AB66" s="345">
        <f>SUM(Z66:AA66)</f>
        <v>0</v>
      </c>
      <c r="AC66" s="372">
        <f t="shared" si="21"/>
        <v>-1</v>
      </c>
    </row>
    <row r="67" spans="1:29" ht="13.5" thickBot="1" x14ac:dyDescent="0.25">
      <c r="A67" s="290" t="s">
        <v>82</v>
      </c>
      <c r="B67" s="291">
        <f>SUM(B68:B96)</f>
        <v>0</v>
      </c>
      <c r="C67" s="292">
        <f>SUM(C68:C96)</f>
        <v>0</v>
      </c>
      <c r="D67" s="293">
        <f>SUM(D68:D96)</f>
        <v>0</v>
      </c>
      <c r="E67" s="374">
        <f t="shared" si="15"/>
        <v>-1</v>
      </c>
      <c r="F67" s="291">
        <f>SUM(F68:F96)</f>
        <v>0</v>
      </c>
      <c r="G67" s="292">
        <f>SUM(G68:G96)</f>
        <v>0</v>
      </c>
      <c r="H67" s="296">
        <f>SUM(H68:H96)</f>
        <v>0</v>
      </c>
      <c r="I67" s="374">
        <f t="shared" si="16"/>
        <v>-1</v>
      </c>
      <c r="J67" s="291">
        <f>SUM(J68:J96)</f>
        <v>0</v>
      </c>
      <c r="K67" s="292">
        <f>SUM(K68:K96)</f>
        <v>0</v>
      </c>
      <c r="L67" s="296">
        <f>SUM(L68:L96)</f>
        <v>0</v>
      </c>
      <c r="M67" s="374">
        <f t="shared" si="17"/>
        <v>-1</v>
      </c>
      <c r="N67" s="291">
        <f>SUM(N68:N96)</f>
        <v>0</v>
      </c>
      <c r="O67" s="296">
        <f>SUM(O68:O96)</f>
        <v>0</v>
      </c>
      <c r="P67" s="296">
        <f>SUM(P68:P96)</f>
        <v>0</v>
      </c>
      <c r="Q67" s="374">
        <f t="shared" si="18"/>
        <v>-1</v>
      </c>
      <c r="R67" s="291">
        <f>SUM(R68:R96)</f>
        <v>0</v>
      </c>
      <c r="S67" s="296">
        <f>SUM(S68:S96)</f>
        <v>0</v>
      </c>
      <c r="T67" s="296">
        <f>SUM(T68:T96)</f>
        <v>0</v>
      </c>
      <c r="U67" s="374">
        <f t="shared" si="19"/>
        <v>-1</v>
      </c>
      <c r="V67" s="291">
        <f>SUM(V68:V96)</f>
        <v>0</v>
      </c>
      <c r="W67" s="296">
        <f>SUM(W68:W96)</f>
        <v>0</v>
      </c>
      <c r="X67" s="296">
        <f>SUM(X68:X96)</f>
        <v>0</v>
      </c>
      <c r="Y67" s="374">
        <f t="shared" si="20"/>
        <v>-1</v>
      </c>
      <c r="Z67" s="291">
        <f>SUM(Z68:Z96)</f>
        <v>0</v>
      </c>
      <c r="AA67" s="296">
        <f>SUM(AA68:AA96)</f>
        <v>0</v>
      </c>
      <c r="AB67" s="296">
        <f>SUM(AB68:AB96)</f>
        <v>0</v>
      </c>
      <c r="AC67" s="374">
        <f t="shared" si="21"/>
        <v>-1</v>
      </c>
    </row>
    <row r="68" spans="1:29" x14ac:dyDescent="0.2">
      <c r="A68" s="261" t="s">
        <v>44</v>
      </c>
      <c r="B68" s="298"/>
      <c r="C68" s="299"/>
      <c r="D68" s="348">
        <f t="shared" ref="D68:D96" si="22">SUM(B68:C68)</f>
        <v>0</v>
      </c>
      <c r="E68" s="375">
        <f t="shared" si="15"/>
        <v>-1</v>
      </c>
      <c r="F68" s="298"/>
      <c r="G68" s="299"/>
      <c r="H68" s="348">
        <f t="shared" ref="H68:H96" si="23">SUM(F68:G68)</f>
        <v>0</v>
      </c>
      <c r="I68" s="375">
        <f t="shared" si="16"/>
        <v>-1</v>
      </c>
      <c r="J68" s="298"/>
      <c r="K68" s="299"/>
      <c r="L68" s="348">
        <f t="shared" ref="L68:L96" si="24">SUM(J68:K68)</f>
        <v>0</v>
      </c>
      <c r="M68" s="375">
        <f t="shared" si="17"/>
        <v>-1</v>
      </c>
      <c r="N68" s="298"/>
      <c r="O68" s="299"/>
      <c r="P68" s="348">
        <f t="shared" ref="P68:P96" si="25">SUM(N68:O68)</f>
        <v>0</v>
      </c>
      <c r="Q68" s="375">
        <f t="shared" si="18"/>
        <v>-1</v>
      </c>
      <c r="R68" s="298"/>
      <c r="S68" s="299"/>
      <c r="T68" s="348">
        <f t="shared" ref="T68:T96" si="26">SUM(R68:S68)</f>
        <v>0</v>
      </c>
      <c r="U68" s="375">
        <f t="shared" si="19"/>
        <v>-1</v>
      </c>
      <c r="V68" s="298"/>
      <c r="W68" s="299"/>
      <c r="X68" s="348">
        <f t="shared" ref="X68:X96" si="27">SUM(V68:W68)</f>
        <v>0</v>
      </c>
      <c r="Y68" s="375">
        <f t="shared" si="20"/>
        <v>-1</v>
      </c>
      <c r="Z68" s="298"/>
      <c r="AA68" s="299"/>
      <c r="AB68" s="348">
        <f t="shared" ref="AB68:AB96" si="28">SUM(Z68:AA68)</f>
        <v>0</v>
      </c>
      <c r="AC68" s="375">
        <f t="shared" si="21"/>
        <v>-1</v>
      </c>
    </row>
    <row r="69" spans="1:29" x14ac:dyDescent="0.2">
      <c r="A69" s="283" t="s">
        <v>9</v>
      </c>
      <c r="B69" s="262"/>
      <c r="C69" s="284"/>
      <c r="D69" s="345">
        <f t="shared" si="22"/>
        <v>0</v>
      </c>
      <c r="E69" s="372">
        <f t="shared" si="15"/>
        <v>-1</v>
      </c>
      <c r="F69" s="262"/>
      <c r="G69" s="284"/>
      <c r="H69" s="345">
        <f t="shared" si="23"/>
        <v>0</v>
      </c>
      <c r="I69" s="372">
        <f t="shared" si="16"/>
        <v>-1</v>
      </c>
      <c r="J69" s="262"/>
      <c r="K69" s="284"/>
      <c r="L69" s="345">
        <f t="shared" si="24"/>
        <v>0</v>
      </c>
      <c r="M69" s="372">
        <f t="shared" si="17"/>
        <v>-1</v>
      </c>
      <c r="N69" s="262"/>
      <c r="O69" s="284"/>
      <c r="P69" s="345">
        <f t="shared" si="25"/>
        <v>0</v>
      </c>
      <c r="Q69" s="372">
        <f t="shared" si="18"/>
        <v>-1</v>
      </c>
      <c r="R69" s="262"/>
      <c r="S69" s="284"/>
      <c r="T69" s="345">
        <f t="shared" si="26"/>
        <v>0</v>
      </c>
      <c r="U69" s="372">
        <f t="shared" si="19"/>
        <v>-1</v>
      </c>
      <c r="V69" s="262"/>
      <c r="W69" s="284"/>
      <c r="X69" s="345">
        <f t="shared" si="27"/>
        <v>0</v>
      </c>
      <c r="Y69" s="372">
        <f t="shared" si="20"/>
        <v>-1</v>
      </c>
      <c r="Z69" s="262"/>
      <c r="AA69" s="284"/>
      <c r="AB69" s="345">
        <f t="shared" si="28"/>
        <v>0</v>
      </c>
      <c r="AC69" s="372">
        <f t="shared" si="21"/>
        <v>-1</v>
      </c>
    </row>
    <row r="70" spans="1:29" x14ac:dyDescent="0.2">
      <c r="A70" s="276" t="s">
        <v>102</v>
      </c>
      <c r="B70" s="262"/>
      <c r="C70" s="284"/>
      <c r="D70" s="345">
        <f t="shared" si="22"/>
        <v>0</v>
      </c>
      <c r="E70" s="372">
        <f t="shared" si="15"/>
        <v>-1</v>
      </c>
      <c r="F70" s="262"/>
      <c r="G70" s="284"/>
      <c r="H70" s="345">
        <f t="shared" si="23"/>
        <v>0</v>
      </c>
      <c r="I70" s="372">
        <f t="shared" si="16"/>
        <v>-1</v>
      </c>
      <c r="J70" s="262"/>
      <c r="K70" s="284"/>
      <c r="L70" s="345">
        <f t="shared" si="24"/>
        <v>0</v>
      </c>
      <c r="M70" s="372">
        <f t="shared" si="17"/>
        <v>-1</v>
      </c>
      <c r="N70" s="262"/>
      <c r="O70" s="284"/>
      <c r="P70" s="345">
        <f t="shared" si="25"/>
        <v>0</v>
      </c>
      <c r="Q70" s="372">
        <f t="shared" si="18"/>
        <v>-1</v>
      </c>
      <c r="R70" s="262"/>
      <c r="S70" s="284"/>
      <c r="T70" s="345">
        <f t="shared" si="26"/>
        <v>0</v>
      </c>
      <c r="U70" s="372">
        <f t="shared" si="19"/>
        <v>-1</v>
      </c>
      <c r="V70" s="262"/>
      <c r="W70" s="284"/>
      <c r="X70" s="345">
        <f t="shared" si="27"/>
        <v>0</v>
      </c>
      <c r="Y70" s="372">
        <f t="shared" si="20"/>
        <v>-1</v>
      </c>
      <c r="Z70" s="262"/>
      <c r="AA70" s="284"/>
      <c r="AB70" s="345">
        <f t="shared" si="28"/>
        <v>0</v>
      </c>
      <c r="AC70" s="372">
        <f t="shared" si="21"/>
        <v>-1</v>
      </c>
    </row>
    <row r="71" spans="1:29" x14ac:dyDescent="0.2">
      <c r="A71" s="283" t="s">
        <v>130</v>
      </c>
      <c r="B71" s="262"/>
      <c r="C71" s="284"/>
      <c r="D71" s="345">
        <f t="shared" si="22"/>
        <v>0</v>
      </c>
      <c r="E71" s="372">
        <f t="shared" si="15"/>
        <v>-1</v>
      </c>
      <c r="F71" s="262"/>
      <c r="G71" s="284"/>
      <c r="H71" s="345">
        <f t="shared" si="23"/>
        <v>0</v>
      </c>
      <c r="I71" s="372">
        <f t="shared" si="16"/>
        <v>-1</v>
      </c>
      <c r="J71" s="262"/>
      <c r="K71" s="284"/>
      <c r="L71" s="345">
        <f t="shared" si="24"/>
        <v>0</v>
      </c>
      <c r="M71" s="372">
        <f t="shared" si="17"/>
        <v>-1</v>
      </c>
      <c r="N71" s="262"/>
      <c r="O71" s="284"/>
      <c r="P71" s="345">
        <f t="shared" si="25"/>
        <v>0</v>
      </c>
      <c r="Q71" s="372">
        <f t="shared" si="18"/>
        <v>-1</v>
      </c>
      <c r="R71" s="262"/>
      <c r="S71" s="284"/>
      <c r="T71" s="345">
        <f t="shared" si="26"/>
        <v>0</v>
      </c>
      <c r="U71" s="372">
        <f t="shared" si="19"/>
        <v>-1</v>
      </c>
      <c r="V71" s="262"/>
      <c r="W71" s="284"/>
      <c r="X71" s="345">
        <f t="shared" si="27"/>
        <v>0</v>
      </c>
      <c r="Y71" s="372">
        <f t="shared" si="20"/>
        <v>-1</v>
      </c>
      <c r="Z71" s="262"/>
      <c r="AA71" s="284"/>
      <c r="AB71" s="345">
        <f t="shared" si="28"/>
        <v>0</v>
      </c>
      <c r="AC71" s="372">
        <f t="shared" si="21"/>
        <v>-1</v>
      </c>
    </row>
    <row r="72" spans="1:29" x14ac:dyDescent="0.2">
      <c r="A72" s="283" t="s">
        <v>119</v>
      </c>
      <c r="B72" s="262"/>
      <c r="C72" s="284"/>
      <c r="D72" s="345">
        <f t="shared" si="22"/>
        <v>0</v>
      </c>
      <c r="E72" s="372">
        <f t="shared" si="15"/>
        <v>-1</v>
      </c>
      <c r="F72" s="262"/>
      <c r="G72" s="284"/>
      <c r="H72" s="345">
        <f t="shared" si="23"/>
        <v>0</v>
      </c>
      <c r="I72" s="372">
        <f t="shared" si="16"/>
        <v>-1</v>
      </c>
      <c r="J72" s="262"/>
      <c r="K72" s="284"/>
      <c r="L72" s="345">
        <f t="shared" si="24"/>
        <v>0</v>
      </c>
      <c r="M72" s="372">
        <f t="shared" si="17"/>
        <v>-1</v>
      </c>
      <c r="N72" s="262"/>
      <c r="O72" s="284"/>
      <c r="P72" s="345">
        <f t="shared" si="25"/>
        <v>0</v>
      </c>
      <c r="Q72" s="372">
        <f t="shared" si="18"/>
        <v>-1</v>
      </c>
      <c r="R72" s="262"/>
      <c r="S72" s="284"/>
      <c r="T72" s="345">
        <f t="shared" si="26"/>
        <v>0</v>
      </c>
      <c r="U72" s="372">
        <f t="shared" si="19"/>
        <v>-1</v>
      </c>
      <c r="V72" s="262"/>
      <c r="W72" s="284"/>
      <c r="X72" s="345">
        <f t="shared" si="27"/>
        <v>0</v>
      </c>
      <c r="Y72" s="372">
        <f t="shared" si="20"/>
        <v>-1</v>
      </c>
      <c r="Z72" s="262"/>
      <c r="AA72" s="284"/>
      <c r="AB72" s="345">
        <f t="shared" si="28"/>
        <v>0</v>
      </c>
      <c r="AC72" s="372">
        <f t="shared" si="21"/>
        <v>-1</v>
      </c>
    </row>
    <row r="73" spans="1:29" x14ac:dyDescent="0.2">
      <c r="A73" s="283" t="s">
        <v>151</v>
      </c>
      <c r="B73" s="262"/>
      <c r="C73" s="284"/>
      <c r="D73" s="345">
        <f t="shared" si="22"/>
        <v>0</v>
      </c>
      <c r="E73" s="372">
        <f t="shared" si="15"/>
        <v>-1</v>
      </c>
      <c r="F73" s="262"/>
      <c r="G73" s="284"/>
      <c r="H73" s="345">
        <f t="shared" si="23"/>
        <v>0</v>
      </c>
      <c r="I73" s="372">
        <f t="shared" si="16"/>
        <v>-1</v>
      </c>
      <c r="J73" s="262"/>
      <c r="K73" s="284"/>
      <c r="L73" s="345">
        <f t="shared" si="24"/>
        <v>0</v>
      </c>
      <c r="M73" s="372">
        <f t="shared" si="17"/>
        <v>-1</v>
      </c>
      <c r="N73" s="262"/>
      <c r="O73" s="284"/>
      <c r="P73" s="345">
        <f t="shared" si="25"/>
        <v>0</v>
      </c>
      <c r="Q73" s="372">
        <f t="shared" si="18"/>
        <v>-1</v>
      </c>
      <c r="R73" s="262"/>
      <c r="S73" s="284"/>
      <c r="T73" s="345">
        <f t="shared" si="26"/>
        <v>0</v>
      </c>
      <c r="U73" s="372">
        <f t="shared" si="19"/>
        <v>-1</v>
      </c>
      <c r="V73" s="262"/>
      <c r="W73" s="284"/>
      <c r="X73" s="345">
        <f t="shared" si="27"/>
        <v>0</v>
      </c>
      <c r="Y73" s="372">
        <f t="shared" si="20"/>
        <v>-1</v>
      </c>
      <c r="Z73" s="262"/>
      <c r="AA73" s="284"/>
      <c r="AB73" s="345">
        <f t="shared" si="28"/>
        <v>0</v>
      </c>
      <c r="AC73" s="372">
        <f t="shared" si="21"/>
        <v>-1</v>
      </c>
    </row>
    <row r="74" spans="1:29" x14ac:dyDescent="0.2">
      <c r="A74" s="283" t="s">
        <v>152</v>
      </c>
      <c r="B74" s="262"/>
      <c r="C74" s="284"/>
      <c r="D74" s="345">
        <f t="shared" si="22"/>
        <v>0</v>
      </c>
      <c r="E74" s="372">
        <f t="shared" si="15"/>
        <v>-1</v>
      </c>
      <c r="F74" s="262"/>
      <c r="G74" s="284"/>
      <c r="H74" s="345">
        <f t="shared" si="23"/>
        <v>0</v>
      </c>
      <c r="I74" s="372">
        <f t="shared" si="16"/>
        <v>-1</v>
      </c>
      <c r="J74" s="262"/>
      <c r="K74" s="284"/>
      <c r="L74" s="345">
        <f t="shared" si="24"/>
        <v>0</v>
      </c>
      <c r="M74" s="372">
        <f t="shared" si="17"/>
        <v>-1</v>
      </c>
      <c r="N74" s="262"/>
      <c r="O74" s="284"/>
      <c r="P74" s="345">
        <f t="shared" si="25"/>
        <v>0</v>
      </c>
      <c r="Q74" s="372">
        <f t="shared" si="18"/>
        <v>-1</v>
      </c>
      <c r="R74" s="262"/>
      <c r="S74" s="284"/>
      <c r="T74" s="345">
        <f t="shared" si="26"/>
        <v>0</v>
      </c>
      <c r="U74" s="372">
        <f t="shared" si="19"/>
        <v>-1</v>
      </c>
      <c r="V74" s="262"/>
      <c r="W74" s="284"/>
      <c r="X74" s="345">
        <f t="shared" si="27"/>
        <v>0</v>
      </c>
      <c r="Y74" s="372">
        <f t="shared" si="20"/>
        <v>-1</v>
      </c>
      <c r="Z74" s="262"/>
      <c r="AA74" s="284"/>
      <c r="AB74" s="345">
        <f t="shared" si="28"/>
        <v>0</v>
      </c>
      <c r="AC74" s="372">
        <f t="shared" si="21"/>
        <v>-1</v>
      </c>
    </row>
    <row r="75" spans="1:29" x14ac:dyDescent="0.2">
      <c r="A75" s="283" t="s">
        <v>103</v>
      </c>
      <c r="B75" s="262"/>
      <c r="C75" s="284"/>
      <c r="D75" s="345">
        <f t="shared" si="22"/>
        <v>0</v>
      </c>
      <c r="E75" s="372">
        <f t="shared" si="15"/>
        <v>-1</v>
      </c>
      <c r="F75" s="262"/>
      <c r="G75" s="284"/>
      <c r="H75" s="345">
        <f t="shared" si="23"/>
        <v>0</v>
      </c>
      <c r="I75" s="372">
        <f t="shared" si="16"/>
        <v>-1</v>
      </c>
      <c r="J75" s="262"/>
      <c r="K75" s="284"/>
      <c r="L75" s="345">
        <f t="shared" si="24"/>
        <v>0</v>
      </c>
      <c r="M75" s="372">
        <f t="shared" si="17"/>
        <v>-1</v>
      </c>
      <c r="N75" s="262"/>
      <c r="O75" s="284"/>
      <c r="P75" s="345">
        <f t="shared" si="25"/>
        <v>0</v>
      </c>
      <c r="Q75" s="372">
        <f t="shared" si="18"/>
        <v>-1</v>
      </c>
      <c r="R75" s="262"/>
      <c r="S75" s="284"/>
      <c r="T75" s="345">
        <f t="shared" si="26"/>
        <v>0</v>
      </c>
      <c r="U75" s="372">
        <f t="shared" si="19"/>
        <v>-1</v>
      </c>
      <c r="V75" s="262"/>
      <c r="W75" s="284"/>
      <c r="X75" s="345">
        <f t="shared" si="27"/>
        <v>0</v>
      </c>
      <c r="Y75" s="372">
        <f t="shared" si="20"/>
        <v>-1</v>
      </c>
      <c r="Z75" s="262"/>
      <c r="AA75" s="284"/>
      <c r="AB75" s="345">
        <f t="shared" si="28"/>
        <v>0</v>
      </c>
      <c r="AC75" s="372">
        <f t="shared" si="21"/>
        <v>-1</v>
      </c>
    </row>
    <row r="76" spans="1:29" x14ac:dyDescent="0.2">
      <c r="A76" s="283" t="s">
        <v>153</v>
      </c>
      <c r="B76" s="262"/>
      <c r="C76" s="284"/>
      <c r="D76" s="345">
        <f t="shared" si="22"/>
        <v>0</v>
      </c>
      <c r="E76" s="372">
        <f t="shared" si="15"/>
        <v>-1</v>
      </c>
      <c r="F76" s="262"/>
      <c r="G76" s="284"/>
      <c r="H76" s="345">
        <f t="shared" si="23"/>
        <v>0</v>
      </c>
      <c r="I76" s="372">
        <f t="shared" si="16"/>
        <v>-1</v>
      </c>
      <c r="J76" s="262"/>
      <c r="K76" s="284"/>
      <c r="L76" s="345">
        <f t="shared" si="24"/>
        <v>0</v>
      </c>
      <c r="M76" s="372">
        <f t="shared" si="17"/>
        <v>-1</v>
      </c>
      <c r="N76" s="262"/>
      <c r="O76" s="284"/>
      <c r="P76" s="345">
        <f t="shared" si="25"/>
        <v>0</v>
      </c>
      <c r="Q76" s="372">
        <f t="shared" si="18"/>
        <v>-1</v>
      </c>
      <c r="R76" s="262"/>
      <c r="S76" s="284"/>
      <c r="T76" s="345">
        <f t="shared" si="26"/>
        <v>0</v>
      </c>
      <c r="U76" s="372">
        <f t="shared" si="19"/>
        <v>-1</v>
      </c>
      <c r="V76" s="262"/>
      <c r="W76" s="284"/>
      <c r="X76" s="345">
        <f t="shared" si="27"/>
        <v>0</v>
      </c>
      <c r="Y76" s="372">
        <f t="shared" si="20"/>
        <v>-1</v>
      </c>
      <c r="Z76" s="262"/>
      <c r="AA76" s="284"/>
      <c r="AB76" s="345">
        <f t="shared" si="28"/>
        <v>0</v>
      </c>
      <c r="AC76" s="372">
        <f t="shared" si="21"/>
        <v>-1</v>
      </c>
    </row>
    <row r="77" spans="1:29" x14ac:dyDescent="0.2">
      <c r="A77" s="283" t="s">
        <v>154</v>
      </c>
      <c r="B77" s="262"/>
      <c r="C77" s="284"/>
      <c r="D77" s="345">
        <f t="shared" si="22"/>
        <v>0</v>
      </c>
      <c r="E77" s="372">
        <f t="shared" si="15"/>
        <v>-1</v>
      </c>
      <c r="F77" s="262"/>
      <c r="G77" s="284"/>
      <c r="H77" s="345">
        <f t="shared" si="23"/>
        <v>0</v>
      </c>
      <c r="I77" s="372">
        <f t="shared" si="16"/>
        <v>-1</v>
      </c>
      <c r="J77" s="262"/>
      <c r="K77" s="284"/>
      <c r="L77" s="345">
        <f t="shared" si="24"/>
        <v>0</v>
      </c>
      <c r="M77" s="372">
        <f t="shared" si="17"/>
        <v>-1</v>
      </c>
      <c r="N77" s="262"/>
      <c r="O77" s="284"/>
      <c r="P77" s="345">
        <f t="shared" si="25"/>
        <v>0</v>
      </c>
      <c r="Q77" s="372">
        <f t="shared" si="18"/>
        <v>-1</v>
      </c>
      <c r="R77" s="262"/>
      <c r="S77" s="284"/>
      <c r="T77" s="345">
        <f t="shared" si="26"/>
        <v>0</v>
      </c>
      <c r="U77" s="372">
        <f t="shared" si="19"/>
        <v>-1</v>
      </c>
      <c r="V77" s="262"/>
      <c r="W77" s="284"/>
      <c r="X77" s="345">
        <f t="shared" si="27"/>
        <v>0</v>
      </c>
      <c r="Y77" s="372">
        <f t="shared" si="20"/>
        <v>-1</v>
      </c>
      <c r="Z77" s="262"/>
      <c r="AA77" s="284"/>
      <c r="AB77" s="345">
        <f t="shared" si="28"/>
        <v>0</v>
      </c>
      <c r="AC77" s="372">
        <f t="shared" si="21"/>
        <v>-1</v>
      </c>
    </row>
    <row r="78" spans="1:29" x14ac:dyDescent="0.2">
      <c r="A78" s="283" t="s">
        <v>116</v>
      </c>
      <c r="B78" s="262"/>
      <c r="C78" s="284"/>
      <c r="D78" s="345">
        <f t="shared" si="22"/>
        <v>0</v>
      </c>
      <c r="E78" s="372">
        <f t="shared" si="15"/>
        <v>-1</v>
      </c>
      <c r="F78" s="262"/>
      <c r="G78" s="284"/>
      <c r="H78" s="345">
        <f t="shared" si="23"/>
        <v>0</v>
      </c>
      <c r="I78" s="372">
        <f t="shared" si="16"/>
        <v>-1</v>
      </c>
      <c r="J78" s="262"/>
      <c r="K78" s="284"/>
      <c r="L78" s="345">
        <f t="shared" si="24"/>
        <v>0</v>
      </c>
      <c r="M78" s="372">
        <f t="shared" si="17"/>
        <v>-1</v>
      </c>
      <c r="N78" s="262"/>
      <c r="O78" s="284"/>
      <c r="P78" s="345">
        <f t="shared" si="25"/>
        <v>0</v>
      </c>
      <c r="Q78" s="372">
        <f t="shared" si="18"/>
        <v>-1</v>
      </c>
      <c r="R78" s="262"/>
      <c r="S78" s="284"/>
      <c r="T78" s="345">
        <f t="shared" si="26"/>
        <v>0</v>
      </c>
      <c r="U78" s="372">
        <f t="shared" si="19"/>
        <v>-1</v>
      </c>
      <c r="V78" s="262"/>
      <c r="W78" s="284"/>
      <c r="X78" s="345">
        <f t="shared" si="27"/>
        <v>0</v>
      </c>
      <c r="Y78" s="372">
        <f t="shared" si="20"/>
        <v>-1</v>
      </c>
      <c r="Z78" s="262"/>
      <c r="AA78" s="284"/>
      <c r="AB78" s="345">
        <f t="shared" si="28"/>
        <v>0</v>
      </c>
      <c r="AC78" s="372">
        <f t="shared" si="21"/>
        <v>-1</v>
      </c>
    </row>
    <row r="79" spans="1:29" x14ac:dyDescent="0.2">
      <c r="A79" s="283" t="s">
        <v>11</v>
      </c>
      <c r="B79" s="262"/>
      <c r="C79" s="284"/>
      <c r="D79" s="345">
        <f t="shared" si="22"/>
        <v>0</v>
      </c>
      <c r="E79" s="372">
        <f t="shared" si="15"/>
        <v>-1</v>
      </c>
      <c r="F79" s="262"/>
      <c r="G79" s="284"/>
      <c r="H79" s="345">
        <f t="shared" si="23"/>
        <v>0</v>
      </c>
      <c r="I79" s="372">
        <f t="shared" si="16"/>
        <v>-1</v>
      </c>
      <c r="J79" s="262"/>
      <c r="K79" s="284"/>
      <c r="L79" s="345">
        <f t="shared" si="24"/>
        <v>0</v>
      </c>
      <c r="M79" s="372">
        <f t="shared" si="17"/>
        <v>-1</v>
      </c>
      <c r="N79" s="262"/>
      <c r="O79" s="284"/>
      <c r="P79" s="345">
        <f t="shared" si="25"/>
        <v>0</v>
      </c>
      <c r="Q79" s="372">
        <f t="shared" si="18"/>
        <v>-1</v>
      </c>
      <c r="R79" s="262"/>
      <c r="S79" s="284"/>
      <c r="T79" s="345">
        <f t="shared" si="26"/>
        <v>0</v>
      </c>
      <c r="U79" s="372">
        <f t="shared" si="19"/>
        <v>-1</v>
      </c>
      <c r="V79" s="262"/>
      <c r="W79" s="284"/>
      <c r="X79" s="345">
        <f t="shared" si="27"/>
        <v>0</v>
      </c>
      <c r="Y79" s="372">
        <f t="shared" si="20"/>
        <v>-1</v>
      </c>
      <c r="Z79" s="262"/>
      <c r="AA79" s="284"/>
      <c r="AB79" s="345">
        <f t="shared" si="28"/>
        <v>0</v>
      </c>
      <c r="AC79" s="372">
        <f t="shared" si="21"/>
        <v>-1</v>
      </c>
    </row>
    <row r="80" spans="1:29" x14ac:dyDescent="0.2">
      <c r="A80" s="261" t="s">
        <v>104</v>
      </c>
      <c r="B80" s="262"/>
      <c r="C80" s="284"/>
      <c r="D80" s="345">
        <f t="shared" si="22"/>
        <v>0</v>
      </c>
      <c r="E80" s="372">
        <f t="shared" si="15"/>
        <v>-1</v>
      </c>
      <c r="F80" s="262"/>
      <c r="G80" s="284"/>
      <c r="H80" s="345">
        <f t="shared" si="23"/>
        <v>0</v>
      </c>
      <c r="I80" s="372">
        <f t="shared" si="16"/>
        <v>-1</v>
      </c>
      <c r="J80" s="262"/>
      <c r="K80" s="284"/>
      <c r="L80" s="345">
        <f t="shared" si="24"/>
        <v>0</v>
      </c>
      <c r="M80" s="372">
        <f t="shared" si="17"/>
        <v>-1</v>
      </c>
      <c r="N80" s="262"/>
      <c r="O80" s="284"/>
      <c r="P80" s="345">
        <f t="shared" si="25"/>
        <v>0</v>
      </c>
      <c r="Q80" s="372">
        <f t="shared" si="18"/>
        <v>-1</v>
      </c>
      <c r="R80" s="262"/>
      <c r="S80" s="284"/>
      <c r="T80" s="345">
        <f t="shared" si="26"/>
        <v>0</v>
      </c>
      <c r="U80" s="372">
        <f t="shared" si="19"/>
        <v>-1</v>
      </c>
      <c r="V80" s="262"/>
      <c r="W80" s="284"/>
      <c r="X80" s="345">
        <f t="shared" si="27"/>
        <v>0</v>
      </c>
      <c r="Y80" s="372">
        <f t="shared" si="20"/>
        <v>-1</v>
      </c>
      <c r="Z80" s="262"/>
      <c r="AA80" s="284"/>
      <c r="AB80" s="345">
        <f t="shared" si="28"/>
        <v>0</v>
      </c>
      <c r="AC80" s="372">
        <f t="shared" si="21"/>
        <v>-1</v>
      </c>
    </row>
    <row r="81" spans="1:29" x14ac:dyDescent="0.2">
      <c r="A81" s="261" t="s">
        <v>155</v>
      </c>
      <c r="B81" s="262"/>
      <c r="C81" s="284"/>
      <c r="D81" s="345">
        <f t="shared" si="22"/>
        <v>0</v>
      </c>
      <c r="E81" s="372">
        <f t="shared" si="15"/>
        <v>-1</v>
      </c>
      <c r="F81" s="262"/>
      <c r="G81" s="284"/>
      <c r="H81" s="345">
        <f t="shared" si="23"/>
        <v>0</v>
      </c>
      <c r="I81" s="372">
        <f t="shared" si="16"/>
        <v>-1</v>
      </c>
      <c r="J81" s="262"/>
      <c r="K81" s="284"/>
      <c r="L81" s="345">
        <f t="shared" si="24"/>
        <v>0</v>
      </c>
      <c r="M81" s="372">
        <f t="shared" si="17"/>
        <v>-1</v>
      </c>
      <c r="N81" s="262"/>
      <c r="O81" s="284"/>
      <c r="P81" s="345">
        <f t="shared" si="25"/>
        <v>0</v>
      </c>
      <c r="Q81" s="372">
        <f t="shared" si="18"/>
        <v>-1</v>
      </c>
      <c r="R81" s="262"/>
      <c r="S81" s="284"/>
      <c r="T81" s="345">
        <f t="shared" si="26"/>
        <v>0</v>
      </c>
      <c r="U81" s="372">
        <f t="shared" si="19"/>
        <v>-1</v>
      </c>
      <c r="V81" s="262"/>
      <c r="W81" s="284"/>
      <c r="X81" s="345">
        <f t="shared" si="27"/>
        <v>0</v>
      </c>
      <c r="Y81" s="372">
        <f t="shared" si="20"/>
        <v>-1</v>
      </c>
      <c r="Z81" s="262"/>
      <c r="AA81" s="284"/>
      <c r="AB81" s="345">
        <f t="shared" si="28"/>
        <v>0</v>
      </c>
      <c r="AC81" s="372">
        <f t="shared" si="21"/>
        <v>-1</v>
      </c>
    </row>
    <row r="82" spans="1:29" x14ac:dyDescent="0.2">
      <c r="A82" s="283" t="s">
        <v>118</v>
      </c>
      <c r="B82" s="262"/>
      <c r="C82" s="284"/>
      <c r="D82" s="345">
        <f t="shared" si="22"/>
        <v>0</v>
      </c>
      <c r="E82" s="372">
        <f t="shared" si="15"/>
        <v>-1</v>
      </c>
      <c r="F82" s="262"/>
      <c r="G82" s="284"/>
      <c r="H82" s="345">
        <f t="shared" si="23"/>
        <v>0</v>
      </c>
      <c r="I82" s="372">
        <f t="shared" si="16"/>
        <v>-1</v>
      </c>
      <c r="J82" s="262"/>
      <c r="K82" s="284"/>
      <c r="L82" s="345">
        <f t="shared" si="24"/>
        <v>0</v>
      </c>
      <c r="M82" s="372">
        <f t="shared" si="17"/>
        <v>-1</v>
      </c>
      <c r="N82" s="262"/>
      <c r="O82" s="284"/>
      <c r="P82" s="345">
        <f t="shared" si="25"/>
        <v>0</v>
      </c>
      <c r="Q82" s="372">
        <f t="shared" si="18"/>
        <v>-1</v>
      </c>
      <c r="R82" s="262"/>
      <c r="S82" s="284"/>
      <c r="T82" s="345">
        <f t="shared" si="26"/>
        <v>0</v>
      </c>
      <c r="U82" s="372">
        <f t="shared" si="19"/>
        <v>-1</v>
      </c>
      <c r="V82" s="262"/>
      <c r="W82" s="284"/>
      <c r="X82" s="345">
        <f t="shared" si="27"/>
        <v>0</v>
      </c>
      <c r="Y82" s="372">
        <f t="shared" si="20"/>
        <v>-1</v>
      </c>
      <c r="Z82" s="262"/>
      <c r="AA82" s="284"/>
      <c r="AB82" s="345">
        <f t="shared" si="28"/>
        <v>0</v>
      </c>
      <c r="AC82" s="372">
        <f t="shared" si="21"/>
        <v>-1</v>
      </c>
    </row>
    <row r="83" spans="1:29" x14ac:dyDescent="0.2">
      <c r="A83" s="261" t="s">
        <v>156</v>
      </c>
      <c r="B83" s="262"/>
      <c r="C83" s="284"/>
      <c r="D83" s="345">
        <f t="shared" si="22"/>
        <v>0</v>
      </c>
      <c r="E83" s="372">
        <f t="shared" si="15"/>
        <v>-1</v>
      </c>
      <c r="F83" s="262"/>
      <c r="G83" s="284"/>
      <c r="H83" s="345">
        <f t="shared" si="23"/>
        <v>0</v>
      </c>
      <c r="I83" s="372">
        <f t="shared" si="16"/>
        <v>-1</v>
      </c>
      <c r="J83" s="262"/>
      <c r="K83" s="284"/>
      <c r="L83" s="345">
        <f t="shared" si="24"/>
        <v>0</v>
      </c>
      <c r="M83" s="372">
        <f t="shared" si="17"/>
        <v>-1</v>
      </c>
      <c r="N83" s="262"/>
      <c r="O83" s="284"/>
      <c r="P83" s="345">
        <f t="shared" si="25"/>
        <v>0</v>
      </c>
      <c r="Q83" s="372">
        <f t="shared" si="18"/>
        <v>-1</v>
      </c>
      <c r="R83" s="262"/>
      <c r="S83" s="284"/>
      <c r="T83" s="345">
        <f t="shared" si="26"/>
        <v>0</v>
      </c>
      <c r="U83" s="372">
        <f t="shared" si="19"/>
        <v>-1</v>
      </c>
      <c r="V83" s="262"/>
      <c r="W83" s="284"/>
      <c r="X83" s="345">
        <f t="shared" si="27"/>
        <v>0</v>
      </c>
      <c r="Y83" s="372">
        <f t="shared" si="20"/>
        <v>-1</v>
      </c>
      <c r="Z83" s="262"/>
      <c r="AA83" s="284"/>
      <c r="AB83" s="345">
        <f t="shared" si="28"/>
        <v>0</v>
      </c>
      <c r="AC83" s="372">
        <f t="shared" si="21"/>
        <v>-1</v>
      </c>
    </row>
    <row r="84" spans="1:29" x14ac:dyDescent="0.2">
      <c r="A84" s="365" t="s">
        <v>157</v>
      </c>
      <c r="B84" s="262"/>
      <c r="C84" s="284"/>
      <c r="D84" s="345">
        <f t="shared" si="22"/>
        <v>0</v>
      </c>
      <c r="E84" s="372">
        <f t="shared" si="15"/>
        <v>-1</v>
      </c>
      <c r="F84" s="262"/>
      <c r="G84" s="284"/>
      <c r="H84" s="345">
        <f t="shared" si="23"/>
        <v>0</v>
      </c>
      <c r="I84" s="372">
        <f t="shared" si="16"/>
        <v>-1</v>
      </c>
      <c r="J84" s="262"/>
      <c r="K84" s="284"/>
      <c r="L84" s="345">
        <f t="shared" si="24"/>
        <v>0</v>
      </c>
      <c r="M84" s="372">
        <f t="shared" si="17"/>
        <v>-1</v>
      </c>
      <c r="N84" s="262"/>
      <c r="O84" s="284"/>
      <c r="P84" s="345">
        <f t="shared" si="25"/>
        <v>0</v>
      </c>
      <c r="Q84" s="372">
        <f t="shared" si="18"/>
        <v>-1</v>
      </c>
      <c r="R84" s="262"/>
      <c r="S84" s="284"/>
      <c r="T84" s="345">
        <f t="shared" si="26"/>
        <v>0</v>
      </c>
      <c r="U84" s="372">
        <f t="shared" si="19"/>
        <v>-1</v>
      </c>
      <c r="V84" s="262"/>
      <c r="W84" s="284"/>
      <c r="X84" s="345">
        <f t="shared" si="27"/>
        <v>0</v>
      </c>
      <c r="Y84" s="372">
        <f t="shared" si="20"/>
        <v>-1</v>
      </c>
      <c r="Z84" s="262"/>
      <c r="AA84" s="284"/>
      <c r="AB84" s="345">
        <f t="shared" si="28"/>
        <v>0</v>
      </c>
      <c r="AC84" s="372">
        <f t="shared" si="21"/>
        <v>-1</v>
      </c>
    </row>
    <row r="85" spans="1:29" x14ac:dyDescent="0.2">
      <c r="A85" s="261" t="s">
        <v>10</v>
      </c>
      <c r="B85" s="262"/>
      <c r="C85" s="284"/>
      <c r="D85" s="345">
        <f t="shared" si="22"/>
        <v>0</v>
      </c>
      <c r="E85" s="372">
        <f t="shared" si="15"/>
        <v>-1</v>
      </c>
      <c r="F85" s="262"/>
      <c r="G85" s="284"/>
      <c r="H85" s="345">
        <f t="shared" si="23"/>
        <v>0</v>
      </c>
      <c r="I85" s="372">
        <f t="shared" si="16"/>
        <v>-1</v>
      </c>
      <c r="J85" s="262"/>
      <c r="K85" s="284"/>
      <c r="L85" s="345">
        <f t="shared" si="24"/>
        <v>0</v>
      </c>
      <c r="M85" s="372">
        <f t="shared" si="17"/>
        <v>-1</v>
      </c>
      <c r="N85" s="262"/>
      <c r="O85" s="284"/>
      <c r="P85" s="345">
        <f t="shared" si="25"/>
        <v>0</v>
      </c>
      <c r="Q85" s="372">
        <f t="shared" si="18"/>
        <v>-1</v>
      </c>
      <c r="R85" s="262"/>
      <c r="S85" s="284"/>
      <c r="T85" s="345">
        <f t="shared" si="26"/>
        <v>0</v>
      </c>
      <c r="U85" s="372">
        <f t="shared" si="19"/>
        <v>-1</v>
      </c>
      <c r="V85" s="262"/>
      <c r="W85" s="284"/>
      <c r="X85" s="345">
        <f t="shared" si="27"/>
        <v>0</v>
      </c>
      <c r="Y85" s="372">
        <f t="shared" si="20"/>
        <v>-1</v>
      </c>
      <c r="Z85" s="262"/>
      <c r="AA85" s="284"/>
      <c r="AB85" s="345">
        <f t="shared" si="28"/>
        <v>0</v>
      </c>
      <c r="AC85" s="372">
        <f t="shared" si="21"/>
        <v>-1</v>
      </c>
    </row>
    <row r="86" spans="1:29" x14ac:dyDescent="0.2">
      <c r="A86" s="261" t="s">
        <v>132</v>
      </c>
      <c r="B86" s="262"/>
      <c r="C86" s="284"/>
      <c r="D86" s="345">
        <f t="shared" si="22"/>
        <v>0</v>
      </c>
      <c r="E86" s="372">
        <f t="shared" si="15"/>
        <v>-1</v>
      </c>
      <c r="F86" s="262"/>
      <c r="G86" s="284"/>
      <c r="H86" s="345">
        <f t="shared" si="23"/>
        <v>0</v>
      </c>
      <c r="I86" s="372">
        <f t="shared" si="16"/>
        <v>-1</v>
      </c>
      <c r="J86" s="262"/>
      <c r="K86" s="284"/>
      <c r="L86" s="345">
        <f t="shared" si="24"/>
        <v>0</v>
      </c>
      <c r="M86" s="372">
        <f t="shared" si="17"/>
        <v>-1</v>
      </c>
      <c r="N86" s="262"/>
      <c r="O86" s="284"/>
      <c r="P86" s="345">
        <f t="shared" si="25"/>
        <v>0</v>
      </c>
      <c r="Q86" s="372">
        <f t="shared" si="18"/>
        <v>-1</v>
      </c>
      <c r="R86" s="262"/>
      <c r="S86" s="284"/>
      <c r="T86" s="345">
        <f t="shared" si="26"/>
        <v>0</v>
      </c>
      <c r="U86" s="372">
        <f t="shared" si="19"/>
        <v>-1</v>
      </c>
      <c r="V86" s="262"/>
      <c r="W86" s="284"/>
      <c r="X86" s="345">
        <f t="shared" si="27"/>
        <v>0</v>
      </c>
      <c r="Y86" s="372">
        <f t="shared" si="20"/>
        <v>-1</v>
      </c>
      <c r="Z86" s="262"/>
      <c r="AA86" s="284"/>
      <c r="AB86" s="345">
        <f t="shared" si="28"/>
        <v>0</v>
      </c>
      <c r="AC86" s="372">
        <f t="shared" si="21"/>
        <v>-1</v>
      </c>
    </row>
    <row r="87" spans="1:29" x14ac:dyDescent="0.2">
      <c r="A87" s="261" t="s">
        <v>158</v>
      </c>
      <c r="B87" s="262"/>
      <c r="C87" s="284"/>
      <c r="D87" s="345">
        <f t="shared" si="22"/>
        <v>0</v>
      </c>
      <c r="E87" s="372">
        <f t="shared" si="15"/>
        <v>-1</v>
      </c>
      <c r="F87" s="262"/>
      <c r="G87" s="284"/>
      <c r="H87" s="345">
        <f t="shared" si="23"/>
        <v>0</v>
      </c>
      <c r="I87" s="372">
        <f t="shared" si="16"/>
        <v>-1</v>
      </c>
      <c r="J87" s="262"/>
      <c r="K87" s="284"/>
      <c r="L87" s="345">
        <f t="shared" si="24"/>
        <v>0</v>
      </c>
      <c r="M87" s="372">
        <f t="shared" si="17"/>
        <v>-1</v>
      </c>
      <c r="N87" s="262"/>
      <c r="O87" s="284"/>
      <c r="P87" s="345">
        <f t="shared" si="25"/>
        <v>0</v>
      </c>
      <c r="Q87" s="372">
        <f t="shared" si="18"/>
        <v>-1</v>
      </c>
      <c r="R87" s="262"/>
      <c r="S87" s="284"/>
      <c r="T87" s="345">
        <f t="shared" si="26"/>
        <v>0</v>
      </c>
      <c r="U87" s="372">
        <f t="shared" si="19"/>
        <v>-1</v>
      </c>
      <c r="V87" s="262"/>
      <c r="W87" s="284"/>
      <c r="X87" s="345">
        <f t="shared" si="27"/>
        <v>0</v>
      </c>
      <c r="Y87" s="372">
        <f t="shared" si="20"/>
        <v>-1</v>
      </c>
      <c r="Z87" s="262"/>
      <c r="AA87" s="284"/>
      <c r="AB87" s="345">
        <f t="shared" si="28"/>
        <v>0</v>
      </c>
      <c r="AC87" s="372">
        <f t="shared" si="21"/>
        <v>-1</v>
      </c>
    </row>
    <row r="88" spans="1:29" x14ac:dyDescent="0.2">
      <c r="A88" s="365" t="s">
        <v>91</v>
      </c>
      <c r="B88" s="262"/>
      <c r="C88" s="284"/>
      <c r="D88" s="345">
        <f t="shared" si="22"/>
        <v>0</v>
      </c>
      <c r="E88" s="372">
        <f t="shared" si="15"/>
        <v>-1</v>
      </c>
      <c r="F88" s="262"/>
      <c r="G88" s="284"/>
      <c r="H88" s="345">
        <f t="shared" si="23"/>
        <v>0</v>
      </c>
      <c r="I88" s="372">
        <f t="shared" si="16"/>
        <v>-1</v>
      </c>
      <c r="J88" s="262"/>
      <c r="K88" s="284"/>
      <c r="L88" s="345">
        <f t="shared" si="24"/>
        <v>0</v>
      </c>
      <c r="M88" s="372">
        <f t="shared" si="17"/>
        <v>-1</v>
      </c>
      <c r="N88" s="262"/>
      <c r="O88" s="284"/>
      <c r="P88" s="345">
        <f t="shared" si="25"/>
        <v>0</v>
      </c>
      <c r="Q88" s="372">
        <f t="shared" si="18"/>
        <v>-1</v>
      </c>
      <c r="R88" s="262"/>
      <c r="S88" s="284"/>
      <c r="T88" s="345">
        <f t="shared" si="26"/>
        <v>0</v>
      </c>
      <c r="U88" s="372">
        <f t="shared" si="19"/>
        <v>-1</v>
      </c>
      <c r="V88" s="262"/>
      <c r="W88" s="284"/>
      <c r="X88" s="345">
        <f t="shared" si="27"/>
        <v>0</v>
      </c>
      <c r="Y88" s="372">
        <f t="shared" si="20"/>
        <v>-1</v>
      </c>
      <c r="Z88" s="262"/>
      <c r="AA88" s="284"/>
      <c r="AB88" s="345">
        <f t="shared" si="28"/>
        <v>0</v>
      </c>
      <c r="AC88" s="372">
        <f t="shared" si="21"/>
        <v>-1</v>
      </c>
    </row>
    <row r="89" spans="1:29" x14ac:dyDescent="0.2">
      <c r="A89" s="261" t="s">
        <v>159</v>
      </c>
      <c r="B89" s="262"/>
      <c r="C89" s="284"/>
      <c r="D89" s="345">
        <f t="shared" si="22"/>
        <v>0</v>
      </c>
      <c r="E89" s="372">
        <f t="shared" si="15"/>
        <v>-1</v>
      </c>
      <c r="F89" s="262"/>
      <c r="G89" s="284"/>
      <c r="H89" s="345">
        <f t="shared" si="23"/>
        <v>0</v>
      </c>
      <c r="I89" s="372">
        <f t="shared" si="16"/>
        <v>-1</v>
      </c>
      <c r="J89" s="262"/>
      <c r="K89" s="284"/>
      <c r="L89" s="345">
        <f t="shared" si="24"/>
        <v>0</v>
      </c>
      <c r="M89" s="372">
        <f t="shared" si="17"/>
        <v>-1</v>
      </c>
      <c r="N89" s="262"/>
      <c r="O89" s="284"/>
      <c r="P89" s="345">
        <f t="shared" si="25"/>
        <v>0</v>
      </c>
      <c r="Q89" s="372">
        <f t="shared" si="18"/>
        <v>-1</v>
      </c>
      <c r="R89" s="262"/>
      <c r="S89" s="284"/>
      <c r="T89" s="345">
        <f t="shared" si="26"/>
        <v>0</v>
      </c>
      <c r="U89" s="372">
        <f t="shared" si="19"/>
        <v>-1</v>
      </c>
      <c r="V89" s="262"/>
      <c r="W89" s="284"/>
      <c r="X89" s="345">
        <f t="shared" si="27"/>
        <v>0</v>
      </c>
      <c r="Y89" s="372">
        <f t="shared" si="20"/>
        <v>-1</v>
      </c>
      <c r="Z89" s="262"/>
      <c r="AA89" s="284"/>
      <c r="AB89" s="345">
        <f t="shared" si="28"/>
        <v>0</v>
      </c>
      <c r="AC89" s="372">
        <f t="shared" si="21"/>
        <v>-1</v>
      </c>
    </row>
    <row r="90" spans="1:29" x14ac:dyDescent="0.2">
      <c r="A90" s="261" t="s">
        <v>160</v>
      </c>
      <c r="B90" s="262"/>
      <c r="C90" s="284"/>
      <c r="D90" s="345">
        <f t="shared" si="22"/>
        <v>0</v>
      </c>
      <c r="E90" s="372">
        <f t="shared" si="15"/>
        <v>-1</v>
      </c>
      <c r="F90" s="262"/>
      <c r="G90" s="284"/>
      <c r="H90" s="345">
        <f t="shared" si="23"/>
        <v>0</v>
      </c>
      <c r="I90" s="372">
        <f t="shared" si="16"/>
        <v>-1</v>
      </c>
      <c r="J90" s="262"/>
      <c r="K90" s="284"/>
      <c r="L90" s="345">
        <f t="shared" si="24"/>
        <v>0</v>
      </c>
      <c r="M90" s="372">
        <f t="shared" si="17"/>
        <v>-1</v>
      </c>
      <c r="N90" s="262"/>
      <c r="O90" s="284"/>
      <c r="P90" s="345">
        <f t="shared" si="25"/>
        <v>0</v>
      </c>
      <c r="Q90" s="372">
        <f t="shared" si="18"/>
        <v>-1</v>
      </c>
      <c r="R90" s="262"/>
      <c r="S90" s="284"/>
      <c r="T90" s="345">
        <f t="shared" si="26"/>
        <v>0</v>
      </c>
      <c r="U90" s="372">
        <f t="shared" si="19"/>
        <v>-1</v>
      </c>
      <c r="V90" s="301"/>
      <c r="W90" s="284"/>
      <c r="X90" s="345">
        <f t="shared" si="27"/>
        <v>0</v>
      </c>
      <c r="Y90" s="372">
        <f t="shared" si="20"/>
        <v>-1</v>
      </c>
      <c r="Z90" s="262"/>
      <c r="AA90" s="284"/>
      <c r="AB90" s="345">
        <f t="shared" si="28"/>
        <v>0</v>
      </c>
      <c r="AC90" s="372">
        <f t="shared" si="21"/>
        <v>-1</v>
      </c>
    </row>
    <row r="91" spans="1:29" x14ac:dyDescent="0.2">
      <c r="A91" s="261" t="s">
        <v>161</v>
      </c>
      <c r="B91" s="262"/>
      <c r="C91" s="284"/>
      <c r="D91" s="345">
        <f t="shared" si="22"/>
        <v>0</v>
      </c>
      <c r="E91" s="372">
        <f t="shared" si="15"/>
        <v>-1</v>
      </c>
      <c r="F91" s="262"/>
      <c r="G91" s="284"/>
      <c r="H91" s="345">
        <f t="shared" si="23"/>
        <v>0</v>
      </c>
      <c r="I91" s="372">
        <f t="shared" si="16"/>
        <v>-1</v>
      </c>
      <c r="J91" s="262"/>
      <c r="K91" s="284"/>
      <c r="L91" s="345">
        <f t="shared" si="24"/>
        <v>0</v>
      </c>
      <c r="M91" s="372">
        <f t="shared" si="17"/>
        <v>-1</v>
      </c>
      <c r="N91" s="262"/>
      <c r="O91" s="284"/>
      <c r="P91" s="345">
        <f t="shared" si="25"/>
        <v>0</v>
      </c>
      <c r="Q91" s="372">
        <f t="shared" si="18"/>
        <v>-1</v>
      </c>
      <c r="R91" s="262"/>
      <c r="S91" s="284"/>
      <c r="T91" s="345">
        <f t="shared" si="26"/>
        <v>0</v>
      </c>
      <c r="U91" s="372">
        <f t="shared" si="19"/>
        <v>-1</v>
      </c>
      <c r="V91" s="262"/>
      <c r="W91" s="284"/>
      <c r="X91" s="345">
        <f t="shared" si="27"/>
        <v>0</v>
      </c>
      <c r="Y91" s="372">
        <f t="shared" si="20"/>
        <v>-1</v>
      </c>
      <c r="Z91" s="262"/>
      <c r="AA91" s="284"/>
      <c r="AB91" s="345">
        <f t="shared" si="28"/>
        <v>0</v>
      </c>
      <c r="AC91" s="372">
        <f t="shared" si="21"/>
        <v>-1</v>
      </c>
    </row>
    <row r="92" spans="1:29" x14ac:dyDescent="0.2">
      <c r="A92" s="261" t="s">
        <v>162</v>
      </c>
      <c r="B92" s="262"/>
      <c r="C92" s="284"/>
      <c r="D92" s="345">
        <f t="shared" si="22"/>
        <v>0</v>
      </c>
      <c r="E92" s="372">
        <f t="shared" si="15"/>
        <v>-1</v>
      </c>
      <c r="F92" s="262"/>
      <c r="G92" s="284"/>
      <c r="H92" s="345">
        <f t="shared" si="23"/>
        <v>0</v>
      </c>
      <c r="I92" s="372">
        <f t="shared" si="16"/>
        <v>-1</v>
      </c>
      <c r="J92" s="262"/>
      <c r="K92" s="284"/>
      <c r="L92" s="345">
        <f t="shared" si="24"/>
        <v>0</v>
      </c>
      <c r="M92" s="372">
        <f t="shared" si="17"/>
        <v>-1</v>
      </c>
      <c r="N92" s="262"/>
      <c r="O92" s="284"/>
      <c r="P92" s="345">
        <f t="shared" si="25"/>
        <v>0</v>
      </c>
      <c r="Q92" s="372">
        <f t="shared" si="18"/>
        <v>-1</v>
      </c>
      <c r="R92" s="262"/>
      <c r="S92" s="284"/>
      <c r="T92" s="345">
        <f t="shared" si="26"/>
        <v>0</v>
      </c>
      <c r="U92" s="372">
        <f t="shared" si="19"/>
        <v>-1</v>
      </c>
      <c r="V92" s="262"/>
      <c r="W92" s="284"/>
      <c r="X92" s="345">
        <f t="shared" si="27"/>
        <v>0</v>
      </c>
      <c r="Y92" s="372">
        <f t="shared" si="20"/>
        <v>-1</v>
      </c>
      <c r="Z92" s="262"/>
      <c r="AA92" s="284"/>
      <c r="AB92" s="345">
        <f t="shared" si="28"/>
        <v>0</v>
      </c>
      <c r="AC92" s="372">
        <f t="shared" si="21"/>
        <v>-1</v>
      </c>
    </row>
    <row r="93" spans="1:29" x14ac:dyDescent="0.2">
      <c r="A93" s="261" t="s">
        <v>56</v>
      </c>
      <c r="B93" s="262"/>
      <c r="C93" s="284"/>
      <c r="D93" s="345">
        <f t="shared" si="22"/>
        <v>0</v>
      </c>
      <c r="E93" s="372">
        <f t="shared" si="15"/>
        <v>-1</v>
      </c>
      <c r="F93" s="262"/>
      <c r="G93" s="284"/>
      <c r="H93" s="345">
        <f t="shared" si="23"/>
        <v>0</v>
      </c>
      <c r="I93" s="372">
        <f t="shared" si="16"/>
        <v>-1</v>
      </c>
      <c r="J93" s="262"/>
      <c r="K93" s="284"/>
      <c r="L93" s="345">
        <f t="shared" si="24"/>
        <v>0</v>
      </c>
      <c r="M93" s="372">
        <f t="shared" si="17"/>
        <v>-1</v>
      </c>
      <c r="N93" s="262"/>
      <c r="O93" s="284"/>
      <c r="P93" s="345">
        <f t="shared" si="25"/>
        <v>0</v>
      </c>
      <c r="Q93" s="372">
        <f t="shared" si="18"/>
        <v>-1</v>
      </c>
      <c r="R93" s="262"/>
      <c r="S93" s="284"/>
      <c r="T93" s="345">
        <f t="shared" si="26"/>
        <v>0</v>
      </c>
      <c r="U93" s="372">
        <f t="shared" si="19"/>
        <v>-1</v>
      </c>
      <c r="V93" s="262"/>
      <c r="W93" s="284"/>
      <c r="X93" s="345">
        <f t="shared" si="27"/>
        <v>0</v>
      </c>
      <c r="Y93" s="372">
        <f t="shared" si="20"/>
        <v>-1</v>
      </c>
      <c r="Z93" s="262"/>
      <c r="AA93" s="284"/>
      <c r="AB93" s="345">
        <f t="shared" si="28"/>
        <v>0</v>
      </c>
      <c r="AC93" s="372">
        <f t="shared" si="21"/>
        <v>-1</v>
      </c>
    </row>
    <row r="94" spans="1:29" x14ac:dyDescent="0.2">
      <c r="A94" s="261" t="s">
        <v>92</v>
      </c>
      <c r="B94" s="262"/>
      <c r="C94" s="284"/>
      <c r="D94" s="345">
        <f t="shared" si="22"/>
        <v>0</v>
      </c>
      <c r="E94" s="372">
        <f t="shared" si="15"/>
        <v>-1</v>
      </c>
      <c r="F94" s="262"/>
      <c r="G94" s="284"/>
      <c r="H94" s="345">
        <f t="shared" si="23"/>
        <v>0</v>
      </c>
      <c r="I94" s="372">
        <f t="shared" si="16"/>
        <v>-1</v>
      </c>
      <c r="J94" s="262"/>
      <c r="K94" s="284"/>
      <c r="L94" s="345">
        <f t="shared" si="24"/>
        <v>0</v>
      </c>
      <c r="M94" s="372">
        <f t="shared" si="17"/>
        <v>-1</v>
      </c>
      <c r="N94" s="262"/>
      <c r="O94" s="284"/>
      <c r="P94" s="345">
        <f t="shared" si="25"/>
        <v>0</v>
      </c>
      <c r="Q94" s="372">
        <f t="shared" si="18"/>
        <v>-1</v>
      </c>
      <c r="R94" s="262"/>
      <c r="S94" s="284"/>
      <c r="T94" s="345">
        <f t="shared" si="26"/>
        <v>0</v>
      </c>
      <c r="U94" s="372">
        <f t="shared" si="19"/>
        <v>-1</v>
      </c>
      <c r="V94" s="262"/>
      <c r="W94" s="284"/>
      <c r="X94" s="345">
        <f t="shared" si="27"/>
        <v>0</v>
      </c>
      <c r="Y94" s="372">
        <f t="shared" si="20"/>
        <v>-1</v>
      </c>
      <c r="Z94" s="262"/>
      <c r="AA94" s="284"/>
      <c r="AB94" s="345">
        <f t="shared" si="28"/>
        <v>0</v>
      </c>
      <c r="AC94" s="372">
        <f t="shared" si="21"/>
        <v>-1</v>
      </c>
    </row>
    <row r="95" spans="1:29" x14ac:dyDescent="0.2">
      <c r="A95" s="261" t="s">
        <v>5</v>
      </c>
      <c r="B95" s="262"/>
      <c r="C95" s="284"/>
      <c r="D95" s="345">
        <f t="shared" si="22"/>
        <v>0</v>
      </c>
      <c r="E95" s="372">
        <f t="shared" si="15"/>
        <v>-1</v>
      </c>
      <c r="F95" s="262"/>
      <c r="G95" s="284"/>
      <c r="H95" s="345">
        <f t="shared" si="23"/>
        <v>0</v>
      </c>
      <c r="I95" s="372">
        <f t="shared" si="16"/>
        <v>-1</v>
      </c>
      <c r="J95" s="262"/>
      <c r="K95" s="284"/>
      <c r="L95" s="345">
        <f t="shared" si="24"/>
        <v>0</v>
      </c>
      <c r="M95" s="372">
        <f t="shared" si="17"/>
        <v>-1</v>
      </c>
      <c r="N95" s="262"/>
      <c r="O95" s="284"/>
      <c r="P95" s="345">
        <f t="shared" si="25"/>
        <v>0</v>
      </c>
      <c r="Q95" s="372">
        <f t="shared" si="18"/>
        <v>-1</v>
      </c>
      <c r="R95" s="262"/>
      <c r="S95" s="284"/>
      <c r="T95" s="345">
        <f t="shared" si="26"/>
        <v>0</v>
      </c>
      <c r="U95" s="372">
        <f t="shared" si="19"/>
        <v>-1</v>
      </c>
      <c r="V95" s="262"/>
      <c r="W95" s="284"/>
      <c r="X95" s="345">
        <f t="shared" si="27"/>
        <v>0</v>
      </c>
      <c r="Y95" s="372">
        <f t="shared" si="20"/>
        <v>-1</v>
      </c>
      <c r="Z95" s="262"/>
      <c r="AA95" s="284"/>
      <c r="AB95" s="345">
        <f t="shared" si="28"/>
        <v>0</v>
      </c>
      <c r="AC95" s="372">
        <f t="shared" si="21"/>
        <v>-1</v>
      </c>
    </row>
    <row r="96" spans="1:29" ht="13.5" thickBot="1" x14ac:dyDescent="0.25">
      <c r="A96" s="302" t="s">
        <v>38</v>
      </c>
      <c r="B96" s="262"/>
      <c r="C96" s="284"/>
      <c r="D96" s="345">
        <f t="shared" si="22"/>
        <v>0</v>
      </c>
      <c r="E96" s="372">
        <f t="shared" si="15"/>
        <v>-1</v>
      </c>
      <c r="F96" s="262"/>
      <c r="G96" s="284"/>
      <c r="H96" s="345">
        <f t="shared" si="23"/>
        <v>0</v>
      </c>
      <c r="I96" s="372">
        <f t="shared" si="16"/>
        <v>-1</v>
      </c>
      <c r="J96" s="262"/>
      <c r="K96" s="284"/>
      <c r="L96" s="345">
        <f t="shared" si="24"/>
        <v>0</v>
      </c>
      <c r="M96" s="372">
        <f t="shared" si="17"/>
        <v>-1</v>
      </c>
      <c r="N96" s="262"/>
      <c r="O96" s="284"/>
      <c r="P96" s="345">
        <f t="shared" si="25"/>
        <v>0</v>
      </c>
      <c r="Q96" s="372">
        <f t="shared" si="18"/>
        <v>-1</v>
      </c>
      <c r="R96" s="262"/>
      <c r="S96" s="284"/>
      <c r="T96" s="345">
        <f t="shared" si="26"/>
        <v>0</v>
      </c>
      <c r="U96" s="372">
        <f t="shared" si="19"/>
        <v>-1</v>
      </c>
      <c r="V96" s="262"/>
      <c r="W96" s="284"/>
      <c r="X96" s="345">
        <f t="shared" si="27"/>
        <v>0</v>
      </c>
      <c r="Y96" s="372">
        <f t="shared" si="20"/>
        <v>-1</v>
      </c>
      <c r="Z96" s="262"/>
      <c r="AA96" s="284"/>
      <c r="AB96" s="345">
        <f t="shared" si="28"/>
        <v>0</v>
      </c>
      <c r="AC96" s="372">
        <f t="shared" si="21"/>
        <v>-1</v>
      </c>
    </row>
    <row r="97" spans="1:29" ht="13.5" thickTop="1" x14ac:dyDescent="0.2">
      <c r="A97" s="898" t="s">
        <v>50</v>
      </c>
      <c r="B97" s="898"/>
      <c r="C97" s="898"/>
      <c r="D97" s="898"/>
      <c r="E97" s="898"/>
      <c r="F97" s="898"/>
      <c r="G97" s="898"/>
      <c r="H97" s="898"/>
      <c r="I97" s="898"/>
      <c r="J97" s="898"/>
      <c r="K97" s="898"/>
      <c r="L97" s="898"/>
      <c r="M97" s="898"/>
      <c r="N97" s="898"/>
      <c r="O97" s="898"/>
      <c r="P97" s="898"/>
      <c r="Q97" s="898"/>
      <c r="R97" s="898"/>
      <c r="S97" s="898"/>
      <c r="T97" s="898"/>
      <c r="U97" s="898"/>
      <c r="V97" s="898"/>
      <c r="W97" s="898"/>
      <c r="X97" s="898"/>
      <c r="Y97" s="898"/>
      <c r="Z97" s="898"/>
      <c r="AA97" s="898"/>
      <c r="AB97" s="898"/>
      <c r="AC97" s="898"/>
    </row>
  </sheetData>
  <mergeCells count="16">
    <mergeCell ref="V1:Y1"/>
    <mergeCell ref="Z53:AC53"/>
    <mergeCell ref="A97:AC97"/>
    <mergeCell ref="Z1:AC1"/>
    <mergeCell ref="A45:AC45"/>
    <mergeCell ref="B53:E53"/>
    <mergeCell ref="F53:I53"/>
    <mergeCell ref="J53:M53"/>
    <mergeCell ref="N53:Q53"/>
    <mergeCell ref="R53:U53"/>
    <mergeCell ref="V53:Y53"/>
    <mergeCell ref="B1:E1"/>
    <mergeCell ref="F1:I1"/>
    <mergeCell ref="J1:M1"/>
    <mergeCell ref="N1:Q1"/>
    <mergeCell ref="R1:U1"/>
  </mergeCells>
  <printOptions horizontalCentered="1"/>
  <pageMargins left="0.70866141732283472" right="0.70866141732283472" top="1.2598425196850394" bottom="0.6692913385826772" header="0.78740157480314965" footer="0.19685039370078741"/>
  <pageSetup paperSize="9" scale="69" fitToHeight="2" orientation="landscape" horizontalDpi="4294967293" r:id="rId1"/>
  <headerFooter>
    <oddHeader>&amp;C&amp;"Arial,Fed"&amp;16Studentertal for Første Studieår ved Det Teknisk-Naturvidenskabelige Fakultet og 
Det Sundhedsvidenskabelige Fakultet 2010/2011</oddHead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20"/>
  <sheetViews>
    <sheetView zoomScale="120" zoomScaleNormal="120" zoomScalePageLayoutView="120" workbookViewId="0">
      <pane xSplit="1" ySplit="2" topLeftCell="B9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8.85546875" defaultRowHeight="12.75" x14ac:dyDescent="0.2"/>
  <cols>
    <col min="1" max="1" width="21" bestFit="1" customWidth="1"/>
    <col min="2" max="29" width="6.140625" customWidth="1"/>
  </cols>
  <sheetData>
    <row r="1" spans="1:29" ht="14.25" thickTop="1" thickBot="1" x14ac:dyDescent="0.25">
      <c r="A1" s="251"/>
      <c r="B1" s="889" t="s">
        <v>148</v>
      </c>
      <c r="C1" s="890"/>
      <c r="D1" s="890"/>
      <c r="E1" s="899"/>
      <c r="F1" s="889" t="s">
        <v>163</v>
      </c>
      <c r="G1" s="890"/>
      <c r="H1" s="890"/>
      <c r="I1" s="899"/>
      <c r="J1" s="889" t="s">
        <v>167</v>
      </c>
      <c r="K1" s="890"/>
      <c r="L1" s="890"/>
      <c r="M1" s="899"/>
      <c r="N1" s="889" t="s">
        <v>168</v>
      </c>
      <c r="O1" s="903"/>
      <c r="P1" s="903"/>
      <c r="Q1" s="904"/>
      <c r="R1" s="889" t="s">
        <v>169</v>
      </c>
      <c r="S1" s="890"/>
      <c r="T1" s="890"/>
      <c r="U1" s="899"/>
      <c r="V1" s="889" t="s">
        <v>170</v>
      </c>
      <c r="W1" s="890"/>
      <c r="X1" s="890"/>
      <c r="Y1" s="899"/>
      <c r="Z1" s="889" t="s">
        <v>175</v>
      </c>
      <c r="AA1" s="890"/>
      <c r="AB1" s="890"/>
      <c r="AC1" s="899"/>
    </row>
    <row r="2" spans="1:29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378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399" t="s">
        <v>149</v>
      </c>
      <c r="B3" s="161">
        <f>B4+B11+B19</f>
        <v>866</v>
      </c>
      <c r="C3" s="162">
        <f>C4+C11+C19</f>
        <v>388</v>
      </c>
      <c r="D3" s="366">
        <f>SUM(B3:C3)</f>
        <v>1254</v>
      </c>
      <c r="E3" s="353"/>
      <c r="F3" s="394">
        <f>F4+F11+F19</f>
        <v>867</v>
      </c>
      <c r="G3" s="395">
        <f>G4+G11+G19</f>
        <v>385</v>
      </c>
      <c r="H3" s="396">
        <f>SUM(F3:G3)</f>
        <v>1252</v>
      </c>
      <c r="I3" s="405">
        <f t="shared" ref="I3:I33" si="0">(H3-$H3)/$H3</f>
        <v>0</v>
      </c>
      <c r="J3" s="394">
        <f>J4+J11+J19</f>
        <v>872</v>
      </c>
      <c r="K3" s="395">
        <f>K4+K11+K19</f>
        <v>383</v>
      </c>
      <c r="L3" s="396">
        <f>L4+L11+L19</f>
        <v>1255</v>
      </c>
      <c r="M3" s="405">
        <f t="shared" ref="M3:M33" si="1">(L3-$H3)/$H3</f>
        <v>2.3961661341853034E-3</v>
      </c>
      <c r="N3" s="394">
        <f>N4+N11+N19</f>
        <v>864</v>
      </c>
      <c r="O3" s="395">
        <f>O4+O11+O19</f>
        <v>375</v>
      </c>
      <c r="P3" s="396">
        <f>P4+P11+P19</f>
        <v>1239</v>
      </c>
      <c r="Q3" s="405">
        <f t="shared" ref="Q3:Q33" si="2">(P3-$H3)/$H3</f>
        <v>-1.0383386581469648E-2</v>
      </c>
      <c r="R3" s="394">
        <f>R4+R11+R19</f>
        <v>857</v>
      </c>
      <c r="S3" s="395">
        <f>S4+S11+S19</f>
        <v>370</v>
      </c>
      <c r="T3" s="396">
        <f>T4+T11+T19</f>
        <v>1227</v>
      </c>
      <c r="U3" s="405">
        <f t="shared" ref="U3:U33" si="3">(T3-$H3)/$H3</f>
        <v>-1.9968051118210862E-2</v>
      </c>
      <c r="V3" s="394">
        <f>V4+V11+V19</f>
        <v>841</v>
      </c>
      <c r="W3" s="395">
        <f>W4+W11+W19</f>
        <v>360</v>
      </c>
      <c r="X3" s="396">
        <f>X4+X11+X19</f>
        <v>1201</v>
      </c>
      <c r="Y3" s="405">
        <f t="shared" ref="Y3:Y33" si="4">(X3-$H3)/$H3</f>
        <v>-4.0734824281150162E-2</v>
      </c>
      <c r="Z3" s="394">
        <f>Z4+Z11+Z19</f>
        <v>814</v>
      </c>
      <c r="AA3" s="395">
        <f>AA4+AA11+AA19</f>
        <v>345</v>
      </c>
      <c r="AB3" s="396">
        <f>AB4+AB11+AB19</f>
        <v>1159</v>
      </c>
      <c r="AC3" s="405">
        <f t="shared" ref="AC3:AC33" si="5">(AB3-$H3)/$H3</f>
        <v>-7.4281150159744402E-2</v>
      </c>
    </row>
    <row r="4" spans="1:29" ht="13.5" thickBot="1" x14ac:dyDescent="0.25">
      <c r="A4" s="400" t="s">
        <v>165</v>
      </c>
      <c r="B4" s="389">
        <f>B5+B8</f>
        <v>84</v>
      </c>
      <c r="C4" s="390">
        <f>C5+C8</f>
        <v>29</v>
      </c>
      <c r="D4" s="390">
        <f>D5+D8</f>
        <v>113</v>
      </c>
      <c r="E4" s="354"/>
      <c r="F4" s="397">
        <f>F5+F8</f>
        <v>84</v>
      </c>
      <c r="G4" s="398">
        <f>G5+G8</f>
        <v>29</v>
      </c>
      <c r="H4" s="398">
        <f>H5+H8</f>
        <v>113</v>
      </c>
      <c r="I4" s="406">
        <f t="shared" si="0"/>
        <v>0</v>
      </c>
      <c r="J4" s="397">
        <f>J5+J8</f>
        <v>85</v>
      </c>
      <c r="K4" s="398">
        <f>K5+K8</f>
        <v>31</v>
      </c>
      <c r="L4" s="398">
        <f>L5+L8</f>
        <v>116</v>
      </c>
      <c r="M4" s="406">
        <f t="shared" si="1"/>
        <v>2.6548672566371681E-2</v>
      </c>
      <c r="N4" s="397">
        <f>N5+N8</f>
        <v>81</v>
      </c>
      <c r="O4" s="398">
        <f>O5+O8</f>
        <v>29</v>
      </c>
      <c r="P4" s="398">
        <f>P5+P8</f>
        <v>110</v>
      </c>
      <c r="Q4" s="406">
        <f t="shared" si="2"/>
        <v>-2.6548672566371681E-2</v>
      </c>
      <c r="R4" s="397">
        <f>R5+R8</f>
        <v>78</v>
      </c>
      <c r="S4" s="398">
        <f>S5+S8</f>
        <v>29</v>
      </c>
      <c r="T4" s="398">
        <f>T5+T8</f>
        <v>107</v>
      </c>
      <c r="U4" s="406">
        <f t="shared" si="3"/>
        <v>-5.3097345132743362E-2</v>
      </c>
      <c r="V4" s="397">
        <f>V5+V8</f>
        <v>77</v>
      </c>
      <c r="W4" s="398">
        <f>W5+W8</f>
        <v>27</v>
      </c>
      <c r="X4" s="398">
        <f>X5+X8</f>
        <v>104</v>
      </c>
      <c r="Y4" s="406">
        <f t="shared" si="4"/>
        <v>-7.9646017699115043E-2</v>
      </c>
      <c r="Z4" s="397">
        <f>Z5+Z8</f>
        <v>73</v>
      </c>
      <c r="AA4" s="398">
        <f>AA5+AA8</f>
        <v>23</v>
      </c>
      <c r="AB4" s="398">
        <f>AB5+AB8</f>
        <v>96</v>
      </c>
      <c r="AC4" s="406">
        <f t="shared" si="5"/>
        <v>-0.15044247787610621</v>
      </c>
    </row>
    <row r="5" spans="1:29" x14ac:dyDescent="0.2">
      <c r="A5" s="380" t="s">
        <v>171</v>
      </c>
      <c r="B5" s="386">
        <f>SUM(B6:B7)</f>
        <v>10</v>
      </c>
      <c r="C5" s="383">
        <f>SUM(C6:C7)</f>
        <v>7</v>
      </c>
      <c r="D5" s="383">
        <f>SUM(D6:D7)</f>
        <v>17</v>
      </c>
      <c r="E5" s="379"/>
      <c r="F5" s="385">
        <f>SUM(F6:F7)</f>
        <v>10</v>
      </c>
      <c r="G5" s="383">
        <f>SUM(G6:G7)</f>
        <v>7</v>
      </c>
      <c r="H5" s="383">
        <f>SUM(H6:H7)</f>
        <v>17</v>
      </c>
      <c r="I5" s="393">
        <f t="shared" si="0"/>
        <v>0</v>
      </c>
      <c r="J5" s="385">
        <f>SUM(J6:J7)</f>
        <v>12</v>
      </c>
      <c r="K5" s="383">
        <f>SUM(K6:K7)</f>
        <v>7</v>
      </c>
      <c r="L5" s="383">
        <f>SUM(L6:L7)</f>
        <v>19</v>
      </c>
      <c r="M5" s="393">
        <f t="shared" si="1"/>
        <v>0.11764705882352941</v>
      </c>
      <c r="N5" s="385">
        <f>SUM(N6:N7)</f>
        <v>11</v>
      </c>
      <c r="O5" s="383">
        <f>SUM(O6:O7)</f>
        <v>7</v>
      </c>
      <c r="P5" s="383">
        <f>SUM(P6:P7)</f>
        <v>18</v>
      </c>
      <c r="Q5" s="393">
        <f t="shared" si="2"/>
        <v>5.8823529411764705E-2</v>
      </c>
      <c r="R5" s="385">
        <f>SUM(R6:R7)</f>
        <v>10</v>
      </c>
      <c r="S5" s="383">
        <f>SUM(S6:S7)</f>
        <v>7</v>
      </c>
      <c r="T5" s="383">
        <f>SUM(T6:T7)</f>
        <v>17</v>
      </c>
      <c r="U5" s="393">
        <f t="shared" si="3"/>
        <v>0</v>
      </c>
      <c r="V5" s="385">
        <f>SUM(V6:V7)</f>
        <v>10</v>
      </c>
      <c r="W5" s="383">
        <f>SUM(W6:W7)</f>
        <v>6</v>
      </c>
      <c r="X5" s="383">
        <f>SUM(X6:X7)</f>
        <v>16</v>
      </c>
      <c r="Y5" s="393">
        <f t="shared" si="4"/>
        <v>-5.8823529411764705E-2</v>
      </c>
      <c r="Z5" s="385">
        <f>SUM(Z6:Z7)</f>
        <v>10</v>
      </c>
      <c r="AA5" s="383">
        <f>SUM(AA6:AA7)</f>
        <v>5</v>
      </c>
      <c r="AB5" s="383">
        <f>SUM(AB6:AB7)</f>
        <v>15</v>
      </c>
      <c r="AC5" s="393">
        <f t="shared" si="5"/>
        <v>-0.11764705882352941</v>
      </c>
    </row>
    <row r="6" spans="1:29" ht="12" customHeight="1" x14ac:dyDescent="0.2">
      <c r="A6" s="283" t="s">
        <v>130</v>
      </c>
      <c r="B6" s="388">
        <v>3</v>
      </c>
      <c r="C6" s="345">
        <v>4</v>
      </c>
      <c r="D6" s="345">
        <f>SUM(B6:C6)</f>
        <v>7</v>
      </c>
      <c r="E6" s="343"/>
      <c r="F6" s="391">
        <v>3</v>
      </c>
      <c r="G6" s="345">
        <v>4</v>
      </c>
      <c r="H6" s="345">
        <f>SUM(F6:G6)</f>
        <v>7</v>
      </c>
      <c r="I6" s="392">
        <f t="shared" si="0"/>
        <v>0</v>
      </c>
      <c r="J6" s="391">
        <v>3</v>
      </c>
      <c r="K6" s="345">
        <v>4</v>
      </c>
      <c r="L6" s="345">
        <f>SUM(J6:K6)</f>
        <v>7</v>
      </c>
      <c r="M6" s="392">
        <f t="shared" si="1"/>
        <v>0</v>
      </c>
      <c r="N6" s="391">
        <v>3</v>
      </c>
      <c r="O6" s="345">
        <v>4</v>
      </c>
      <c r="P6" s="345">
        <f>SUM(N6:O6)</f>
        <v>7</v>
      </c>
      <c r="Q6" s="392">
        <f t="shared" si="2"/>
        <v>0</v>
      </c>
      <c r="R6" s="391">
        <v>2</v>
      </c>
      <c r="S6" s="345">
        <v>4</v>
      </c>
      <c r="T6" s="345">
        <f>SUM(R6:S6)</f>
        <v>6</v>
      </c>
      <c r="U6" s="392">
        <f t="shared" si="3"/>
        <v>-0.14285714285714285</v>
      </c>
      <c r="V6" s="391">
        <v>2</v>
      </c>
      <c r="W6" s="345">
        <v>3</v>
      </c>
      <c r="X6" s="345">
        <f>SUM(V6:W6)</f>
        <v>5</v>
      </c>
      <c r="Y6" s="392">
        <f t="shared" si="4"/>
        <v>-0.2857142857142857</v>
      </c>
      <c r="Z6" s="391">
        <v>2</v>
      </c>
      <c r="AA6" s="345">
        <v>3</v>
      </c>
      <c r="AB6" s="345">
        <f>SUM(Z6:AA6)</f>
        <v>5</v>
      </c>
      <c r="AC6" s="392">
        <f t="shared" si="5"/>
        <v>-0.2857142857142857</v>
      </c>
    </row>
    <row r="7" spans="1:29" x14ac:dyDescent="0.2">
      <c r="A7" s="283" t="s">
        <v>10</v>
      </c>
      <c r="B7" s="338">
        <v>7</v>
      </c>
      <c r="C7" s="332">
        <v>3</v>
      </c>
      <c r="D7" s="345">
        <f>SUM(B7:C7)</f>
        <v>10</v>
      </c>
      <c r="E7" s="341"/>
      <c r="F7" s="262">
        <v>7</v>
      </c>
      <c r="G7" s="284">
        <v>3</v>
      </c>
      <c r="H7" s="345">
        <f>SUM(F7:G7)</f>
        <v>10</v>
      </c>
      <c r="I7" s="392">
        <f t="shared" si="0"/>
        <v>0</v>
      </c>
      <c r="J7" s="262">
        <v>9</v>
      </c>
      <c r="K7" s="284">
        <v>3</v>
      </c>
      <c r="L7" s="345">
        <f>SUM(J7:K7)</f>
        <v>12</v>
      </c>
      <c r="M7" s="392">
        <f t="shared" si="1"/>
        <v>0.2</v>
      </c>
      <c r="N7" s="262">
        <v>8</v>
      </c>
      <c r="O7" s="284">
        <v>3</v>
      </c>
      <c r="P7" s="345">
        <f>SUM(N7:O7)</f>
        <v>11</v>
      </c>
      <c r="Q7" s="392">
        <f t="shared" si="2"/>
        <v>0.1</v>
      </c>
      <c r="R7" s="262">
        <v>8</v>
      </c>
      <c r="S7" s="284">
        <v>3</v>
      </c>
      <c r="T7" s="345">
        <f>SUM(R7:S7)</f>
        <v>11</v>
      </c>
      <c r="U7" s="392">
        <f t="shared" si="3"/>
        <v>0.1</v>
      </c>
      <c r="V7" s="262">
        <v>8</v>
      </c>
      <c r="W7" s="284">
        <v>3</v>
      </c>
      <c r="X7" s="345">
        <f>SUM(V7:W7)</f>
        <v>11</v>
      </c>
      <c r="Y7" s="392">
        <f t="shared" si="4"/>
        <v>0.1</v>
      </c>
      <c r="Z7" s="262">
        <v>8</v>
      </c>
      <c r="AA7" s="284">
        <v>2</v>
      </c>
      <c r="AB7" s="345">
        <f>SUM(Z7:AA7)</f>
        <v>10</v>
      </c>
      <c r="AC7" s="392">
        <f t="shared" si="5"/>
        <v>0</v>
      </c>
    </row>
    <row r="8" spans="1:29" x14ac:dyDescent="0.2">
      <c r="A8" s="380" t="s">
        <v>172</v>
      </c>
      <c r="B8" s="382">
        <f>SUM(B9:B10)</f>
        <v>74</v>
      </c>
      <c r="C8" s="387">
        <f>SUM(C9:C10)</f>
        <v>22</v>
      </c>
      <c r="D8" s="387">
        <f>SUM(D9:D10)</f>
        <v>96</v>
      </c>
      <c r="E8" s="384"/>
      <c r="F8" s="381">
        <f>SUM(F9:F10)</f>
        <v>74</v>
      </c>
      <c r="G8" s="387">
        <f>SUM(G9:G10)</f>
        <v>22</v>
      </c>
      <c r="H8" s="387">
        <f>SUM(H9:H10)</f>
        <v>96</v>
      </c>
      <c r="I8" s="393">
        <f t="shared" si="0"/>
        <v>0</v>
      </c>
      <c r="J8" s="381">
        <f>SUM(J9:J10)</f>
        <v>73</v>
      </c>
      <c r="K8" s="387">
        <f>SUM(K9:K10)</f>
        <v>24</v>
      </c>
      <c r="L8" s="387">
        <f>SUM(L9:L10)</f>
        <v>97</v>
      </c>
      <c r="M8" s="393">
        <f t="shared" si="1"/>
        <v>1.0416666666666666E-2</v>
      </c>
      <c r="N8" s="381">
        <f>SUM(N9:N10)</f>
        <v>70</v>
      </c>
      <c r="O8" s="387">
        <f>SUM(O9:O10)</f>
        <v>22</v>
      </c>
      <c r="P8" s="387">
        <f>SUM(P9:P10)</f>
        <v>92</v>
      </c>
      <c r="Q8" s="393">
        <f t="shared" si="2"/>
        <v>-4.1666666666666664E-2</v>
      </c>
      <c r="R8" s="381">
        <f>SUM(R9:R10)</f>
        <v>68</v>
      </c>
      <c r="S8" s="387">
        <f>SUM(S9:S10)</f>
        <v>22</v>
      </c>
      <c r="T8" s="387">
        <f>SUM(T9:T10)</f>
        <v>90</v>
      </c>
      <c r="U8" s="393">
        <f t="shared" si="3"/>
        <v>-6.25E-2</v>
      </c>
      <c r="V8" s="381">
        <f>SUM(V9:V10)</f>
        <v>67</v>
      </c>
      <c r="W8" s="387">
        <f>SUM(W9:W10)</f>
        <v>21</v>
      </c>
      <c r="X8" s="387">
        <f>SUM(X9:X10)</f>
        <v>88</v>
      </c>
      <c r="Y8" s="393">
        <f t="shared" si="4"/>
        <v>-8.3333333333333329E-2</v>
      </c>
      <c r="Z8" s="381">
        <f>SUM(Z9:Z10)</f>
        <v>63</v>
      </c>
      <c r="AA8" s="387">
        <f>SUM(AA9:AA10)</f>
        <v>18</v>
      </c>
      <c r="AB8" s="387">
        <f>SUM(AB9:AB10)</f>
        <v>81</v>
      </c>
      <c r="AC8" s="393">
        <f t="shared" si="5"/>
        <v>-0.15625</v>
      </c>
    </row>
    <row r="9" spans="1:29" x14ac:dyDescent="0.2">
      <c r="A9" s="283" t="s">
        <v>150</v>
      </c>
      <c r="B9" s="331">
        <v>15</v>
      </c>
      <c r="C9" s="338">
        <v>6</v>
      </c>
      <c r="D9" s="345">
        <f>SUM(B9:C9)</f>
        <v>21</v>
      </c>
      <c r="E9" s="341"/>
      <c r="F9" s="262">
        <v>15</v>
      </c>
      <c r="G9" s="284">
        <v>6</v>
      </c>
      <c r="H9" s="345">
        <f>SUM(F9:G9)</f>
        <v>21</v>
      </c>
      <c r="I9" s="392">
        <f t="shared" si="0"/>
        <v>0</v>
      </c>
      <c r="J9" s="262">
        <v>16</v>
      </c>
      <c r="K9" s="284">
        <v>6</v>
      </c>
      <c r="L9" s="345">
        <f>SUM(J9:K9)</f>
        <v>22</v>
      </c>
      <c r="M9" s="392">
        <f t="shared" si="1"/>
        <v>4.7619047619047616E-2</v>
      </c>
      <c r="N9" s="262">
        <v>15</v>
      </c>
      <c r="O9" s="284">
        <v>6</v>
      </c>
      <c r="P9" s="345">
        <f>SUM(N9:O9)</f>
        <v>21</v>
      </c>
      <c r="Q9" s="392">
        <f t="shared" si="2"/>
        <v>0</v>
      </c>
      <c r="R9" s="262">
        <v>14</v>
      </c>
      <c r="S9" s="284">
        <v>6</v>
      </c>
      <c r="T9" s="345">
        <f>SUM(R9:S9)</f>
        <v>20</v>
      </c>
      <c r="U9" s="392">
        <f t="shared" si="3"/>
        <v>-4.7619047619047616E-2</v>
      </c>
      <c r="V9" s="262">
        <v>14</v>
      </c>
      <c r="W9" s="284">
        <v>6</v>
      </c>
      <c r="X9" s="345">
        <f>SUM(V9:W9)</f>
        <v>20</v>
      </c>
      <c r="Y9" s="392">
        <f t="shared" si="4"/>
        <v>-4.7619047619047616E-2</v>
      </c>
      <c r="Z9" s="262">
        <v>14</v>
      </c>
      <c r="AA9" s="284">
        <v>6</v>
      </c>
      <c r="AB9" s="345">
        <f>SUM(Z9:AA9)</f>
        <v>20</v>
      </c>
      <c r="AC9" s="392">
        <f t="shared" si="5"/>
        <v>-4.7619047619047616E-2</v>
      </c>
    </row>
    <row r="10" spans="1:29" x14ac:dyDescent="0.2">
      <c r="A10" s="283" t="s">
        <v>91</v>
      </c>
      <c r="B10" s="391">
        <v>59</v>
      </c>
      <c r="C10" s="388">
        <v>16</v>
      </c>
      <c r="D10" s="345">
        <f>SUM(B10:C10)</f>
        <v>75</v>
      </c>
      <c r="E10" s="341"/>
      <c r="F10" s="391">
        <v>59</v>
      </c>
      <c r="G10" s="345">
        <v>16</v>
      </c>
      <c r="H10" s="345">
        <f>SUM(F10:G10)</f>
        <v>75</v>
      </c>
      <c r="I10" s="392">
        <f t="shared" si="0"/>
        <v>0</v>
      </c>
      <c r="J10" s="391">
        <v>57</v>
      </c>
      <c r="K10" s="345">
        <v>18</v>
      </c>
      <c r="L10" s="345">
        <f>SUM(J10:K10)</f>
        <v>75</v>
      </c>
      <c r="M10" s="392">
        <f t="shared" si="1"/>
        <v>0</v>
      </c>
      <c r="N10" s="391">
        <v>55</v>
      </c>
      <c r="O10" s="345">
        <v>16</v>
      </c>
      <c r="P10" s="345">
        <f>SUM(N10:O10)</f>
        <v>71</v>
      </c>
      <c r="Q10" s="392">
        <f t="shared" si="2"/>
        <v>-5.3333333333333337E-2</v>
      </c>
      <c r="R10" s="391">
        <v>54</v>
      </c>
      <c r="S10" s="345">
        <v>16</v>
      </c>
      <c r="T10" s="345">
        <f>SUM(R10:S10)</f>
        <v>70</v>
      </c>
      <c r="U10" s="392">
        <f t="shared" si="3"/>
        <v>-6.6666666666666666E-2</v>
      </c>
      <c r="V10" s="391">
        <v>53</v>
      </c>
      <c r="W10" s="345">
        <v>15</v>
      </c>
      <c r="X10" s="345">
        <f>SUM(V10:W10)</f>
        <v>68</v>
      </c>
      <c r="Y10" s="392">
        <f t="shared" si="4"/>
        <v>-9.3333333333333338E-2</v>
      </c>
      <c r="Z10" s="391">
        <v>49</v>
      </c>
      <c r="AA10" s="345">
        <v>12</v>
      </c>
      <c r="AB10" s="345">
        <f>SUM(Z10:AA10)</f>
        <v>61</v>
      </c>
      <c r="AC10" s="392">
        <f t="shared" si="5"/>
        <v>-0.18666666666666668</v>
      </c>
    </row>
    <row r="11" spans="1:29" x14ac:dyDescent="0.2">
      <c r="A11" s="400" t="s">
        <v>81</v>
      </c>
      <c r="B11" s="401">
        <f>B12+B17</f>
        <v>70</v>
      </c>
      <c r="C11" s="402">
        <f>C12+C17</f>
        <v>14</v>
      </c>
      <c r="D11" s="402">
        <f>D12+D17</f>
        <v>84</v>
      </c>
      <c r="E11" s="404"/>
      <c r="F11" s="397">
        <f>F12+F17</f>
        <v>70</v>
      </c>
      <c r="G11" s="398">
        <f>G12+G17</f>
        <v>13</v>
      </c>
      <c r="H11" s="398">
        <f>H12+H17</f>
        <v>83</v>
      </c>
      <c r="I11" s="406">
        <f t="shared" si="0"/>
        <v>0</v>
      </c>
      <c r="J11" s="397">
        <f>J12+J17</f>
        <v>72</v>
      </c>
      <c r="K11" s="398">
        <f>K12+K17</f>
        <v>13</v>
      </c>
      <c r="L11" s="398">
        <f>L12+L17</f>
        <v>85</v>
      </c>
      <c r="M11" s="406">
        <f t="shared" si="1"/>
        <v>2.4096385542168676E-2</v>
      </c>
      <c r="N11" s="397">
        <f>N12+N17</f>
        <v>73</v>
      </c>
      <c r="O11" s="398">
        <f>O12+O17</f>
        <v>13</v>
      </c>
      <c r="P11" s="398">
        <f>P12+P17</f>
        <v>86</v>
      </c>
      <c r="Q11" s="406">
        <f t="shared" si="2"/>
        <v>3.614457831325301E-2</v>
      </c>
      <c r="R11" s="397">
        <f>R12+R17</f>
        <v>73</v>
      </c>
      <c r="S11" s="398">
        <f>S12+S17</f>
        <v>13</v>
      </c>
      <c r="T11" s="398">
        <f>T12+T17</f>
        <v>86</v>
      </c>
      <c r="U11" s="406">
        <f t="shared" si="3"/>
        <v>3.614457831325301E-2</v>
      </c>
      <c r="V11" s="397">
        <f>V12+V17</f>
        <v>72</v>
      </c>
      <c r="W11" s="398">
        <f>W12+W17</f>
        <v>13</v>
      </c>
      <c r="X11" s="398">
        <f>X12+X17</f>
        <v>85</v>
      </c>
      <c r="Y11" s="406">
        <f t="shared" si="4"/>
        <v>2.4096385542168676E-2</v>
      </c>
      <c r="Z11" s="397">
        <f>Z12+Z17</f>
        <v>71</v>
      </c>
      <c r="AA11" s="398">
        <f>AA12+AA17</f>
        <v>12</v>
      </c>
      <c r="AB11" s="398">
        <f>AB12+AB17</f>
        <v>83</v>
      </c>
      <c r="AC11" s="406">
        <f t="shared" si="5"/>
        <v>0</v>
      </c>
    </row>
    <row r="12" spans="1:29" x14ac:dyDescent="0.2">
      <c r="A12" s="380" t="s">
        <v>173</v>
      </c>
      <c r="B12" s="381">
        <f>SUM(B13:B16)</f>
        <v>62</v>
      </c>
      <c r="C12" s="387">
        <f>SUM(C13:C16)</f>
        <v>11</v>
      </c>
      <c r="D12" s="387">
        <f>SUM(D13:D16)</f>
        <v>73</v>
      </c>
      <c r="E12" s="403"/>
      <c r="F12" s="381">
        <f>SUM(F13:F16)</f>
        <v>62</v>
      </c>
      <c r="G12" s="387">
        <f>SUM(G13:G16)</f>
        <v>10</v>
      </c>
      <c r="H12" s="387">
        <f>SUM(H13:H16)</f>
        <v>72</v>
      </c>
      <c r="I12" s="393">
        <f t="shared" si="0"/>
        <v>0</v>
      </c>
      <c r="J12" s="381">
        <f>SUM(J13:J16)</f>
        <v>63</v>
      </c>
      <c r="K12" s="387">
        <f>SUM(K13:K16)</f>
        <v>10</v>
      </c>
      <c r="L12" s="387">
        <f>SUM(L13:L16)</f>
        <v>73</v>
      </c>
      <c r="M12" s="393">
        <f t="shared" si="1"/>
        <v>1.3888888888888888E-2</v>
      </c>
      <c r="N12" s="381">
        <f>SUM(N13:N16)</f>
        <v>64</v>
      </c>
      <c r="O12" s="387">
        <f>SUM(O13:O16)</f>
        <v>10</v>
      </c>
      <c r="P12" s="387">
        <f>SUM(P13:P16)</f>
        <v>74</v>
      </c>
      <c r="Q12" s="393">
        <f t="shared" si="2"/>
        <v>2.7777777777777776E-2</v>
      </c>
      <c r="R12" s="381">
        <f>SUM(R13:R16)</f>
        <v>64</v>
      </c>
      <c r="S12" s="387">
        <f>SUM(S13:S16)</f>
        <v>10</v>
      </c>
      <c r="T12" s="387">
        <f>SUM(T13:T16)</f>
        <v>74</v>
      </c>
      <c r="U12" s="393">
        <f t="shared" si="3"/>
        <v>2.7777777777777776E-2</v>
      </c>
      <c r="V12" s="381">
        <f>SUM(V13:V16)</f>
        <v>63</v>
      </c>
      <c r="W12" s="387">
        <f>SUM(W13:W16)</f>
        <v>10</v>
      </c>
      <c r="X12" s="387">
        <f>SUM(X13:X16)</f>
        <v>73</v>
      </c>
      <c r="Y12" s="393">
        <f t="shared" si="4"/>
        <v>1.3888888888888888E-2</v>
      </c>
      <c r="Z12" s="381">
        <f>SUM(Z13:Z16)</f>
        <v>62</v>
      </c>
      <c r="AA12" s="387">
        <f>SUM(AA13:AA16)</f>
        <v>9</v>
      </c>
      <c r="AB12" s="387">
        <f>SUM(AB13:AB16)</f>
        <v>71</v>
      </c>
      <c r="AC12" s="393">
        <f t="shared" si="5"/>
        <v>-1.3888888888888888E-2</v>
      </c>
    </row>
    <row r="13" spans="1:29" x14ac:dyDescent="0.2">
      <c r="A13" s="283" t="s">
        <v>9</v>
      </c>
      <c r="B13" s="262">
        <v>10</v>
      </c>
      <c r="C13" s="284">
        <v>2</v>
      </c>
      <c r="D13" s="345">
        <f>SUM(B13:C13)</f>
        <v>12</v>
      </c>
      <c r="E13" s="343"/>
      <c r="F13" s="262">
        <v>10</v>
      </c>
      <c r="G13" s="284">
        <v>2</v>
      </c>
      <c r="H13" s="345">
        <f>SUM(F13:G13)</f>
        <v>12</v>
      </c>
      <c r="I13" s="392">
        <f t="shared" si="0"/>
        <v>0</v>
      </c>
      <c r="J13" s="262">
        <v>11</v>
      </c>
      <c r="K13" s="284">
        <v>2</v>
      </c>
      <c r="L13" s="345">
        <f>SUM(J13:K13)</f>
        <v>13</v>
      </c>
      <c r="M13" s="392">
        <f t="shared" si="1"/>
        <v>8.3333333333333329E-2</v>
      </c>
      <c r="N13" s="262">
        <v>11</v>
      </c>
      <c r="O13" s="284">
        <v>1</v>
      </c>
      <c r="P13" s="345">
        <f>SUM(N13:O13)</f>
        <v>12</v>
      </c>
      <c r="Q13" s="392">
        <f t="shared" si="2"/>
        <v>0</v>
      </c>
      <c r="R13" s="262">
        <v>11</v>
      </c>
      <c r="S13" s="284">
        <v>1</v>
      </c>
      <c r="T13" s="345">
        <f>SUM(R13:S13)</f>
        <v>12</v>
      </c>
      <c r="U13" s="392">
        <f t="shared" si="3"/>
        <v>0</v>
      </c>
      <c r="V13" s="262">
        <v>11</v>
      </c>
      <c r="W13" s="284">
        <v>1</v>
      </c>
      <c r="X13" s="345">
        <f>SUM(V13:W13)</f>
        <v>12</v>
      </c>
      <c r="Y13" s="392">
        <f t="shared" si="4"/>
        <v>0</v>
      </c>
      <c r="Z13" s="262">
        <v>11</v>
      </c>
      <c r="AA13" s="284">
        <v>1</v>
      </c>
      <c r="AB13" s="345">
        <f>SUM(Z13:AA13)</f>
        <v>12</v>
      </c>
      <c r="AC13" s="392">
        <f t="shared" si="5"/>
        <v>0</v>
      </c>
    </row>
    <row r="14" spans="1:29" x14ac:dyDescent="0.2">
      <c r="A14" s="283" t="s">
        <v>103</v>
      </c>
      <c r="B14" s="262">
        <v>22</v>
      </c>
      <c r="C14" s="285">
        <v>4</v>
      </c>
      <c r="D14" s="345">
        <f>SUM(B14:C14)</f>
        <v>26</v>
      </c>
      <c r="E14" s="341"/>
      <c r="F14" s="262">
        <v>22</v>
      </c>
      <c r="G14" s="285">
        <v>4</v>
      </c>
      <c r="H14" s="345">
        <f>SUM(F14:G14)</f>
        <v>26</v>
      </c>
      <c r="I14" s="392">
        <f t="shared" si="0"/>
        <v>0</v>
      </c>
      <c r="J14" s="262">
        <v>22</v>
      </c>
      <c r="K14" s="285">
        <v>4</v>
      </c>
      <c r="L14" s="345">
        <f>SUM(J14:K14)</f>
        <v>26</v>
      </c>
      <c r="M14" s="392">
        <f t="shared" si="1"/>
        <v>0</v>
      </c>
      <c r="N14" s="262">
        <v>23</v>
      </c>
      <c r="O14" s="285">
        <v>5</v>
      </c>
      <c r="P14" s="345">
        <f>SUM(N14:O14)</f>
        <v>28</v>
      </c>
      <c r="Q14" s="392">
        <f t="shared" si="2"/>
        <v>7.6923076923076927E-2</v>
      </c>
      <c r="R14" s="262">
        <v>23</v>
      </c>
      <c r="S14" s="285">
        <v>5</v>
      </c>
      <c r="T14" s="345">
        <f>SUM(R14:S14)</f>
        <v>28</v>
      </c>
      <c r="U14" s="392">
        <f t="shared" si="3"/>
        <v>7.6923076923076927E-2</v>
      </c>
      <c r="V14" s="262">
        <v>22</v>
      </c>
      <c r="W14" s="285">
        <v>5</v>
      </c>
      <c r="X14" s="345">
        <f>SUM(V14:W14)</f>
        <v>27</v>
      </c>
      <c r="Y14" s="392">
        <f t="shared" si="4"/>
        <v>3.8461538461538464E-2</v>
      </c>
      <c r="Z14" s="262">
        <v>22</v>
      </c>
      <c r="AA14" s="285">
        <v>4</v>
      </c>
      <c r="AB14" s="345">
        <f>SUM(Z14:AA14)</f>
        <v>26</v>
      </c>
      <c r="AC14" s="392">
        <f t="shared" si="5"/>
        <v>0</v>
      </c>
    </row>
    <row r="15" spans="1:29" x14ac:dyDescent="0.2">
      <c r="A15" s="283" t="s">
        <v>13</v>
      </c>
      <c r="B15" s="262">
        <v>9</v>
      </c>
      <c r="C15" s="284">
        <v>4</v>
      </c>
      <c r="D15" s="345">
        <f>SUM(B15:C15)</f>
        <v>13</v>
      </c>
      <c r="E15" s="341"/>
      <c r="F15" s="262">
        <v>9</v>
      </c>
      <c r="G15" s="284">
        <v>4</v>
      </c>
      <c r="H15" s="345">
        <f>SUM(F15:G15)</f>
        <v>13</v>
      </c>
      <c r="I15" s="392">
        <f t="shared" si="0"/>
        <v>0</v>
      </c>
      <c r="J15" s="262">
        <v>9</v>
      </c>
      <c r="K15" s="284">
        <v>4</v>
      </c>
      <c r="L15" s="345">
        <f>SUM(J15:K15)</f>
        <v>13</v>
      </c>
      <c r="M15" s="392">
        <f t="shared" si="1"/>
        <v>0</v>
      </c>
      <c r="N15" s="262">
        <v>9</v>
      </c>
      <c r="O15" s="284">
        <v>4</v>
      </c>
      <c r="P15" s="345">
        <f>SUM(N15:O15)</f>
        <v>13</v>
      </c>
      <c r="Q15" s="392">
        <f t="shared" si="2"/>
        <v>0</v>
      </c>
      <c r="R15" s="262">
        <v>9</v>
      </c>
      <c r="S15" s="284">
        <v>4</v>
      </c>
      <c r="T15" s="345">
        <f>SUM(R15:S15)</f>
        <v>13</v>
      </c>
      <c r="U15" s="392">
        <f t="shared" si="3"/>
        <v>0</v>
      </c>
      <c r="V15" s="262">
        <v>9</v>
      </c>
      <c r="W15" s="284">
        <v>4</v>
      </c>
      <c r="X15" s="345">
        <f>SUM(V15:W15)</f>
        <v>13</v>
      </c>
      <c r="Y15" s="392">
        <f t="shared" si="4"/>
        <v>0</v>
      </c>
      <c r="Z15" s="262">
        <v>8</v>
      </c>
      <c r="AA15" s="284">
        <v>4</v>
      </c>
      <c r="AB15" s="345">
        <f>SUM(Z15:AA15)</f>
        <v>12</v>
      </c>
      <c r="AC15" s="392">
        <f t="shared" si="5"/>
        <v>-7.6923076923076927E-2</v>
      </c>
    </row>
    <row r="16" spans="1:29" x14ac:dyDescent="0.2">
      <c r="A16" s="283" t="s">
        <v>80</v>
      </c>
      <c r="B16" s="262">
        <v>21</v>
      </c>
      <c r="C16" s="284">
        <v>1</v>
      </c>
      <c r="D16" s="345">
        <f>SUM(B16:C16)</f>
        <v>22</v>
      </c>
      <c r="E16" s="341"/>
      <c r="F16" s="262">
        <v>21</v>
      </c>
      <c r="G16" s="284">
        <v>0</v>
      </c>
      <c r="H16" s="345">
        <f>SUM(F16:G16)</f>
        <v>21</v>
      </c>
      <c r="I16" s="392">
        <f t="shared" si="0"/>
        <v>0</v>
      </c>
      <c r="J16" s="262">
        <v>21</v>
      </c>
      <c r="K16" s="284">
        <v>0</v>
      </c>
      <c r="L16" s="345">
        <f>SUM(J16:K16)</f>
        <v>21</v>
      </c>
      <c r="M16" s="392">
        <f t="shared" si="1"/>
        <v>0</v>
      </c>
      <c r="N16" s="262">
        <v>21</v>
      </c>
      <c r="O16" s="284">
        <v>0</v>
      </c>
      <c r="P16" s="345">
        <f>SUM(N16:O16)</f>
        <v>21</v>
      </c>
      <c r="Q16" s="392">
        <f t="shared" si="2"/>
        <v>0</v>
      </c>
      <c r="R16" s="262">
        <v>21</v>
      </c>
      <c r="S16" s="284">
        <v>0</v>
      </c>
      <c r="T16" s="345">
        <f>SUM(R16:S16)</f>
        <v>21</v>
      </c>
      <c r="U16" s="392">
        <f t="shared" si="3"/>
        <v>0</v>
      </c>
      <c r="V16" s="262">
        <v>21</v>
      </c>
      <c r="W16" s="284">
        <v>0</v>
      </c>
      <c r="X16" s="345">
        <f>SUM(V16:W16)</f>
        <v>21</v>
      </c>
      <c r="Y16" s="392">
        <f t="shared" si="4"/>
        <v>0</v>
      </c>
      <c r="Z16" s="262">
        <v>21</v>
      </c>
      <c r="AA16" s="284">
        <v>0</v>
      </c>
      <c r="AB16" s="345">
        <f>SUM(Z16:AA16)</f>
        <v>21</v>
      </c>
      <c r="AC16" s="392">
        <f t="shared" si="5"/>
        <v>0</v>
      </c>
    </row>
    <row r="17" spans="1:31" x14ac:dyDescent="0.2">
      <c r="A17" s="380" t="s">
        <v>172</v>
      </c>
      <c r="B17" s="381">
        <f>B18</f>
        <v>8</v>
      </c>
      <c r="C17" s="387">
        <f>C18</f>
        <v>3</v>
      </c>
      <c r="D17" s="387">
        <f>D18</f>
        <v>11</v>
      </c>
      <c r="E17" s="384"/>
      <c r="F17" s="381">
        <f>F18</f>
        <v>8</v>
      </c>
      <c r="G17" s="387">
        <f>G18</f>
        <v>3</v>
      </c>
      <c r="H17" s="387">
        <f>H18</f>
        <v>11</v>
      </c>
      <c r="I17" s="393">
        <f t="shared" si="0"/>
        <v>0</v>
      </c>
      <c r="J17" s="381">
        <f>J18</f>
        <v>9</v>
      </c>
      <c r="K17" s="387">
        <f>K18</f>
        <v>3</v>
      </c>
      <c r="L17" s="387">
        <f>L18</f>
        <v>12</v>
      </c>
      <c r="M17" s="393">
        <f t="shared" si="1"/>
        <v>9.0909090909090912E-2</v>
      </c>
      <c r="N17" s="381">
        <f>N18</f>
        <v>9</v>
      </c>
      <c r="O17" s="387">
        <f>O18</f>
        <v>3</v>
      </c>
      <c r="P17" s="387">
        <f>P18</f>
        <v>12</v>
      </c>
      <c r="Q17" s="393">
        <f t="shared" si="2"/>
        <v>9.0909090909090912E-2</v>
      </c>
      <c r="R17" s="381">
        <f>R18</f>
        <v>9</v>
      </c>
      <c r="S17" s="387">
        <f>S18</f>
        <v>3</v>
      </c>
      <c r="T17" s="387">
        <f>T18</f>
        <v>12</v>
      </c>
      <c r="U17" s="393">
        <f t="shared" si="3"/>
        <v>9.0909090909090912E-2</v>
      </c>
      <c r="V17" s="381">
        <f>V18</f>
        <v>9</v>
      </c>
      <c r="W17" s="387">
        <f>W18</f>
        <v>3</v>
      </c>
      <c r="X17" s="387">
        <f>X18</f>
        <v>12</v>
      </c>
      <c r="Y17" s="393">
        <f t="shared" si="4"/>
        <v>9.0909090909090912E-2</v>
      </c>
      <c r="Z17" s="381">
        <f>Z18</f>
        <v>9</v>
      </c>
      <c r="AA17" s="387">
        <f>AA18</f>
        <v>3</v>
      </c>
      <c r="AB17" s="387">
        <f>AB18</f>
        <v>12</v>
      </c>
      <c r="AC17" s="393">
        <f t="shared" si="5"/>
        <v>9.0909090909090912E-2</v>
      </c>
    </row>
    <row r="18" spans="1:31" x14ac:dyDescent="0.2">
      <c r="A18" s="283" t="s">
        <v>91</v>
      </c>
      <c r="B18" s="262">
        <v>8</v>
      </c>
      <c r="C18" s="284">
        <v>3</v>
      </c>
      <c r="D18" s="345">
        <f>SUM(B18:C18)</f>
        <v>11</v>
      </c>
      <c r="E18" s="341"/>
      <c r="F18" s="262">
        <v>8</v>
      </c>
      <c r="G18" s="284">
        <v>3</v>
      </c>
      <c r="H18" s="345">
        <f>SUM(F18:G18)</f>
        <v>11</v>
      </c>
      <c r="I18" s="392">
        <f t="shared" si="0"/>
        <v>0</v>
      </c>
      <c r="J18" s="262">
        <v>9</v>
      </c>
      <c r="K18" s="284">
        <v>3</v>
      </c>
      <c r="L18" s="345">
        <f>SUM(J18:K18)</f>
        <v>12</v>
      </c>
      <c r="M18" s="392">
        <f t="shared" si="1"/>
        <v>9.0909090909090912E-2</v>
      </c>
      <c r="N18" s="262">
        <v>9</v>
      </c>
      <c r="O18" s="284">
        <v>3</v>
      </c>
      <c r="P18" s="345">
        <f>SUM(N18:O18)</f>
        <v>12</v>
      </c>
      <c r="Q18" s="392">
        <f t="shared" si="2"/>
        <v>9.0909090909090912E-2</v>
      </c>
      <c r="R18" s="262">
        <v>9</v>
      </c>
      <c r="S18" s="284">
        <v>3</v>
      </c>
      <c r="T18" s="345">
        <f>SUM(R18:S18)</f>
        <v>12</v>
      </c>
      <c r="U18" s="392">
        <f t="shared" si="3"/>
        <v>9.0909090909090912E-2</v>
      </c>
      <c r="V18" s="262">
        <v>9</v>
      </c>
      <c r="W18" s="284">
        <v>3</v>
      </c>
      <c r="X18" s="345">
        <f>SUM(V18:W18)</f>
        <v>12</v>
      </c>
      <c r="Y18" s="392">
        <f t="shared" si="4"/>
        <v>9.0909090909090912E-2</v>
      </c>
      <c r="Z18" s="262">
        <v>9</v>
      </c>
      <c r="AA18" s="284">
        <v>3</v>
      </c>
      <c r="AB18" s="345">
        <f>SUM(Z18:AA18)</f>
        <v>12</v>
      </c>
      <c r="AC18" s="392">
        <f t="shared" si="5"/>
        <v>9.0909090909090912E-2</v>
      </c>
    </row>
    <row r="19" spans="1:31" x14ac:dyDescent="0.2">
      <c r="A19" s="400" t="s">
        <v>82</v>
      </c>
      <c r="B19" s="401">
        <f>B20+B25+B39+B48</f>
        <v>712</v>
      </c>
      <c r="C19" s="402">
        <f>C20+C25+C39+C48</f>
        <v>345</v>
      </c>
      <c r="D19" s="417">
        <f>D20+D25+D39+D48</f>
        <v>1057</v>
      </c>
      <c r="E19" s="404"/>
      <c r="F19" s="397">
        <f>F20+F25+F39+F48</f>
        <v>713</v>
      </c>
      <c r="G19" s="398">
        <f>G20+G25+G39+G48</f>
        <v>343</v>
      </c>
      <c r="H19" s="417">
        <f>H20+H25+H39+H48</f>
        <v>1056</v>
      </c>
      <c r="I19" s="406">
        <f t="shared" si="0"/>
        <v>0</v>
      </c>
      <c r="J19" s="397">
        <f>J20+J25+J39+J48</f>
        <v>715</v>
      </c>
      <c r="K19" s="398">
        <f>K20+K25+K39+K48</f>
        <v>339</v>
      </c>
      <c r="L19" s="417">
        <f>L20+L25+L39+L48</f>
        <v>1054</v>
      </c>
      <c r="M19" s="406">
        <f t="shared" si="1"/>
        <v>-1.893939393939394E-3</v>
      </c>
      <c r="N19" s="397">
        <f>N20+N25+N39+N48</f>
        <v>710</v>
      </c>
      <c r="O19" s="398">
        <f>O20+O25+O39+O48</f>
        <v>333</v>
      </c>
      <c r="P19" s="417">
        <f>P20+P25+P39+P48</f>
        <v>1043</v>
      </c>
      <c r="Q19" s="406">
        <f t="shared" si="2"/>
        <v>-1.231060606060606E-2</v>
      </c>
      <c r="R19" s="397">
        <f>R20+R25+R39+R48</f>
        <v>706</v>
      </c>
      <c r="S19" s="398">
        <f>S20+S25+S39+S48</f>
        <v>328</v>
      </c>
      <c r="T19" s="417">
        <f>T20+T25+T39+T48</f>
        <v>1034</v>
      </c>
      <c r="U19" s="406">
        <f t="shared" si="3"/>
        <v>-2.0833333333333332E-2</v>
      </c>
      <c r="V19" s="397">
        <f>V20+V25+V39+V48</f>
        <v>692</v>
      </c>
      <c r="W19" s="398">
        <f>W20+W25+W39+W48</f>
        <v>320</v>
      </c>
      <c r="X19" s="417">
        <f>X20+X25+X39+X48</f>
        <v>1012</v>
      </c>
      <c r="Y19" s="406">
        <f t="shared" si="4"/>
        <v>-4.1666666666666664E-2</v>
      </c>
      <c r="Z19" s="397">
        <f>Z20+Z25+Z39+Z48</f>
        <v>670</v>
      </c>
      <c r="AA19" s="398">
        <f>AA20+AA25+AA39+AA48</f>
        <v>310</v>
      </c>
      <c r="AB19" s="417">
        <f>AB20+AB25+AB39+AB48</f>
        <v>980</v>
      </c>
      <c r="AC19" s="406">
        <f t="shared" si="5"/>
        <v>-7.1969696969696975E-2</v>
      </c>
    </row>
    <row r="20" spans="1:31" x14ac:dyDescent="0.2">
      <c r="A20" s="380" t="s">
        <v>171</v>
      </c>
      <c r="B20" s="386">
        <f>SUM(B21:B24)</f>
        <v>76</v>
      </c>
      <c r="C20" s="386">
        <f>SUM(C21:C24)</f>
        <v>86</v>
      </c>
      <c r="D20" s="386">
        <f>SUM(D21:D24)</f>
        <v>162</v>
      </c>
      <c r="E20" s="379"/>
      <c r="F20" s="385">
        <f>SUM(F21:F24)</f>
        <v>76</v>
      </c>
      <c r="G20" s="386">
        <f>SUM(G21:G24)</f>
        <v>83</v>
      </c>
      <c r="H20" s="386">
        <f>SUM(H21:H24)</f>
        <v>159</v>
      </c>
      <c r="I20" s="393">
        <f t="shared" si="0"/>
        <v>0</v>
      </c>
      <c r="J20" s="385">
        <f>SUM(J21:J24)</f>
        <v>77</v>
      </c>
      <c r="K20" s="386">
        <f>SUM(K21:K24)</f>
        <v>81</v>
      </c>
      <c r="L20" s="386">
        <f>SUM(L21:L24)</f>
        <v>158</v>
      </c>
      <c r="M20" s="393">
        <f t="shared" si="1"/>
        <v>-6.2893081761006293E-3</v>
      </c>
      <c r="N20" s="385">
        <f>SUM(N21:N24)</f>
        <v>78</v>
      </c>
      <c r="O20" s="386">
        <f>SUM(O21:O24)</f>
        <v>79</v>
      </c>
      <c r="P20" s="386">
        <f>SUM(P21:P24)</f>
        <v>157</v>
      </c>
      <c r="Q20" s="393">
        <f t="shared" si="2"/>
        <v>-1.2578616352201259E-2</v>
      </c>
      <c r="R20" s="385">
        <f>SUM(R21:R24)</f>
        <v>76</v>
      </c>
      <c r="S20" s="386">
        <f>SUM(S21:S24)</f>
        <v>78</v>
      </c>
      <c r="T20" s="386">
        <f>SUM(T21:T24)</f>
        <v>154</v>
      </c>
      <c r="U20" s="393">
        <f t="shared" si="3"/>
        <v>-3.1446540880503145E-2</v>
      </c>
      <c r="V20" s="385">
        <f>SUM(V21:V24)</f>
        <v>75</v>
      </c>
      <c r="W20" s="386">
        <f>SUM(W21:W24)</f>
        <v>77</v>
      </c>
      <c r="X20" s="386">
        <f>SUM(X21:X24)</f>
        <v>152</v>
      </c>
      <c r="Y20" s="393">
        <f t="shared" si="4"/>
        <v>-4.40251572327044E-2</v>
      </c>
      <c r="Z20" s="385">
        <f>SUM(Z21:Z24)</f>
        <v>72</v>
      </c>
      <c r="AA20" s="386">
        <f>SUM(AA21:AA24)</f>
        <v>75</v>
      </c>
      <c r="AB20" s="386">
        <f>SUM(AB21:AB24)</f>
        <v>147</v>
      </c>
      <c r="AC20" s="393">
        <f t="shared" si="5"/>
        <v>-7.5471698113207544E-2</v>
      </c>
    </row>
    <row r="21" spans="1:31" x14ac:dyDescent="0.2">
      <c r="A21" s="283" t="s">
        <v>44</v>
      </c>
      <c r="B21" s="262">
        <v>49</v>
      </c>
      <c r="C21" s="284">
        <v>68</v>
      </c>
      <c r="D21" s="345">
        <f>SUM(B21:C21)</f>
        <v>117</v>
      </c>
      <c r="E21" s="341"/>
      <c r="F21" s="262">
        <v>48</v>
      </c>
      <c r="G21" s="284">
        <v>67</v>
      </c>
      <c r="H21" s="345">
        <f>SUM(F21:G21)</f>
        <v>115</v>
      </c>
      <c r="I21" s="392">
        <f t="shared" si="0"/>
        <v>0</v>
      </c>
      <c r="J21" s="262">
        <v>48</v>
      </c>
      <c r="K21" s="284">
        <v>65</v>
      </c>
      <c r="L21" s="345">
        <f>SUM(J21:K21)</f>
        <v>113</v>
      </c>
      <c r="M21" s="392">
        <f t="shared" si="1"/>
        <v>-1.7391304347826087E-2</v>
      </c>
      <c r="N21" s="262">
        <v>47</v>
      </c>
      <c r="O21" s="284">
        <v>64</v>
      </c>
      <c r="P21" s="345">
        <f>SUM(N21:O21)</f>
        <v>111</v>
      </c>
      <c r="Q21" s="392">
        <f t="shared" si="2"/>
        <v>-3.4782608695652174E-2</v>
      </c>
      <c r="R21" s="262">
        <v>47</v>
      </c>
      <c r="S21" s="284">
        <v>63</v>
      </c>
      <c r="T21" s="345">
        <f>SUM(R21:S21)</f>
        <v>110</v>
      </c>
      <c r="U21" s="392">
        <f t="shared" si="3"/>
        <v>-4.3478260869565216E-2</v>
      </c>
      <c r="V21" s="262">
        <v>47</v>
      </c>
      <c r="W21" s="284">
        <v>63</v>
      </c>
      <c r="X21" s="345">
        <f>SUM(V21:W21)</f>
        <v>110</v>
      </c>
      <c r="Y21" s="392">
        <f t="shared" si="4"/>
        <v>-4.3478260869565216E-2</v>
      </c>
      <c r="Z21" s="262">
        <v>45</v>
      </c>
      <c r="AA21" s="284">
        <v>61</v>
      </c>
      <c r="AB21" s="345">
        <f>SUM(Z21:AA21)</f>
        <v>106</v>
      </c>
      <c r="AC21" s="392">
        <f t="shared" si="5"/>
        <v>-7.8260869565217397E-2</v>
      </c>
    </row>
    <row r="22" spans="1:31" x14ac:dyDescent="0.2">
      <c r="A22" s="283" t="s">
        <v>130</v>
      </c>
      <c r="B22" s="262">
        <v>6</v>
      </c>
      <c r="C22" s="284">
        <v>3</v>
      </c>
      <c r="D22" s="345">
        <f>SUM(B22:C22)</f>
        <v>9</v>
      </c>
      <c r="E22" s="341"/>
      <c r="F22" s="262">
        <v>6</v>
      </c>
      <c r="G22" s="284">
        <v>3</v>
      </c>
      <c r="H22" s="345">
        <f>SUM(F22:G22)</f>
        <v>9</v>
      </c>
      <c r="I22" s="392">
        <f t="shared" si="0"/>
        <v>0</v>
      </c>
      <c r="J22" s="262">
        <v>6</v>
      </c>
      <c r="K22" s="284">
        <v>3</v>
      </c>
      <c r="L22" s="345">
        <f>SUM(J22:K22)</f>
        <v>9</v>
      </c>
      <c r="M22" s="392">
        <f t="shared" si="1"/>
        <v>0</v>
      </c>
      <c r="N22" s="262">
        <v>6</v>
      </c>
      <c r="O22" s="284">
        <v>2</v>
      </c>
      <c r="P22" s="345">
        <f>SUM(N22:O22)</f>
        <v>8</v>
      </c>
      <c r="Q22" s="392">
        <f t="shared" si="2"/>
        <v>-0.1111111111111111</v>
      </c>
      <c r="R22" s="262">
        <v>6</v>
      </c>
      <c r="S22" s="284">
        <v>2</v>
      </c>
      <c r="T22" s="345">
        <f>SUM(R22:S22)</f>
        <v>8</v>
      </c>
      <c r="U22" s="392">
        <f t="shared" si="3"/>
        <v>-0.1111111111111111</v>
      </c>
      <c r="V22" s="262">
        <v>6</v>
      </c>
      <c r="W22" s="284">
        <v>2</v>
      </c>
      <c r="X22" s="345">
        <f>SUM(V22:W22)</f>
        <v>8</v>
      </c>
      <c r="Y22" s="392">
        <f t="shared" si="4"/>
        <v>-0.1111111111111111</v>
      </c>
      <c r="Z22" s="262">
        <v>6</v>
      </c>
      <c r="AA22" s="284">
        <v>2</v>
      </c>
      <c r="AB22" s="345">
        <f>SUM(Z22:AA22)</f>
        <v>8</v>
      </c>
      <c r="AC22" s="392">
        <f t="shared" si="5"/>
        <v>-0.1111111111111111</v>
      </c>
    </row>
    <row r="23" spans="1:31" x14ac:dyDescent="0.2">
      <c r="A23" s="283" t="s">
        <v>11</v>
      </c>
      <c r="B23" s="262">
        <v>8</v>
      </c>
      <c r="C23" s="284">
        <v>9</v>
      </c>
      <c r="D23" s="345">
        <f>SUM(B23:C23)</f>
        <v>17</v>
      </c>
      <c r="E23" s="341"/>
      <c r="F23" s="262">
        <v>8</v>
      </c>
      <c r="G23" s="284">
        <v>7</v>
      </c>
      <c r="H23" s="345">
        <f>SUM(F23:G23)</f>
        <v>15</v>
      </c>
      <c r="I23" s="392">
        <f t="shared" si="0"/>
        <v>0</v>
      </c>
      <c r="J23" s="262">
        <v>8</v>
      </c>
      <c r="K23" s="284">
        <v>7</v>
      </c>
      <c r="L23" s="345">
        <f>SUM(J23:K23)</f>
        <v>15</v>
      </c>
      <c r="M23" s="392">
        <f t="shared" si="1"/>
        <v>0</v>
      </c>
      <c r="N23" s="262">
        <v>10</v>
      </c>
      <c r="O23" s="284">
        <v>7</v>
      </c>
      <c r="P23" s="345">
        <f>SUM(N23:O23)</f>
        <v>17</v>
      </c>
      <c r="Q23" s="392">
        <f t="shared" si="2"/>
        <v>0.13333333333333333</v>
      </c>
      <c r="R23" s="262">
        <v>9</v>
      </c>
      <c r="S23" s="284">
        <v>7</v>
      </c>
      <c r="T23" s="345">
        <f>SUM(R23:S23)</f>
        <v>16</v>
      </c>
      <c r="U23" s="392">
        <f t="shared" si="3"/>
        <v>6.6666666666666666E-2</v>
      </c>
      <c r="V23" s="262">
        <v>8</v>
      </c>
      <c r="W23" s="284">
        <v>6</v>
      </c>
      <c r="X23" s="345">
        <f>SUM(V23:W23)</f>
        <v>14</v>
      </c>
      <c r="Y23" s="392">
        <f t="shared" si="4"/>
        <v>-6.6666666666666666E-2</v>
      </c>
      <c r="Z23" s="262">
        <v>8</v>
      </c>
      <c r="AA23" s="284">
        <v>6</v>
      </c>
      <c r="AB23" s="345">
        <f>SUM(Z23:AA23)</f>
        <v>14</v>
      </c>
      <c r="AC23" s="392">
        <f t="shared" si="5"/>
        <v>-6.6666666666666666E-2</v>
      </c>
    </row>
    <row r="24" spans="1:31" x14ac:dyDescent="0.2">
      <c r="A24" s="283" t="s">
        <v>10</v>
      </c>
      <c r="B24" s="262">
        <v>13</v>
      </c>
      <c r="C24" s="284">
        <v>6</v>
      </c>
      <c r="D24" s="345">
        <f>SUM(B24:C24)</f>
        <v>19</v>
      </c>
      <c r="E24" s="341"/>
      <c r="F24" s="262">
        <v>14</v>
      </c>
      <c r="G24" s="284">
        <v>6</v>
      </c>
      <c r="H24" s="345">
        <f>SUM(F24:G24)</f>
        <v>20</v>
      </c>
      <c r="I24" s="392">
        <f t="shared" si="0"/>
        <v>0</v>
      </c>
      <c r="J24" s="262">
        <v>15</v>
      </c>
      <c r="K24" s="284">
        <v>6</v>
      </c>
      <c r="L24" s="345">
        <f>SUM(J24:K24)</f>
        <v>21</v>
      </c>
      <c r="M24" s="392">
        <f t="shared" si="1"/>
        <v>0.05</v>
      </c>
      <c r="N24" s="262">
        <v>15</v>
      </c>
      <c r="O24" s="284">
        <v>6</v>
      </c>
      <c r="P24" s="345">
        <f>SUM(N24:O24)</f>
        <v>21</v>
      </c>
      <c r="Q24" s="392">
        <f t="shared" si="2"/>
        <v>0.05</v>
      </c>
      <c r="R24" s="262">
        <v>14</v>
      </c>
      <c r="S24" s="284">
        <v>6</v>
      </c>
      <c r="T24" s="345">
        <f>SUM(R24:S24)</f>
        <v>20</v>
      </c>
      <c r="U24" s="392">
        <f t="shared" si="3"/>
        <v>0</v>
      </c>
      <c r="V24" s="262">
        <v>14</v>
      </c>
      <c r="W24" s="284">
        <v>6</v>
      </c>
      <c r="X24" s="345">
        <f>SUM(V24:W24)</f>
        <v>20</v>
      </c>
      <c r="Y24" s="392">
        <f t="shared" si="4"/>
        <v>0</v>
      </c>
      <c r="Z24" s="262">
        <v>13</v>
      </c>
      <c r="AA24" s="284">
        <v>6</v>
      </c>
      <c r="AB24" s="345">
        <f>SUM(Z24:AA24)</f>
        <v>19</v>
      </c>
      <c r="AC24" s="392">
        <f t="shared" si="5"/>
        <v>-0.05</v>
      </c>
    </row>
    <row r="25" spans="1:31" x14ac:dyDescent="0.2">
      <c r="A25" s="380" t="s">
        <v>173</v>
      </c>
      <c r="B25" s="381">
        <f>SUM(B26:B38)</f>
        <v>244</v>
      </c>
      <c r="C25" s="387">
        <f>SUM(C26:C38)</f>
        <v>97</v>
      </c>
      <c r="D25" s="387">
        <f>SUM(D26:D38)</f>
        <v>341</v>
      </c>
      <c r="E25" s="384"/>
      <c r="F25" s="381">
        <f>SUM(F26:F38)</f>
        <v>245</v>
      </c>
      <c r="G25" s="387">
        <f>SUM(G26:G38)</f>
        <v>99</v>
      </c>
      <c r="H25" s="387">
        <f>SUM(H26:H38)</f>
        <v>344</v>
      </c>
      <c r="I25" s="393">
        <f t="shared" si="0"/>
        <v>0</v>
      </c>
      <c r="J25" s="381">
        <f>SUM(J26:J38)</f>
        <v>244</v>
      </c>
      <c r="K25" s="387">
        <f>SUM(K26:K38)</f>
        <v>98</v>
      </c>
      <c r="L25" s="387">
        <f>SUM(L26:L38)</f>
        <v>342</v>
      </c>
      <c r="M25" s="393">
        <f t="shared" si="1"/>
        <v>-5.8139534883720929E-3</v>
      </c>
      <c r="N25" s="381">
        <f>SUM(N26:N38)</f>
        <v>242</v>
      </c>
      <c r="O25" s="387">
        <f>SUM(O26:O38)</f>
        <v>98</v>
      </c>
      <c r="P25" s="387">
        <f>SUM(P26:P38)</f>
        <v>340</v>
      </c>
      <c r="Q25" s="393">
        <f t="shared" si="2"/>
        <v>-1.1627906976744186E-2</v>
      </c>
      <c r="R25" s="381">
        <f>SUM(R26:R38)</f>
        <v>241</v>
      </c>
      <c r="S25" s="387">
        <f>SUM(S26:S38)</f>
        <v>97</v>
      </c>
      <c r="T25" s="387">
        <f>SUM(T26:T38)</f>
        <v>338</v>
      </c>
      <c r="U25" s="393">
        <f t="shared" si="3"/>
        <v>-1.7441860465116279E-2</v>
      </c>
      <c r="V25" s="381">
        <f>SUM(V26:V38)</f>
        <v>238</v>
      </c>
      <c r="W25" s="387">
        <f>SUM(W26:W38)</f>
        <v>94</v>
      </c>
      <c r="X25" s="387">
        <f>SUM(X26:X38)</f>
        <v>332</v>
      </c>
      <c r="Y25" s="393">
        <f t="shared" si="4"/>
        <v>-3.4883720930232558E-2</v>
      </c>
      <c r="Z25" s="381">
        <f>SUM(Z26:Z38)</f>
        <v>231</v>
      </c>
      <c r="AA25" s="387">
        <f>SUM(AA26:AA38)</f>
        <v>89</v>
      </c>
      <c r="AB25" s="387">
        <f>SUM(AB26:AB38)</f>
        <v>320</v>
      </c>
      <c r="AC25" s="393">
        <f t="shared" si="5"/>
        <v>-6.9767441860465115E-2</v>
      </c>
    </row>
    <row r="26" spans="1:31" x14ac:dyDescent="0.2">
      <c r="A26" s="283" t="s">
        <v>9</v>
      </c>
      <c r="B26" s="262">
        <v>54</v>
      </c>
      <c r="C26" s="284">
        <v>19</v>
      </c>
      <c r="D26" s="345">
        <f t="shared" ref="D26:D38" si="6">SUM(B26:C26)</f>
        <v>73</v>
      </c>
      <c r="E26" s="341"/>
      <c r="F26" s="262">
        <v>54</v>
      </c>
      <c r="G26" s="284">
        <v>19</v>
      </c>
      <c r="H26" s="345">
        <f t="shared" ref="H26:H38" si="7">SUM(F26:G26)</f>
        <v>73</v>
      </c>
      <c r="I26" s="392">
        <f t="shared" si="0"/>
        <v>0</v>
      </c>
      <c r="J26" s="262">
        <v>56</v>
      </c>
      <c r="K26" s="284">
        <v>18</v>
      </c>
      <c r="L26" s="345">
        <f t="shared" ref="L26:L38" si="8">SUM(J26:K26)</f>
        <v>74</v>
      </c>
      <c r="M26" s="392">
        <f t="shared" si="1"/>
        <v>1.3698630136986301E-2</v>
      </c>
      <c r="N26" s="262">
        <v>58</v>
      </c>
      <c r="O26" s="284">
        <v>18</v>
      </c>
      <c r="P26" s="345">
        <f t="shared" ref="P26:P38" si="9">SUM(N26:O26)</f>
        <v>76</v>
      </c>
      <c r="Q26" s="392">
        <f t="shared" si="2"/>
        <v>4.1095890410958902E-2</v>
      </c>
      <c r="R26" s="262">
        <v>58</v>
      </c>
      <c r="S26" s="284">
        <v>18</v>
      </c>
      <c r="T26" s="345">
        <f t="shared" ref="T26:T38" si="10">SUM(R26:S26)</f>
        <v>76</v>
      </c>
      <c r="U26" s="392">
        <f t="shared" si="3"/>
        <v>4.1095890410958902E-2</v>
      </c>
      <c r="V26" s="262">
        <v>57</v>
      </c>
      <c r="W26" s="284">
        <v>18</v>
      </c>
      <c r="X26" s="345">
        <f t="shared" ref="X26:X38" si="11">SUM(V26:W26)</f>
        <v>75</v>
      </c>
      <c r="Y26" s="392">
        <f t="shared" si="4"/>
        <v>2.7397260273972601E-2</v>
      </c>
      <c r="Z26" s="262">
        <v>55</v>
      </c>
      <c r="AA26" s="284">
        <v>17</v>
      </c>
      <c r="AB26" s="345">
        <f t="shared" ref="AB26:AB38" si="12">SUM(Z26:AA26)</f>
        <v>72</v>
      </c>
      <c r="AC26" s="392">
        <f t="shared" si="5"/>
        <v>-1.3698630136986301E-2</v>
      </c>
      <c r="AE26" s="337"/>
    </row>
    <row r="27" spans="1:31" x14ac:dyDescent="0.2">
      <c r="A27" s="283" t="s">
        <v>119</v>
      </c>
      <c r="B27" s="262">
        <v>5</v>
      </c>
      <c r="C27" s="284">
        <v>19</v>
      </c>
      <c r="D27" s="345">
        <f t="shared" si="6"/>
        <v>24</v>
      </c>
      <c r="E27" s="341"/>
      <c r="F27" s="262">
        <v>5</v>
      </c>
      <c r="G27" s="284">
        <v>19</v>
      </c>
      <c r="H27" s="345">
        <f t="shared" si="7"/>
        <v>24</v>
      </c>
      <c r="I27" s="392">
        <f t="shared" si="0"/>
        <v>0</v>
      </c>
      <c r="J27" s="262">
        <v>5</v>
      </c>
      <c r="K27" s="284">
        <v>19</v>
      </c>
      <c r="L27" s="345">
        <f t="shared" si="8"/>
        <v>24</v>
      </c>
      <c r="M27" s="392">
        <f t="shared" si="1"/>
        <v>0</v>
      </c>
      <c r="N27" s="262">
        <v>5</v>
      </c>
      <c r="O27" s="284">
        <v>19</v>
      </c>
      <c r="P27" s="345">
        <f t="shared" si="9"/>
        <v>24</v>
      </c>
      <c r="Q27" s="392">
        <f t="shared" si="2"/>
        <v>0</v>
      </c>
      <c r="R27" s="262">
        <v>5</v>
      </c>
      <c r="S27" s="284">
        <v>19</v>
      </c>
      <c r="T27" s="345">
        <f t="shared" si="10"/>
        <v>24</v>
      </c>
      <c r="U27" s="392">
        <f t="shared" si="3"/>
        <v>0</v>
      </c>
      <c r="V27" s="262">
        <v>5</v>
      </c>
      <c r="W27" s="284">
        <v>19</v>
      </c>
      <c r="X27" s="345">
        <f t="shared" si="11"/>
        <v>24</v>
      </c>
      <c r="Y27" s="392">
        <f t="shared" si="4"/>
        <v>0</v>
      </c>
      <c r="Z27" s="262">
        <v>5</v>
      </c>
      <c r="AA27" s="284">
        <v>17</v>
      </c>
      <c r="AB27" s="345">
        <f t="shared" si="12"/>
        <v>22</v>
      </c>
      <c r="AC27" s="392">
        <f t="shared" si="5"/>
        <v>-8.3333333333333329E-2</v>
      </c>
    </row>
    <row r="28" spans="1:31" x14ac:dyDescent="0.2">
      <c r="A28" s="283" t="s">
        <v>151</v>
      </c>
      <c r="B28" s="262">
        <v>9</v>
      </c>
      <c r="C28" s="284">
        <v>10</v>
      </c>
      <c r="D28" s="345">
        <f t="shared" si="6"/>
        <v>19</v>
      </c>
      <c r="E28" s="341"/>
      <c r="F28" s="262">
        <v>10</v>
      </c>
      <c r="G28" s="284">
        <v>10</v>
      </c>
      <c r="H28" s="345">
        <f t="shared" si="7"/>
        <v>20</v>
      </c>
      <c r="I28" s="392">
        <f t="shared" si="0"/>
        <v>0</v>
      </c>
      <c r="J28" s="262">
        <v>10</v>
      </c>
      <c r="K28" s="284">
        <v>10</v>
      </c>
      <c r="L28" s="345">
        <f t="shared" si="8"/>
        <v>20</v>
      </c>
      <c r="M28" s="392">
        <f t="shared" si="1"/>
        <v>0</v>
      </c>
      <c r="N28" s="262">
        <v>10</v>
      </c>
      <c r="O28" s="284">
        <v>11</v>
      </c>
      <c r="P28" s="345">
        <f t="shared" si="9"/>
        <v>21</v>
      </c>
      <c r="Q28" s="392">
        <f t="shared" si="2"/>
        <v>0.05</v>
      </c>
      <c r="R28" s="262">
        <v>10</v>
      </c>
      <c r="S28" s="284">
        <v>11</v>
      </c>
      <c r="T28" s="345">
        <f t="shared" si="10"/>
        <v>21</v>
      </c>
      <c r="U28" s="392">
        <f t="shared" si="3"/>
        <v>0.05</v>
      </c>
      <c r="V28" s="262">
        <v>10</v>
      </c>
      <c r="W28" s="284">
        <v>11</v>
      </c>
      <c r="X28" s="345">
        <f t="shared" si="11"/>
        <v>21</v>
      </c>
      <c r="Y28" s="392">
        <f t="shared" si="4"/>
        <v>0.05</v>
      </c>
      <c r="Z28" s="262">
        <v>10</v>
      </c>
      <c r="AA28" s="284">
        <v>11</v>
      </c>
      <c r="AB28" s="345">
        <f t="shared" si="12"/>
        <v>21</v>
      </c>
      <c r="AC28" s="392">
        <f t="shared" si="5"/>
        <v>0.05</v>
      </c>
    </row>
    <row r="29" spans="1:31" x14ac:dyDescent="0.2">
      <c r="A29" s="283" t="s">
        <v>103</v>
      </c>
      <c r="B29" s="262">
        <v>30</v>
      </c>
      <c r="C29" s="284">
        <v>5</v>
      </c>
      <c r="D29" s="345">
        <f t="shared" si="6"/>
        <v>35</v>
      </c>
      <c r="E29" s="341"/>
      <c r="F29" s="262">
        <v>30</v>
      </c>
      <c r="G29" s="284">
        <v>5</v>
      </c>
      <c r="H29" s="345">
        <f t="shared" si="7"/>
        <v>35</v>
      </c>
      <c r="I29" s="392">
        <f t="shared" si="0"/>
        <v>0</v>
      </c>
      <c r="J29" s="262">
        <v>29</v>
      </c>
      <c r="K29" s="284">
        <v>5</v>
      </c>
      <c r="L29" s="345">
        <f t="shared" si="8"/>
        <v>34</v>
      </c>
      <c r="M29" s="392">
        <f t="shared" si="1"/>
        <v>-2.8571428571428571E-2</v>
      </c>
      <c r="N29" s="262">
        <v>31</v>
      </c>
      <c r="O29" s="284">
        <v>5</v>
      </c>
      <c r="P29" s="345">
        <f t="shared" si="9"/>
        <v>36</v>
      </c>
      <c r="Q29" s="392">
        <f t="shared" si="2"/>
        <v>2.8571428571428571E-2</v>
      </c>
      <c r="R29" s="262">
        <v>31</v>
      </c>
      <c r="S29" s="284">
        <v>5</v>
      </c>
      <c r="T29" s="345">
        <f t="shared" si="10"/>
        <v>36</v>
      </c>
      <c r="U29" s="392">
        <f t="shared" si="3"/>
        <v>2.8571428571428571E-2</v>
      </c>
      <c r="V29" s="262">
        <v>30</v>
      </c>
      <c r="W29" s="284">
        <v>5</v>
      </c>
      <c r="X29" s="345">
        <f t="shared" si="11"/>
        <v>35</v>
      </c>
      <c r="Y29" s="392">
        <f t="shared" si="4"/>
        <v>0</v>
      </c>
      <c r="Z29" s="262">
        <v>29</v>
      </c>
      <c r="AA29" s="284">
        <v>5</v>
      </c>
      <c r="AB29" s="345">
        <f t="shared" si="12"/>
        <v>34</v>
      </c>
      <c r="AC29" s="392">
        <f t="shared" si="5"/>
        <v>-2.8571428571428571E-2</v>
      </c>
    </row>
    <row r="30" spans="1:31" x14ac:dyDescent="0.2">
      <c r="A30" s="283" t="s">
        <v>154</v>
      </c>
      <c r="B30" s="262">
        <v>7</v>
      </c>
      <c r="C30" s="284">
        <v>2</v>
      </c>
      <c r="D30" s="345">
        <f t="shared" si="6"/>
        <v>9</v>
      </c>
      <c r="E30" s="341"/>
      <c r="F30" s="262">
        <v>7</v>
      </c>
      <c r="G30" s="284">
        <v>2</v>
      </c>
      <c r="H30" s="345">
        <f t="shared" si="7"/>
        <v>9</v>
      </c>
      <c r="I30" s="392">
        <f t="shared" si="0"/>
        <v>0</v>
      </c>
      <c r="J30" s="262">
        <v>7</v>
      </c>
      <c r="K30" s="284">
        <v>2</v>
      </c>
      <c r="L30" s="345">
        <f t="shared" si="8"/>
        <v>9</v>
      </c>
      <c r="M30" s="392">
        <f t="shared" si="1"/>
        <v>0</v>
      </c>
      <c r="N30" s="262">
        <v>7</v>
      </c>
      <c r="O30" s="284">
        <v>2</v>
      </c>
      <c r="P30" s="345">
        <f t="shared" si="9"/>
        <v>9</v>
      </c>
      <c r="Q30" s="392">
        <f t="shared" si="2"/>
        <v>0</v>
      </c>
      <c r="R30" s="262">
        <v>7</v>
      </c>
      <c r="S30" s="284">
        <v>2</v>
      </c>
      <c r="T30" s="345">
        <f t="shared" si="10"/>
        <v>9</v>
      </c>
      <c r="U30" s="392">
        <f t="shared" si="3"/>
        <v>0</v>
      </c>
      <c r="V30" s="262">
        <v>7</v>
      </c>
      <c r="W30" s="284">
        <v>2</v>
      </c>
      <c r="X30" s="345">
        <f t="shared" si="11"/>
        <v>9</v>
      </c>
      <c r="Y30" s="392">
        <f t="shared" si="4"/>
        <v>0</v>
      </c>
      <c r="Z30" s="262">
        <v>7</v>
      </c>
      <c r="AA30" s="284">
        <v>2</v>
      </c>
      <c r="AB30" s="345">
        <f t="shared" si="12"/>
        <v>9</v>
      </c>
      <c r="AC30" s="392">
        <f t="shared" si="5"/>
        <v>0</v>
      </c>
    </row>
    <row r="31" spans="1:31" x14ac:dyDescent="0.2">
      <c r="A31" s="283" t="s">
        <v>116</v>
      </c>
      <c r="B31" s="262">
        <v>35</v>
      </c>
      <c r="C31" s="284">
        <v>10</v>
      </c>
      <c r="D31" s="345">
        <f t="shared" si="6"/>
        <v>45</v>
      </c>
      <c r="E31" s="341"/>
      <c r="F31" s="262">
        <v>35</v>
      </c>
      <c r="G31" s="284">
        <v>11</v>
      </c>
      <c r="H31" s="345">
        <f t="shared" si="7"/>
        <v>46</v>
      </c>
      <c r="I31" s="392">
        <f t="shared" si="0"/>
        <v>0</v>
      </c>
      <c r="J31" s="262">
        <v>34</v>
      </c>
      <c r="K31" s="284">
        <v>12</v>
      </c>
      <c r="L31" s="345">
        <f t="shared" si="8"/>
        <v>46</v>
      </c>
      <c r="M31" s="392">
        <f t="shared" si="1"/>
        <v>0</v>
      </c>
      <c r="N31" s="262">
        <v>33</v>
      </c>
      <c r="O31" s="284">
        <v>12</v>
      </c>
      <c r="P31" s="345">
        <f t="shared" si="9"/>
        <v>45</v>
      </c>
      <c r="Q31" s="392">
        <f t="shared" si="2"/>
        <v>-2.1739130434782608E-2</v>
      </c>
      <c r="R31" s="262">
        <v>33</v>
      </c>
      <c r="S31" s="284">
        <v>11</v>
      </c>
      <c r="T31" s="345">
        <f t="shared" si="10"/>
        <v>44</v>
      </c>
      <c r="U31" s="392">
        <f t="shared" si="3"/>
        <v>-4.3478260869565216E-2</v>
      </c>
      <c r="V31" s="262">
        <v>33</v>
      </c>
      <c r="W31" s="284">
        <v>9</v>
      </c>
      <c r="X31" s="345">
        <f t="shared" si="11"/>
        <v>42</v>
      </c>
      <c r="Y31" s="392">
        <f t="shared" si="4"/>
        <v>-8.6956521739130432E-2</v>
      </c>
      <c r="Z31" s="262">
        <v>33</v>
      </c>
      <c r="AA31" s="284">
        <v>9</v>
      </c>
      <c r="AB31" s="345">
        <f t="shared" si="12"/>
        <v>42</v>
      </c>
      <c r="AC31" s="392">
        <f t="shared" si="5"/>
        <v>-8.6956521739130432E-2</v>
      </c>
    </row>
    <row r="32" spans="1:31" x14ac:dyDescent="0.2">
      <c r="A32" s="283" t="s">
        <v>156</v>
      </c>
      <c r="B32" s="262">
        <v>4</v>
      </c>
      <c r="C32" s="284">
        <v>0</v>
      </c>
      <c r="D32" s="345">
        <f t="shared" si="6"/>
        <v>4</v>
      </c>
      <c r="E32" s="341"/>
      <c r="F32" s="262">
        <v>4</v>
      </c>
      <c r="G32" s="284">
        <v>0</v>
      </c>
      <c r="H32" s="345">
        <f t="shared" si="7"/>
        <v>4</v>
      </c>
      <c r="I32" s="392">
        <f t="shared" si="0"/>
        <v>0</v>
      </c>
      <c r="J32" s="262">
        <v>4</v>
      </c>
      <c r="K32" s="284">
        <v>0</v>
      </c>
      <c r="L32" s="345">
        <f t="shared" si="8"/>
        <v>4</v>
      </c>
      <c r="M32" s="392">
        <f t="shared" si="1"/>
        <v>0</v>
      </c>
      <c r="N32" s="262">
        <v>4</v>
      </c>
      <c r="O32" s="284">
        <v>0</v>
      </c>
      <c r="P32" s="345">
        <f t="shared" si="9"/>
        <v>4</v>
      </c>
      <c r="Q32" s="392">
        <f t="shared" si="2"/>
        <v>0</v>
      </c>
      <c r="R32" s="262">
        <v>4</v>
      </c>
      <c r="S32" s="284">
        <v>0</v>
      </c>
      <c r="T32" s="345">
        <f t="shared" si="10"/>
        <v>4</v>
      </c>
      <c r="U32" s="392">
        <f t="shared" si="3"/>
        <v>0</v>
      </c>
      <c r="V32" s="262">
        <v>4</v>
      </c>
      <c r="W32" s="284">
        <v>0</v>
      </c>
      <c r="X32" s="345">
        <f t="shared" si="11"/>
        <v>4</v>
      </c>
      <c r="Y32" s="392">
        <f t="shared" si="4"/>
        <v>0</v>
      </c>
      <c r="Z32" s="262">
        <v>4</v>
      </c>
      <c r="AA32" s="284">
        <v>0</v>
      </c>
      <c r="AB32" s="345">
        <f t="shared" si="12"/>
        <v>4</v>
      </c>
      <c r="AC32" s="392">
        <f t="shared" si="5"/>
        <v>0</v>
      </c>
    </row>
    <row r="33" spans="1:29" x14ac:dyDescent="0.2">
      <c r="A33" s="365" t="s">
        <v>157</v>
      </c>
      <c r="B33" s="262">
        <v>5</v>
      </c>
      <c r="C33" s="284">
        <v>8</v>
      </c>
      <c r="D33" s="345">
        <f t="shared" si="6"/>
        <v>13</v>
      </c>
      <c r="E33" s="341"/>
      <c r="F33" s="262">
        <v>5</v>
      </c>
      <c r="G33" s="284">
        <v>8</v>
      </c>
      <c r="H33" s="345">
        <f t="shared" si="7"/>
        <v>13</v>
      </c>
      <c r="I33" s="392">
        <f t="shared" si="0"/>
        <v>0</v>
      </c>
      <c r="J33" s="262">
        <v>5</v>
      </c>
      <c r="K33" s="284">
        <v>7</v>
      </c>
      <c r="L33" s="345">
        <f t="shared" si="8"/>
        <v>12</v>
      </c>
      <c r="M33" s="392">
        <f t="shared" si="1"/>
        <v>-7.6923076923076927E-2</v>
      </c>
      <c r="N33" s="262">
        <v>4</v>
      </c>
      <c r="O33" s="284">
        <v>6</v>
      </c>
      <c r="P33" s="345">
        <f t="shared" si="9"/>
        <v>10</v>
      </c>
      <c r="Q33" s="392">
        <f t="shared" si="2"/>
        <v>-0.23076923076923078</v>
      </c>
      <c r="R33" s="262">
        <v>4</v>
      </c>
      <c r="S33" s="284">
        <v>6</v>
      </c>
      <c r="T33" s="345">
        <f t="shared" si="10"/>
        <v>10</v>
      </c>
      <c r="U33" s="392">
        <f t="shared" si="3"/>
        <v>-0.23076923076923078</v>
      </c>
      <c r="V33" s="262">
        <v>4</v>
      </c>
      <c r="W33" s="284">
        <v>6</v>
      </c>
      <c r="X33" s="345">
        <f t="shared" si="11"/>
        <v>10</v>
      </c>
      <c r="Y33" s="392">
        <f t="shared" si="4"/>
        <v>-0.23076923076923078</v>
      </c>
      <c r="Z33" s="262">
        <v>3</v>
      </c>
      <c r="AA33" s="284">
        <v>5</v>
      </c>
      <c r="AB33" s="345">
        <f t="shared" si="12"/>
        <v>8</v>
      </c>
      <c r="AC33" s="392">
        <f t="shared" si="5"/>
        <v>-0.38461538461538464</v>
      </c>
    </row>
    <row r="34" spans="1:29" x14ac:dyDescent="0.2">
      <c r="A34" s="283" t="s">
        <v>164</v>
      </c>
      <c r="B34" s="262">
        <v>10</v>
      </c>
      <c r="C34" s="284">
        <v>6</v>
      </c>
      <c r="D34" s="345">
        <f t="shared" si="6"/>
        <v>16</v>
      </c>
      <c r="E34" s="341"/>
      <c r="F34" s="262">
        <v>10</v>
      </c>
      <c r="G34" s="284">
        <v>6</v>
      </c>
      <c r="H34" s="345">
        <f t="shared" si="7"/>
        <v>16</v>
      </c>
      <c r="I34" s="392">
        <f t="shared" ref="I34:I52" si="13">(H34-$H34)/$H34</f>
        <v>0</v>
      </c>
      <c r="J34" s="262">
        <v>10</v>
      </c>
      <c r="K34" s="284">
        <v>6</v>
      </c>
      <c r="L34" s="345">
        <f t="shared" si="8"/>
        <v>16</v>
      </c>
      <c r="M34" s="392">
        <f t="shared" ref="M34:M52" si="14">(L34-$H34)/$H34</f>
        <v>0</v>
      </c>
      <c r="N34" s="262">
        <v>10</v>
      </c>
      <c r="O34" s="284">
        <v>6</v>
      </c>
      <c r="P34" s="345">
        <f t="shared" si="9"/>
        <v>16</v>
      </c>
      <c r="Q34" s="392">
        <f t="shared" ref="Q34:Q52" si="15">(P34-$H34)/$H34</f>
        <v>0</v>
      </c>
      <c r="R34" s="262">
        <v>10</v>
      </c>
      <c r="S34" s="284">
        <v>6</v>
      </c>
      <c r="T34" s="345">
        <f t="shared" si="10"/>
        <v>16</v>
      </c>
      <c r="U34" s="392">
        <f t="shared" ref="U34:U52" si="16">(T34-$H34)/$H34</f>
        <v>0</v>
      </c>
      <c r="V34" s="262">
        <v>10</v>
      </c>
      <c r="W34" s="284">
        <v>5</v>
      </c>
      <c r="X34" s="345">
        <f t="shared" si="11"/>
        <v>15</v>
      </c>
      <c r="Y34" s="392">
        <f t="shared" ref="Y34:Y52" si="17">(X34-$H34)/$H34</f>
        <v>-6.25E-2</v>
      </c>
      <c r="Z34" s="262">
        <v>10</v>
      </c>
      <c r="AA34" s="284">
        <v>4</v>
      </c>
      <c r="AB34" s="345">
        <f t="shared" si="12"/>
        <v>14</v>
      </c>
      <c r="AC34" s="392">
        <f t="shared" ref="AC34:AC52" si="18">(AB34-$H34)/$H34</f>
        <v>-0.125</v>
      </c>
    </row>
    <row r="35" spans="1:29" x14ac:dyDescent="0.2">
      <c r="A35" s="283" t="s">
        <v>158</v>
      </c>
      <c r="B35" s="262">
        <v>16</v>
      </c>
      <c r="C35" s="284">
        <v>12</v>
      </c>
      <c r="D35" s="345">
        <f t="shared" si="6"/>
        <v>28</v>
      </c>
      <c r="E35" s="341"/>
      <c r="F35" s="262">
        <v>15</v>
      </c>
      <c r="G35" s="284">
        <v>12</v>
      </c>
      <c r="H35" s="345">
        <f t="shared" si="7"/>
        <v>27</v>
      </c>
      <c r="I35" s="392">
        <f t="shared" si="13"/>
        <v>0</v>
      </c>
      <c r="J35" s="262">
        <v>14</v>
      </c>
      <c r="K35" s="284">
        <v>12</v>
      </c>
      <c r="L35" s="345">
        <f t="shared" si="8"/>
        <v>26</v>
      </c>
      <c r="M35" s="392">
        <f t="shared" si="14"/>
        <v>-3.7037037037037035E-2</v>
      </c>
      <c r="N35" s="262">
        <v>12</v>
      </c>
      <c r="O35" s="284">
        <v>12</v>
      </c>
      <c r="P35" s="345">
        <f t="shared" si="9"/>
        <v>24</v>
      </c>
      <c r="Q35" s="392">
        <f t="shared" si="15"/>
        <v>-0.1111111111111111</v>
      </c>
      <c r="R35" s="262">
        <v>11</v>
      </c>
      <c r="S35" s="284">
        <v>12</v>
      </c>
      <c r="T35" s="345">
        <f t="shared" si="10"/>
        <v>23</v>
      </c>
      <c r="U35" s="392">
        <f t="shared" si="16"/>
        <v>-0.14814814814814814</v>
      </c>
      <c r="V35" s="262">
        <v>10</v>
      </c>
      <c r="W35" s="284">
        <v>12</v>
      </c>
      <c r="X35" s="345">
        <f t="shared" si="11"/>
        <v>22</v>
      </c>
      <c r="Y35" s="392">
        <f t="shared" si="17"/>
        <v>-0.18518518518518517</v>
      </c>
      <c r="Z35" s="262">
        <v>10</v>
      </c>
      <c r="AA35" s="284">
        <v>12</v>
      </c>
      <c r="AB35" s="345">
        <f t="shared" si="12"/>
        <v>22</v>
      </c>
      <c r="AC35" s="392">
        <f t="shared" si="18"/>
        <v>-0.18518518518518517</v>
      </c>
    </row>
    <row r="36" spans="1:29" x14ac:dyDescent="0.2">
      <c r="A36" s="283" t="s">
        <v>161</v>
      </c>
      <c r="B36" s="262">
        <v>4</v>
      </c>
      <c r="C36" s="284">
        <v>4</v>
      </c>
      <c r="D36" s="345">
        <f t="shared" si="6"/>
        <v>8</v>
      </c>
      <c r="E36" s="341"/>
      <c r="F36" s="262">
        <v>3</v>
      </c>
      <c r="G36" s="284">
        <v>4</v>
      </c>
      <c r="H36" s="345">
        <f t="shared" si="7"/>
        <v>7</v>
      </c>
      <c r="I36" s="392">
        <f t="shared" si="13"/>
        <v>0</v>
      </c>
      <c r="J36" s="262">
        <v>3</v>
      </c>
      <c r="K36" s="284">
        <v>4</v>
      </c>
      <c r="L36" s="345">
        <f t="shared" si="8"/>
        <v>7</v>
      </c>
      <c r="M36" s="392">
        <f t="shared" si="14"/>
        <v>0</v>
      </c>
      <c r="N36" s="262">
        <v>3</v>
      </c>
      <c r="O36" s="284">
        <v>4</v>
      </c>
      <c r="P36" s="345">
        <f t="shared" si="9"/>
        <v>7</v>
      </c>
      <c r="Q36" s="392">
        <f t="shared" si="15"/>
        <v>0</v>
      </c>
      <c r="R36" s="262">
        <v>3</v>
      </c>
      <c r="S36" s="284">
        <v>4</v>
      </c>
      <c r="T36" s="345">
        <f t="shared" si="10"/>
        <v>7</v>
      </c>
      <c r="U36" s="392">
        <f t="shared" si="16"/>
        <v>0</v>
      </c>
      <c r="V36" s="262">
        <v>3</v>
      </c>
      <c r="W36" s="284">
        <v>4</v>
      </c>
      <c r="X36" s="345">
        <f t="shared" si="11"/>
        <v>7</v>
      </c>
      <c r="Y36" s="392">
        <f t="shared" si="17"/>
        <v>0</v>
      </c>
      <c r="Z36" s="262">
        <v>3</v>
      </c>
      <c r="AA36" s="284">
        <v>4</v>
      </c>
      <c r="AB36" s="345">
        <f t="shared" si="12"/>
        <v>7</v>
      </c>
      <c r="AC36" s="392">
        <f t="shared" si="18"/>
        <v>0</v>
      </c>
    </row>
    <row r="37" spans="1:29" x14ac:dyDescent="0.2">
      <c r="A37" s="283" t="s">
        <v>162</v>
      </c>
      <c r="B37" s="262">
        <v>51</v>
      </c>
      <c r="C37" s="284">
        <v>0</v>
      </c>
      <c r="D37" s="345">
        <f t="shared" si="6"/>
        <v>51</v>
      </c>
      <c r="E37" s="341"/>
      <c r="F37" s="262">
        <v>53</v>
      </c>
      <c r="G37" s="284">
        <v>1</v>
      </c>
      <c r="H37" s="345">
        <f t="shared" si="7"/>
        <v>54</v>
      </c>
      <c r="I37" s="392">
        <f t="shared" si="13"/>
        <v>0</v>
      </c>
      <c r="J37" s="262">
        <v>53</v>
      </c>
      <c r="K37" s="284">
        <v>1</v>
      </c>
      <c r="L37" s="345">
        <f t="shared" si="8"/>
        <v>54</v>
      </c>
      <c r="M37" s="392">
        <f t="shared" si="14"/>
        <v>0</v>
      </c>
      <c r="N37" s="262">
        <v>51</v>
      </c>
      <c r="O37" s="284">
        <v>1</v>
      </c>
      <c r="P37" s="345">
        <f t="shared" si="9"/>
        <v>52</v>
      </c>
      <c r="Q37" s="392">
        <f t="shared" si="15"/>
        <v>-3.7037037037037035E-2</v>
      </c>
      <c r="R37" s="262">
        <v>51</v>
      </c>
      <c r="S37" s="284">
        <v>1</v>
      </c>
      <c r="T37" s="345">
        <f t="shared" si="10"/>
        <v>52</v>
      </c>
      <c r="U37" s="392">
        <f t="shared" si="16"/>
        <v>-3.7037037037037035E-2</v>
      </c>
      <c r="V37" s="262">
        <v>51</v>
      </c>
      <c r="W37" s="284">
        <v>1</v>
      </c>
      <c r="X37" s="345">
        <f t="shared" si="11"/>
        <v>52</v>
      </c>
      <c r="Y37" s="392">
        <f t="shared" si="17"/>
        <v>-3.7037037037037035E-2</v>
      </c>
      <c r="Z37" s="262">
        <v>48</v>
      </c>
      <c r="AA37" s="284">
        <v>1</v>
      </c>
      <c r="AB37" s="345">
        <f t="shared" si="12"/>
        <v>49</v>
      </c>
      <c r="AC37" s="392">
        <f t="shared" si="18"/>
        <v>-9.2592592592592587E-2</v>
      </c>
    </row>
    <row r="38" spans="1:29" x14ac:dyDescent="0.2">
      <c r="A38" s="283" t="s">
        <v>56</v>
      </c>
      <c r="B38" s="262">
        <v>14</v>
      </c>
      <c r="C38" s="284">
        <v>2</v>
      </c>
      <c r="D38" s="345">
        <f t="shared" si="6"/>
        <v>16</v>
      </c>
      <c r="E38" s="341"/>
      <c r="F38" s="262">
        <v>14</v>
      </c>
      <c r="G38" s="284">
        <v>2</v>
      </c>
      <c r="H38" s="345">
        <f t="shared" si="7"/>
        <v>16</v>
      </c>
      <c r="I38" s="392">
        <f t="shared" si="13"/>
        <v>0</v>
      </c>
      <c r="J38" s="262">
        <v>14</v>
      </c>
      <c r="K38" s="284">
        <v>2</v>
      </c>
      <c r="L38" s="345">
        <f t="shared" si="8"/>
        <v>16</v>
      </c>
      <c r="M38" s="392">
        <f t="shared" si="14"/>
        <v>0</v>
      </c>
      <c r="N38" s="262">
        <v>14</v>
      </c>
      <c r="O38" s="284">
        <v>2</v>
      </c>
      <c r="P38" s="345">
        <f t="shared" si="9"/>
        <v>16</v>
      </c>
      <c r="Q38" s="392">
        <f t="shared" si="15"/>
        <v>0</v>
      </c>
      <c r="R38" s="262">
        <v>14</v>
      </c>
      <c r="S38" s="284">
        <v>2</v>
      </c>
      <c r="T38" s="345">
        <f t="shared" si="10"/>
        <v>16</v>
      </c>
      <c r="U38" s="392">
        <f t="shared" si="16"/>
        <v>0</v>
      </c>
      <c r="V38" s="262">
        <v>14</v>
      </c>
      <c r="W38" s="284">
        <v>2</v>
      </c>
      <c r="X38" s="345">
        <f t="shared" si="11"/>
        <v>16</v>
      </c>
      <c r="Y38" s="392">
        <f t="shared" si="17"/>
        <v>0</v>
      </c>
      <c r="Z38" s="262">
        <v>14</v>
      </c>
      <c r="AA38" s="284">
        <v>2</v>
      </c>
      <c r="AB38" s="345">
        <f t="shared" si="12"/>
        <v>16</v>
      </c>
      <c r="AC38" s="392">
        <f t="shared" si="18"/>
        <v>0</v>
      </c>
    </row>
    <row r="39" spans="1:29" x14ac:dyDescent="0.2">
      <c r="A39" s="380" t="s">
        <v>172</v>
      </c>
      <c r="B39" s="381">
        <f>SUM(B40:B47)</f>
        <v>241</v>
      </c>
      <c r="C39" s="387">
        <f>SUM(C40:C47)</f>
        <v>17</v>
      </c>
      <c r="D39" s="387">
        <f>SUM(D40:D47)</f>
        <v>258</v>
      </c>
      <c r="E39" s="384"/>
      <c r="F39" s="381">
        <f>SUM(F40:F47)</f>
        <v>240</v>
      </c>
      <c r="G39" s="387">
        <f>SUM(G40:G47)</f>
        <v>18</v>
      </c>
      <c r="H39" s="387">
        <f>SUM(H40:H47)</f>
        <v>258</v>
      </c>
      <c r="I39" s="393">
        <f t="shared" si="13"/>
        <v>0</v>
      </c>
      <c r="J39" s="381">
        <f>SUM(J40:J47)</f>
        <v>242</v>
      </c>
      <c r="K39" s="387">
        <f>SUM(K40:K47)</f>
        <v>16</v>
      </c>
      <c r="L39" s="387">
        <f>SUM(L40:L47)</f>
        <v>258</v>
      </c>
      <c r="M39" s="393">
        <f t="shared" si="14"/>
        <v>0</v>
      </c>
      <c r="N39" s="381">
        <f>SUM(N40:N47)</f>
        <v>240</v>
      </c>
      <c r="O39" s="387">
        <f>SUM(O40:O47)</f>
        <v>16</v>
      </c>
      <c r="P39" s="387">
        <f>SUM(P40:P47)</f>
        <v>256</v>
      </c>
      <c r="Q39" s="393">
        <f t="shared" si="15"/>
        <v>-7.7519379844961239E-3</v>
      </c>
      <c r="R39" s="381">
        <f>SUM(R40:R47)</f>
        <v>240</v>
      </c>
      <c r="S39" s="387">
        <f>SUM(S40:S47)</f>
        <v>16</v>
      </c>
      <c r="T39" s="387">
        <f>SUM(T40:T47)</f>
        <v>256</v>
      </c>
      <c r="U39" s="393">
        <f t="shared" si="16"/>
        <v>-7.7519379844961239E-3</v>
      </c>
      <c r="V39" s="381">
        <f>SUM(V40:V47)</f>
        <v>232</v>
      </c>
      <c r="W39" s="387">
        <f>SUM(W40:W47)</f>
        <v>16</v>
      </c>
      <c r="X39" s="387">
        <f>SUM(X40:X47)</f>
        <v>248</v>
      </c>
      <c r="Y39" s="393">
        <f t="shared" si="17"/>
        <v>-3.875968992248062E-2</v>
      </c>
      <c r="Z39" s="381">
        <f>SUM(Z40:Z47)</f>
        <v>222</v>
      </c>
      <c r="AA39" s="387">
        <f>SUM(AA40:AA47)</f>
        <v>15</v>
      </c>
      <c r="AB39" s="387">
        <f>SUM(AB40:AB47)</f>
        <v>237</v>
      </c>
      <c r="AC39" s="393">
        <f t="shared" si="18"/>
        <v>-8.1395348837209308E-2</v>
      </c>
    </row>
    <row r="40" spans="1:29" x14ac:dyDescent="0.2">
      <c r="A40" s="283" t="s">
        <v>102</v>
      </c>
      <c r="B40" s="262">
        <v>18</v>
      </c>
      <c r="C40" s="284">
        <v>0</v>
      </c>
      <c r="D40" s="345">
        <f t="shared" ref="D40:D47" si="19">SUM(B40:C40)</f>
        <v>18</v>
      </c>
      <c r="E40" s="341"/>
      <c r="F40" s="262">
        <v>17</v>
      </c>
      <c r="G40" s="284">
        <v>0</v>
      </c>
      <c r="H40" s="345">
        <f t="shared" ref="H40:H47" si="20">SUM(F40:G40)</f>
        <v>17</v>
      </c>
      <c r="I40" s="392">
        <f t="shared" si="13"/>
        <v>0</v>
      </c>
      <c r="J40" s="262">
        <v>17</v>
      </c>
      <c r="K40" s="284">
        <v>0</v>
      </c>
      <c r="L40" s="345">
        <f t="shared" ref="L40:L47" si="21">SUM(J40:K40)</f>
        <v>17</v>
      </c>
      <c r="M40" s="392">
        <f t="shared" si="14"/>
        <v>0</v>
      </c>
      <c r="N40" s="262">
        <v>16</v>
      </c>
      <c r="O40" s="284">
        <v>0</v>
      </c>
      <c r="P40" s="345">
        <f t="shared" ref="P40:P47" si="22">SUM(N40:O40)</f>
        <v>16</v>
      </c>
      <c r="Q40" s="392">
        <f t="shared" si="15"/>
        <v>-5.8823529411764705E-2</v>
      </c>
      <c r="R40" s="262">
        <v>16</v>
      </c>
      <c r="S40" s="284">
        <v>0</v>
      </c>
      <c r="T40" s="345">
        <f t="shared" ref="T40:T47" si="23">SUM(R40:S40)</f>
        <v>16</v>
      </c>
      <c r="U40" s="392">
        <f t="shared" si="16"/>
        <v>-5.8823529411764705E-2</v>
      </c>
      <c r="V40" s="262">
        <v>15</v>
      </c>
      <c r="W40" s="284">
        <v>0</v>
      </c>
      <c r="X40" s="345">
        <f t="shared" ref="X40:X47" si="24">SUM(V40:W40)</f>
        <v>15</v>
      </c>
      <c r="Y40" s="392">
        <f t="shared" si="17"/>
        <v>-0.11764705882352941</v>
      </c>
      <c r="Z40" s="262">
        <v>15</v>
      </c>
      <c r="AA40" s="284">
        <v>0</v>
      </c>
      <c r="AB40" s="345">
        <f t="shared" ref="AB40:AB47" si="25">SUM(Z40:AA40)</f>
        <v>15</v>
      </c>
      <c r="AC40" s="392">
        <f t="shared" si="18"/>
        <v>-0.11764705882352941</v>
      </c>
    </row>
    <row r="41" spans="1:29" x14ac:dyDescent="0.2">
      <c r="A41" s="283" t="s">
        <v>152</v>
      </c>
      <c r="B41" s="262">
        <v>53</v>
      </c>
      <c r="C41" s="284">
        <v>3</v>
      </c>
      <c r="D41" s="345">
        <f t="shared" si="19"/>
        <v>56</v>
      </c>
      <c r="E41" s="341"/>
      <c r="F41" s="262">
        <v>54</v>
      </c>
      <c r="G41" s="284">
        <v>3</v>
      </c>
      <c r="H41" s="345">
        <f t="shared" si="20"/>
        <v>57</v>
      </c>
      <c r="I41" s="392">
        <f t="shared" si="13"/>
        <v>0</v>
      </c>
      <c r="J41" s="262">
        <v>53</v>
      </c>
      <c r="K41" s="284">
        <v>3</v>
      </c>
      <c r="L41" s="345">
        <f t="shared" si="21"/>
        <v>56</v>
      </c>
      <c r="M41" s="392">
        <f t="shared" si="14"/>
        <v>-1.7543859649122806E-2</v>
      </c>
      <c r="N41" s="262">
        <v>54</v>
      </c>
      <c r="O41" s="284">
        <v>3</v>
      </c>
      <c r="P41" s="345">
        <f t="shared" si="22"/>
        <v>57</v>
      </c>
      <c r="Q41" s="392">
        <f t="shared" si="15"/>
        <v>0</v>
      </c>
      <c r="R41" s="262">
        <v>53</v>
      </c>
      <c r="S41" s="284">
        <v>3</v>
      </c>
      <c r="T41" s="345">
        <f t="shared" si="23"/>
        <v>56</v>
      </c>
      <c r="U41" s="392">
        <f t="shared" si="16"/>
        <v>-1.7543859649122806E-2</v>
      </c>
      <c r="V41" s="262">
        <v>53</v>
      </c>
      <c r="W41" s="284">
        <v>3</v>
      </c>
      <c r="X41" s="345">
        <f t="shared" si="24"/>
        <v>56</v>
      </c>
      <c r="Y41" s="392">
        <f t="shared" si="17"/>
        <v>-1.7543859649122806E-2</v>
      </c>
      <c r="Z41" s="262">
        <v>49</v>
      </c>
      <c r="AA41" s="284">
        <v>3</v>
      </c>
      <c r="AB41" s="345">
        <f t="shared" si="25"/>
        <v>52</v>
      </c>
      <c r="AC41" s="392">
        <f t="shared" si="18"/>
        <v>-8.771929824561403E-2</v>
      </c>
    </row>
    <row r="42" spans="1:29" x14ac:dyDescent="0.2">
      <c r="A42" s="283" t="s">
        <v>153</v>
      </c>
      <c r="B42" s="262">
        <v>37</v>
      </c>
      <c r="C42" s="284">
        <v>2</v>
      </c>
      <c r="D42" s="345">
        <f>SUM(B42:C42)</f>
        <v>39</v>
      </c>
      <c r="E42" s="341"/>
      <c r="F42" s="262">
        <v>38</v>
      </c>
      <c r="G42" s="284">
        <v>2</v>
      </c>
      <c r="H42" s="345">
        <f>SUM(F42:G42)</f>
        <v>40</v>
      </c>
      <c r="I42" s="392">
        <f>(H42-$H42)/$H42</f>
        <v>0</v>
      </c>
      <c r="J42" s="262">
        <v>40</v>
      </c>
      <c r="K42" s="284">
        <v>2</v>
      </c>
      <c r="L42" s="345">
        <f>SUM(J42:K42)</f>
        <v>42</v>
      </c>
      <c r="M42" s="392">
        <f>(L42-$H42)/$H42</f>
        <v>0.05</v>
      </c>
      <c r="N42" s="262">
        <v>41</v>
      </c>
      <c r="O42" s="284">
        <v>2</v>
      </c>
      <c r="P42" s="345">
        <f>SUM(N42:O42)</f>
        <v>43</v>
      </c>
      <c r="Q42" s="392">
        <f>(P42-$H42)/$H42</f>
        <v>7.4999999999999997E-2</v>
      </c>
      <c r="R42" s="262">
        <v>41</v>
      </c>
      <c r="S42" s="284">
        <v>2</v>
      </c>
      <c r="T42" s="345">
        <f>SUM(R42:S42)</f>
        <v>43</v>
      </c>
      <c r="U42" s="392">
        <f>(T42-$H42)/$H42</f>
        <v>7.4999999999999997E-2</v>
      </c>
      <c r="V42" s="262">
        <v>41</v>
      </c>
      <c r="W42" s="284">
        <v>2</v>
      </c>
      <c r="X42" s="345">
        <f>SUM(V42:W42)</f>
        <v>43</v>
      </c>
      <c r="Y42" s="392">
        <f>(X42-$H42)/$H42</f>
        <v>7.4999999999999997E-2</v>
      </c>
      <c r="Z42" s="262">
        <v>40</v>
      </c>
      <c r="AA42" s="284">
        <v>2</v>
      </c>
      <c r="AB42" s="345">
        <f>SUM(Z42:AA42)</f>
        <v>42</v>
      </c>
      <c r="AC42" s="392">
        <f>(AB42-$H42)/$H42</f>
        <v>0.05</v>
      </c>
    </row>
    <row r="43" spans="1:29" x14ac:dyDescent="0.2">
      <c r="A43" s="283" t="s">
        <v>155</v>
      </c>
      <c r="B43" s="262">
        <v>5</v>
      </c>
      <c r="C43" s="284">
        <v>1</v>
      </c>
      <c r="D43" s="345">
        <f t="shared" si="19"/>
        <v>6</v>
      </c>
      <c r="E43" s="341"/>
      <c r="F43" s="262">
        <v>5</v>
      </c>
      <c r="G43" s="284">
        <v>1</v>
      </c>
      <c r="H43" s="345">
        <f t="shared" si="20"/>
        <v>6</v>
      </c>
      <c r="I43" s="392">
        <f t="shared" si="13"/>
        <v>0</v>
      </c>
      <c r="J43" s="262">
        <v>6</v>
      </c>
      <c r="K43" s="284">
        <v>1</v>
      </c>
      <c r="L43" s="345">
        <f t="shared" si="21"/>
        <v>7</v>
      </c>
      <c r="M43" s="392">
        <f t="shared" si="14"/>
        <v>0.16666666666666666</v>
      </c>
      <c r="N43" s="262">
        <v>5</v>
      </c>
      <c r="O43" s="284">
        <v>1</v>
      </c>
      <c r="P43" s="345">
        <f t="shared" si="22"/>
        <v>6</v>
      </c>
      <c r="Q43" s="392">
        <f t="shared" si="15"/>
        <v>0</v>
      </c>
      <c r="R43" s="262">
        <v>5</v>
      </c>
      <c r="S43" s="284">
        <v>1</v>
      </c>
      <c r="T43" s="345">
        <f t="shared" si="23"/>
        <v>6</v>
      </c>
      <c r="U43" s="392">
        <f t="shared" si="16"/>
        <v>0</v>
      </c>
      <c r="V43" s="262">
        <v>5</v>
      </c>
      <c r="W43" s="284">
        <v>1</v>
      </c>
      <c r="X43" s="345">
        <f t="shared" si="24"/>
        <v>6</v>
      </c>
      <c r="Y43" s="392">
        <f t="shared" si="17"/>
        <v>0</v>
      </c>
      <c r="Z43" s="262">
        <v>5</v>
      </c>
      <c r="AA43" s="284">
        <v>1</v>
      </c>
      <c r="AB43" s="345">
        <f t="shared" si="25"/>
        <v>6</v>
      </c>
      <c r="AC43" s="392">
        <f t="shared" si="18"/>
        <v>0</v>
      </c>
    </row>
    <row r="44" spans="1:29" x14ac:dyDescent="0.2">
      <c r="A44" s="283" t="s">
        <v>118</v>
      </c>
      <c r="B44" s="262">
        <v>18</v>
      </c>
      <c r="C44" s="284">
        <v>0</v>
      </c>
      <c r="D44" s="345">
        <f t="shared" si="19"/>
        <v>18</v>
      </c>
      <c r="E44" s="341"/>
      <c r="F44" s="262">
        <v>17</v>
      </c>
      <c r="G44" s="284">
        <v>0</v>
      </c>
      <c r="H44" s="345">
        <f t="shared" si="20"/>
        <v>17</v>
      </c>
      <c r="I44" s="392">
        <f t="shared" si="13"/>
        <v>0</v>
      </c>
      <c r="J44" s="262">
        <v>17</v>
      </c>
      <c r="K44" s="284">
        <v>0</v>
      </c>
      <c r="L44" s="345">
        <f t="shared" si="21"/>
        <v>17</v>
      </c>
      <c r="M44" s="392">
        <f t="shared" si="14"/>
        <v>0</v>
      </c>
      <c r="N44" s="262">
        <v>15</v>
      </c>
      <c r="O44" s="284">
        <v>0</v>
      </c>
      <c r="P44" s="345">
        <f t="shared" si="22"/>
        <v>15</v>
      </c>
      <c r="Q44" s="392">
        <f t="shared" si="15"/>
        <v>-0.11764705882352941</v>
      </c>
      <c r="R44" s="262">
        <v>15</v>
      </c>
      <c r="S44" s="284">
        <v>0</v>
      </c>
      <c r="T44" s="345">
        <f t="shared" si="23"/>
        <v>15</v>
      </c>
      <c r="U44" s="392">
        <f t="shared" si="16"/>
        <v>-0.11764705882352941</v>
      </c>
      <c r="V44" s="262">
        <v>15</v>
      </c>
      <c r="W44" s="284">
        <v>0</v>
      </c>
      <c r="X44" s="345">
        <f t="shared" si="24"/>
        <v>15</v>
      </c>
      <c r="Y44" s="392">
        <f t="shared" si="17"/>
        <v>-0.11764705882352941</v>
      </c>
      <c r="Z44" s="262">
        <v>14</v>
      </c>
      <c r="AA44" s="284">
        <v>0</v>
      </c>
      <c r="AB44" s="345">
        <f t="shared" si="25"/>
        <v>14</v>
      </c>
      <c r="AC44" s="392">
        <f t="shared" si="18"/>
        <v>-0.17647058823529413</v>
      </c>
    </row>
    <row r="45" spans="1:29" x14ac:dyDescent="0.2">
      <c r="A45" s="365" t="s">
        <v>91</v>
      </c>
      <c r="B45" s="262">
        <v>50</v>
      </c>
      <c r="C45" s="284">
        <v>6</v>
      </c>
      <c r="D45" s="345">
        <f t="shared" si="19"/>
        <v>56</v>
      </c>
      <c r="E45" s="341"/>
      <c r="F45" s="262">
        <v>50</v>
      </c>
      <c r="G45" s="284">
        <v>6</v>
      </c>
      <c r="H45" s="345">
        <f t="shared" si="20"/>
        <v>56</v>
      </c>
      <c r="I45" s="392">
        <f t="shared" si="13"/>
        <v>0</v>
      </c>
      <c r="J45" s="262">
        <v>50</v>
      </c>
      <c r="K45" s="284">
        <v>6</v>
      </c>
      <c r="L45" s="345">
        <f t="shared" si="21"/>
        <v>56</v>
      </c>
      <c r="M45" s="392">
        <f t="shared" si="14"/>
        <v>0</v>
      </c>
      <c r="N45" s="262">
        <v>51</v>
      </c>
      <c r="O45" s="284">
        <v>6</v>
      </c>
      <c r="P45" s="345">
        <f t="shared" si="22"/>
        <v>57</v>
      </c>
      <c r="Q45" s="392">
        <f t="shared" si="15"/>
        <v>1.7857142857142856E-2</v>
      </c>
      <c r="R45" s="262">
        <v>51</v>
      </c>
      <c r="S45" s="284">
        <v>6</v>
      </c>
      <c r="T45" s="345">
        <f t="shared" si="23"/>
        <v>57</v>
      </c>
      <c r="U45" s="392">
        <f t="shared" si="16"/>
        <v>1.7857142857142856E-2</v>
      </c>
      <c r="V45" s="262">
        <v>48</v>
      </c>
      <c r="W45" s="284">
        <v>6</v>
      </c>
      <c r="X45" s="345">
        <f t="shared" si="24"/>
        <v>54</v>
      </c>
      <c r="Y45" s="392">
        <f t="shared" si="17"/>
        <v>-3.5714285714285712E-2</v>
      </c>
      <c r="Z45" s="262">
        <v>46</v>
      </c>
      <c r="AA45" s="284">
        <v>6</v>
      </c>
      <c r="AB45" s="345">
        <f t="shared" si="25"/>
        <v>52</v>
      </c>
      <c r="AC45" s="392">
        <f t="shared" si="18"/>
        <v>-7.1428571428571425E-2</v>
      </c>
    </row>
    <row r="46" spans="1:29" x14ac:dyDescent="0.2">
      <c r="A46" s="283" t="s">
        <v>92</v>
      </c>
      <c r="B46" s="262">
        <v>6</v>
      </c>
      <c r="C46" s="284">
        <v>1</v>
      </c>
      <c r="D46" s="345">
        <f t="shared" si="19"/>
        <v>7</v>
      </c>
      <c r="E46" s="341"/>
      <c r="F46" s="262">
        <v>6</v>
      </c>
      <c r="G46" s="284">
        <v>2</v>
      </c>
      <c r="H46" s="345">
        <f t="shared" si="20"/>
        <v>8</v>
      </c>
      <c r="I46" s="392">
        <f t="shared" si="13"/>
        <v>0</v>
      </c>
      <c r="J46" s="262">
        <v>6</v>
      </c>
      <c r="K46" s="284">
        <v>0</v>
      </c>
      <c r="L46" s="345">
        <f t="shared" si="21"/>
        <v>6</v>
      </c>
      <c r="M46" s="392">
        <f t="shared" si="14"/>
        <v>-0.25</v>
      </c>
      <c r="N46" s="262">
        <v>6</v>
      </c>
      <c r="O46" s="284">
        <v>0</v>
      </c>
      <c r="P46" s="345">
        <f t="shared" si="22"/>
        <v>6</v>
      </c>
      <c r="Q46" s="392">
        <f t="shared" si="15"/>
        <v>-0.25</v>
      </c>
      <c r="R46" s="262">
        <v>6</v>
      </c>
      <c r="S46" s="284">
        <v>0</v>
      </c>
      <c r="T46" s="345">
        <f t="shared" si="23"/>
        <v>6</v>
      </c>
      <c r="U46" s="392">
        <f t="shared" si="16"/>
        <v>-0.25</v>
      </c>
      <c r="V46" s="262">
        <v>5</v>
      </c>
      <c r="W46" s="284">
        <v>0</v>
      </c>
      <c r="X46" s="345">
        <f t="shared" si="24"/>
        <v>5</v>
      </c>
      <c r="Y46" s="392">
        <f t="shared" si="17"/>
        <v>-0.375</v>
      </c>
      <c r="Z46" s="262">
        <v>4</v>
      </c>
      <c r="AA46" s="284">
        <v>0</v>
      </c>
      <c r="AB46" s="345">
        <f t="shared" si="25"/>
        <v>4</v>
      </c>
      <c r="AC46" s="392">
        <f t="shared" si="18"/>
        <v>-0.5</v>
      </c>
    </row>
    <row r="47" spans="1:29" x14ac:dyDescent="0.2">
      <c r="A47" s="283" t="s">
        <v>38</v>
      </c>
      <c r="B47" s="262">
        <v>54</v>
      </c>
      <c r="C47" s="284">
        <v>4</v>
      </c>
      <c r="D47" s="345">
        <f t="shared" si="19"/>
        <v>58</v>
      </c>
      <c r="E47" s="341"/>
      <c r="F47" s="262">
        <v>53</v>
      </c>
      <c r="G47" s="284">
        <v>4</v>
      </c>
      <c r="H47" s="345">
        <f t="shared" si="20"/>
        <v>57</v>
      </c>
      <c r="I47" s="392">
        <f t="shared" si="13"/>
        <v>0</v>
      </c>
      <c r="J47" s="262">
        <v>53</v>
      </c>
      <c r="K47" s="284">
        <v>4</v>
      </c>
      <c r="L47" s="345">
        <f t="shared" si="21"/>
        <v>57</v>
      </c>
      <c r="M47" s="392">
        <f t="shared" si="14"/>
        <v>0</v>
      </c>
      <c r="N47" s="262">
        <v>52</v>
      </c>
      <c r="O47" s="284">
        <v>4</v>
      </c>
      <c r="P47" s="345">
        <f t="shared" si="22"/>
        <v>56</v>
      </c>
      <c r="Q47" s="392">
        <f t="shared" si="15"/>
        <v>-1.7543859649122806E-2</v>
      </c>
      <c r="R47" s="262">
        <v>53</v>
      </c>
      <c r="S47" s="284">
        <v>4</v>
      </c>
      <c r="T47" s="345">
        <f t="shared" si="23"/>
        <v>57</v>
      </c>
      <c r="U47" s="392">
        <f t="shared" si="16"/>
        <v>0</v>
      </c>
      <c r="V47" s="262">
        <v>50</v>
      </c>
      <c r="W47" s="284">
        <v>4</v>
      </c>
      <c r="X47" s="345">
        <f t="shared" si="24"/>
        <v>54</v>
      </c>
      <c r="Y47" s="392">
        <f t="shared" si="17"/>
        <v>-5.2631578947368418E-2</v>
      </c>
      <c r="Z47" s="262">
        <v>49</v>
      </c>
      <c r="AA47" s="284">
        <v>3</v>
      </c>
      <c r="AB47" s="345">
        <f t="shared" si="25"/>
        <v>52</v>
      </c>
      <c r="AC47" s="392">
        <f t="shared" si="18"/>
        <v>-8.771929824561403E-2</v>
      </c>
    </row>
    <row r="48" spans="1:29" x14ac:dyDescent="0.2">
      <c r="A48" s="380" t="s">
        <v>174</v>
      </c>
      <c r="B48" s="381">
        <f>SUM(B49:B52)</f>
        <v>151</v>
      </c>
      <c r="C48" s="387">
        <f>SUM(C49:C52)</f>
        <v>145</v>
      </c>
      <c r="D48" s="387">
        <f>SUM(D49:D52)</f>
        <v>296</v>
      </c>
      <c r="E48" s="384"/>
      <c r="F48" s="381">
        <f>SUM(F49:F52)</f>
        <v>152</v>
      </c>
      <c r="G48" s="387">
        <f>SUM(G49:G52)</f>
        <v>143</v>
      </c>
      <c r="H48" s="387">
        <f>SUM(H49:H52)</f>
        <v>295</v>
      </c>
      <c r="I48" s="393">
        <f t="shared" si="13"/>
        <v>0</v>
      </c>
      <c r="J48" s="381">
        <f>SUM(J49:J52)</f>
        <v>152</v>
      </c>
      <c r="K48" s="387">
        <f>SUM(K49:K52)</f>
        <v>144</v>
      </c>
      <c r="L48" s="387">
        <f>SUM(L49:L52)</f>
        <v>296</v>
      </c>
      <c r="M48" s="393">
        <f t="shared" si="14"/>
        <v>3.3898305084745762E-3</v>
      </c>
      <c r="N48" s="381">
        <f>SUM(N49:N52)</f>
        <v>150</v>
      </c>
      <c r="O48" s="387">
        <f>SUM(O49:O52)</f>
        <v>140</v>
      </c>
      <c r="P48" s="387">
        <f>SUM(P49:P52)</f>
        <v>290</v>
      </c>
      <c r="Q48" s="393">
        <f t="shared" si="15"/>
        <v>-1.6949152542372881E-2</v>
      </c>
      <c r="R48" s="381">
        <f>SUM(R49:R52)</f>
        <v>149</v>
      </c>
      <c r="S48" s="387">
        <f>SUM(S49:S52)</f>
        <v>137</v>
      </c>
      <c r="T48" s="387">
        <f>SUM(T49:T52)</f>
        <v>286</v>
      </c>
      <c r="U48" s="393">
        <f t="shared" si="16"/>
        <v>-3.0508474576271188E-2</v>
      </c>
      <c r="V48" s="381">
        <f>SUM(V49:V52)</f>
        <v>147</v>
      </c>
      <c r="W48" s="387">
        <f>SUM(W49:W52)</f>
        <v>133</v>
      </c>
      <c r="X48" s="387">
        <f>SUM(X49:X52)</f>
        <v>280</v>
      </c>
      <c r="Y48" s="393">
        <f t="shared" si="17"/>
        <v>-5.0847457627118647E-2</v>
      </c>
      <c r="Z48" s="381">
        <f>SUM(Z49:Z52)</f>
        <v>145</v>
      </c>
      <c r="AA48" s="387">
        <f>SUM(AA49:AA52)</f>
        <v>131</v>
      </c>
      <c r="AB48" s="387">
        <f>SUM(AB49:AB52)</f>
        <v>276</v>
      </c>
      <c r="AC48" s="393">
        <f t="shared" si="18"/>
        <v>-6.4406779661016947E-2</v>
      </c>
    </row>
    <row r="49" spans="1:29" x14ac:dyDescent="0.2">
      <c r="A49" s="283" t="s">
        <v>104</v>
      </c>
      <c r="B49" s="262">
        <v>94</v>
      </c>
      <c r="C49" s="284">
        <v>39</v>
      </c>
      <c r="D49" s="345">
        <f>SUM(B49:C49)</f>
        <v>133</v>
      </c>
      <c r="E49" s="341"/>
      <c r="F49" s="262">
        <v>94</v>
      </c>
      <c r="G49" s="284">
        <v>39</v>
      </c>
      <c r="H49" s="345">
        <f>SUM(F49:G49)</f>
        <v>133</v>
      </c>
      <c r="I49" s="392">
        <f t="shared" si="13"/>
        <v>0</v>
      </c>
      <c r="J49" s="262">
        <v>92</v>
      </c>
      <c r="K49" s="284">
        <v>39</v>
      </c>
      <c r="L49" s="345">
        <f>SUM(J49:K49)</f>
        <v>131</v>
      </c>
      <c r="M49" s="392">
        <f t="shared" si="14"/>
        <v>-1.5037593984962405E-2</v>
      </c>
      <c r="N49" s="262">
        <v>91</v>
      </c>
      <c r="O49" s="284">
        <v>39</v>
      </c>
      <c r="P49" s="345">
        <f>SUM(N49:O49)</f>
        <v>130</v>
      </c>
      <c r="Q49" s="392">
        <f t="shared" si="15"/>
        <v>-2.2556390977443608E-2</v>
      </c>
      <c r="R49" s="262">
        <v>91</v>
      </c>
      <c r="S49" s="284">
        <v>36</v>
      </c>
      <c r="T49" s="345">
        <f>SUM(R49:S49)</f>
        <v>127</v>
      </c>
      <c r="U49" s="392">
        <f t="shared" si="16"/>
        <v>-4.5112781954887216E-2</v>
      </c>
      <c r="V49" s="262">
        <v>90</v>
      </c>
      <c r="W49" s="284">
        <v>36</v>
      </c>
      <c r="X49" s="345">
        <f>SUM(V49:W49)</f>
        <v>126</v>
      </c>
      <c r="Y49" s="392">
        <f t="shared" si="17"/>
        <v>-5.2631578947368418E-2</v>
      </c>
      <c r="Z49" s="262">
        <v>88</v>
      </c>
      <c r="AA49" s="284">
        <v>35</v>
      </c>
      <c r="AB49" s="345">
        <f>SUM(Z49:AA49)</f>
        <v>123</v>
      </c>
      <c r="AC49" s="392">
        <f t="shared" si="18"/>
        <v>-7.5187969924812026E-2</v>
      </c>
    </row>
    <row r="50" spans="1:29" x14ac:dyDescent="0.2">
      <c r="A50" s="283" t="s">
        <v>159</v>
      </c>
      <c r="B50" s="262">
        <v>25</v>
      </c>
      <c r="C50" s="284">
        <v>31</v>
      </c>
      <c r="D50" s="345">
        <f>SUM(B50:C50)</f>
        <v>56</v>
      </c>
      <c r="E50" s="341"/>
      <c r="F50" s="262">
        <v>25</v>
      </c>
      <c r="G50" s="284">
        <v>31</v>
      </c>
      <c r="H50" s="345">
        <f>SUM(F50:G50)</f>
        <v>56</v>
      </c>
      <c r="I50" s="392">
        <f t="shared" si="13"/>
        <v>0</v>
      </c>
      <c r="J50" s="262">
        <v>25</v>
      </c>
      <c r="K50" s="284">
        <v>31</v>
      </c>
      <c r="L50" s="345">
        <f>SUM(J50:K50)</f>
        <v>56</v>
      </c>
      <c r="M50" s="392">
        <f t="shared" si="14"/>
        <v>0</v>
      </c>
      <c r="N50" s="262">
        <v>25</v>
      </c>
      <c r="O50" s="284">
        <v>28</v>
      </c>
      <c r="P50" s="345">
        <f>SUM(N50:O50)</f>
        <v>53</v>
      </c>
      <c r="Q50" s="392">
        <f t="shared" si="15"/>
        <v>-5.3571428571428568E-2</v>
      </c>
      <c r="R50" s="262">
        <v>24</v>
      </c>
      <c r="S50" s="284">
        <v>28</v>
      </c>
      <c r="T50" s="345">
        <f>SUM(R50:S50)</f>
        <v>52</v>
      </c>
      <c r="U50" s="392">
        <f t="shared" si="16"/>
        <v>-7.1428571428571425E-2</v>
      </c>
      <c r="V50" s="262">
        <v>24</v>
      </c>
      <c r="W50" s="284">
        <v>28</v>
      </c>
      <c r="X50" s="345">
        <f>SUM(V50:W50)</f>
        <v>52</v>
      </c>
      <c r="Y50" s="392">
        <f t="shared" si="17"/>
        <v>-7.1428571428571425E-2</v>
      </c>
      <c r="Z50" s="262">
        <v>24</v>
      </c>
      <c r="AA50" s="284">
        <v>27</v>
      </c>
      <c r="AB50" s="345">
        <f>SUM(Z50:AA50)</f>
        <v>51</v>
      </c>
      <c r="AC50" s="392">
        <f t="shared" si="18"/>
        <v>-8.9285714285714288E-2</v>
      </c>
    </row>
    <row r="51" spans="1:29" x14ac:dyDescent="0.2">
      <c r="A51" s="283" t="s">
        <v>160</v>
      </c>
      <c r="B51" s="262">
        <v>21</v>
      </c>
      <c r="C51" s="284">
        <v>62</v>
      </c>
      <c r="D51" s="345">
        <f>SUM(B51:C51)</f>
        <v>83</v>
      </c>
      <c r="E51" s="341"/>
      <c r="F51" s="262">
        <v>21</v>
      </c>
      <c r="G51" s="284">
        <v>61</v>
      </c>
      <c r="H51" s="345">
        <f>SUM(F51:G51)</f>
        <v>82</v>
      </c>
      <c r="I51" s="392">
        <f t="shared" si="13"/>
        <v>0</v>
      </c>
      <c r="J51" s="262">
        <v>21</v>
      </c>
      <c r="K51" s="284">
        <v>61</v>
      </c>
      <c r="L51" s="345">
        <f>SUM(J51:K51)</f>
        <v>82</v>
      </c>
      <c r="M51" s="392">
        <f t="shared" si="14"/>
        <v>0</v>
      </c>
      <c r="N51" s="262">
        <v>21</v>
      </c>
      <c r="O51" s="284">
        <v>59</v>
      </c>
      <c r="P51" s="345">
        <f>SUM(N51:O51)</f>
        <v>80</v>
      </c>
      <c r="Q51" s="392">
        <f t="shared" si="15"/>
        <v>-2.4390243902439025E-2</v>
      </c>
      <c r="R51" s="262">
        <v>21</v>
      </c>
      <c r="S51" s="284">
        <v>59</v>
      </c>
      <c r="T51" s="345">
        <f>SUM(R51:S51)</f>
        <v>80</v>
      </c>
      <c r="U51" s="392">
        <f t="shared" si="16"/>
        <v>-2.4390243902439025E-2</v>
      </c>
      <c r="V51" s="262">
        <v>20</v>
      </c>
      <c r="W51" s="284">
        <v>56</v>
      </c>
      <c r="X51" s="345">
        <f>SUM(V51:W51)</f>
        <v>76</v>
      </c>
      <c r="Y51" s="392">
        <f t="shared" si="17"/>
        <v>-7.3170731707317069E-2</v>
      </c>
      <c r="Z51" s="262">
        <v>20</v>
      </c>
      <c r="AA51" s="284">
        <v>56</v>
      </c>
      <c r="AB51" s="345">
        <f>SUM(Z51:AA51)</f>
        <v>76</v>
      </c>
      <c r="AC51" s="392">
        <f t="shared" si="18"/>
        <v>-7.3170731707317069E-2</v>
      </c>
    </row>
    <row r="52" spans="1:29" x14ac:dyDescent="0.2">
      <c r="A52" s="283" t="s">
        <v>5</v>
      </c>
      <c r="B52" s="262">
        <v>11</v>
      </c>
      <c r="C52" s="284">
        <v>13</v>
      </c>
      <c r="D52" s="345">
        <f>SUM(B52:C52)</f>
        <v>24</v>
      </c>
      <c r="E52" s="341"/>
      <c r="F52" s="262">
        <v>12</v>
      </c>
      <c r="G52" s="284">
        <v>12</v>
      </c>
      <c r="H52" s="345">
        <f>SUM(F52:G52)</f>
        <v>24</v>
      </c>
      <c r="I52" s="392">
        <f t="shared" si="13"/>
        <v>0</v>
      </c>
      <c r="J52" s="262">
        <v>14</v>
      </c>
      <c r="K52" s="284">
        <v>13</v>
      </c>
      <c r="L52" s="345">
        <f>SUM(J52:K52)</f>
        <v>27</v>
      </c>
      <c r="M52" s="392">
        <f t="shared" si="14"/>
        <v>0.125</v>
      </c>
      <c r="N52" s="262">
        <v>13</v>
      </c>
      <c r="O52" s="284">
        <v>14</v>
      </c>
      <c r="P52" s="345">
        <f>SUM(N52:O52)</f>
        <v>27</v>
      </c>
      <c r="Q52" s="392">
        <f t="shared" si="15"/>
        <v>0.125</v>
      </c>
      <c r="R52" s="262">
        <v>13</v>
      </c>
      <c r="S52" s="284">
        <v>14</v>
      </c>
      <c r="T52" s="345">
        <f>SUM(R52:S52)</f>
        <v>27</v>
      </c>
      <c r="U52" s="392">
        <f t="shared" si="16"/>
        <v>0.125</v>
      </c>
      <c r="V52" s="262">
        <v>13</v>
      </c>
      <c r="W52" s="284">
        <v>13</v>
      </c>
      <c r="X52" s="345">
        <f>SUM(V52:W52)</f>
        <v>26</v>
      </c>
      <c r="Y52" s="392">
        <f t="shared" si="17"/>
        <v>8.3333333333333329E-2</v>
      </c>
      <c r="Z52" s="262">
        <v>13</v>
      </c>
      <c r="AA52" s="284">
        <v>13</v>
      </c>
      <c r="AB52" s="345">
        <f>SUM(Z52:AA52)</f>
        <v>26</v>
      </c>
      <c r="AC52" s="392">
        <f t="shared" si="18"/>
        <v>8.3333333333333329E-2</v>
      </c>
    </row>
    <row r="53" spans="1:29" ht="13.5" thickBot="1" x14ac:dyDescent="0.25"/>
    <row r="54" spans="1:29" ht="13.5" thickTop="1" x14ac:dyDescent="0.2">
      <c r="A54" s="408" t="s">
        <v>171</v>
      </c>
      <c r="B54" s="409">
        <f>B5+B20</f>
        <v>86</v>
      </c>
      <c r="C54" s="410">
        <f>C5+C20</f>
        <v>93</v>
      </c>
      <c r="D54" s="410">
        <f>D5+D20</f>
        <v>179</v>
      </c>
      <c r="E54" s="411"/>
      <c r="F54" s="409">
        <f>F5+F20</f>
        <v>86</v>
      </c>
      <c r="G54" s="410">
        <f>G5+G20</f>
        <v>90</v>
      </c>
      <c r="H54" s="410">
        <f>H5+H20</f>
        <v>176</v>
      </c>
      <c r="I54" s="412">
        <f>(H54-$H54)/$H54</f>
        <v>0</v>
      </c>
      <c r="J54" s="409">
        <f>J5+J20</f>
        <v>89</v>
      </c>
      <c r="K54" s="410">
        <f>K5+K20</f>
        <v>88</v>
      </c>
      <c r="L54" s="410">
        <f>L5+L20</f>
        <v>177</v>
      </c>
      <c r="M54" s="412">
        <f>(L54-$H54)/$H54</f>
        <v>5.681818181818182E-3</v>
      </c>
      <c r="N54" s="409">
        <f>N5+N20</f>
        <v>89</v>
      </c>
      <c r="O54" s="410">
        <f>O5+O20</f>
        <v>86</v>
      </c>
      <c r="P54" s="410">
        <f>P5+P20</f>
        <v>175</v>
      </c>
      <c r="Q54" s="412">
        <f>(P54-$H54)/$H54</f>
        <v>-5.681818181818182E-3</v>
      </c>
      <c r="R54" s="409">
        <f>R5+R20</f>
        <v>86</v>
      </c>
      <c r="S54" s="410">
        <f>S5+S20</f>
        <v>85</v>
      </c>
      <c r="T54" s="410">
        <f>T5+T20</f>
        <v>171</v>
      </c>
      <c r="U54" s="412">
        <f>(T54-$H54)/$H54</f>
        <v>-2.8409090909090908E-2</v>
      </c>
      <c r="V54" s="409">
        <f>V5+V20</f>
        <v>85</v>
      </c>
      <c r="W54" s="410">
        <f>W5+W20</f>
        <v>83</v>
      </c>
      <c r="X54" s="410">
        <f>X5+X20</f>
        <v>168</v>
      </c>
      <c r="Y54" s="412">
        <f>(X54-$H54)/$H54</f>
        <v>-4.5454545454545456E-2</v>
      </c>
      <c r="Z54" s="409">
        <f>Z5+Z20</f>
        <v>82</v>
      </c>
      <c r="AA54" s="410">
        <f>AA5+AA20</f>
        <v>80</v>
      </c>
      <c r="AB54" s="410">
        <f>AB5+AB20</f>
        <v>162</v>
      </c>
      <c r="AC54" s="412">
        <f>(AB54-$H54)/$H54</f>
        <v>-7.9545454545454544E-2</v>
      </c>
    </row>
    <row r="55" spans="1:29" x14ac:dyDescent="0.2">
      <c r="A55" s="380" t="s">
        <v>173</v>
      </c>
      <c r="B55" s="381">
        <f>B12+B25</f>
        <v>306</v>
      </c>
      <c r="C55" s="387">
        <f>C12+C25</f>
        <v>108</v>
      </c>
      <c r="D55" s="387">
        <f>D12+D25</f>
        <v>414</v>
      </c>
      <c r="E55" s="384"/>
      <c r="F55" s="381">
        <f>F12+F25</f>
        <v>307</v>
      </c>
      <c r="G55" s="387">
        <f>G12+G25</f>
        <v>109</v>
      </c>
      <c r="H55" s="387">
        <f>H12+H25</f>
        <v>416</v>
      </c>
      <c r="I55" s="407">
        <f>(H55-$H55)/$H55</f>
        <v>0</v>
      </c>
      <c r="J55" s="381">
        <f>J12+J25</f>
        <v>307</v>
      </c>
      <c r="K55" s="387">
        <f>K12+K25</f>
        <v>108</v>
      </c>
      <c r="L55" s="387">
        <f>L12+L25</f>
        <v>415</v>
      </c>
      <c r="M55" s="407">
        <f>(L55-$H55)/$H55</f>
        <v>-2.403846153846154E-3</v>
      </c>
      <c r="N55" s="381">
        <f>N12+N25</f>
        <v>306</v>
      </c>
      <c r="O55" s="387">
        <f>O12+O25</f>
        <v>108</v>
      </c>
      <c r="P55" s="387">
        <f>P12+P25</f>
        <v>414</v>
      </c>
      <c r="Q55" s="407">
        <f>(P55-$H55)/$H55</f>
        <v>-4.807692307692308E-3</v>
      </c>
      <c r="R55" s="381">
        <f>R12+R25</f>
        <v>305</v>
      </c>
      <c r="S55" s="387">
        <f>S12+S25</f>
        <v>107</v>
      </c>
      <c r="T55" s="387">
        <f>T12+T25</f>
        <v>412</v>
      </c>
      <c r="U55" s="407">
        <f>(T55-$H55)/$H55</f>
        <v>-9.6153846153846159E-3</v>
      </c>
      <c r="V55" s="381">
        <f>V12+V25</f>
        <v>301</v>
      </c>
      <c r="W55" s="387">
        <f>W12+W25</f>
        <v>104</v>
      </c>
      <c r="X55" s="387">
        <f>X12+X25</f>
        <v>405</v>
      </c>
      <c r="Y55" s="407">
        <f>(X55-$H55)/$H55</f>
        <v>-2.6442307692307692E-2</v>
      </c>
      <c r="Z55" s="381">
        <f>Z12+Z25</f>
        <v>293</v>
      </c>
      <c r="AA55" s="387">
        <f>AA12+AA25</f>
        <v>98</v>
      </c>
      <c r="AB55" s="387">
        <f>AB12+AB25</f>
        <v>391</v>
      </c>
      <c r="AC55" s="407">
        <f>(AB55-$H55)/$H55</f>
        <v>-6.0096153846153848E-2</v>
      </c>
    </row>
    <row r="56" spans="1:29" x14ac:dyDescent="0.2">
      <c r="A56" s="380" t="s">
        <v>172</v>
      </c>
      <c r="B56" s="381">
        <f>B8+B17+B39</f>
        <v>323</v>
      </c>
      <c r="C56" s="387">
        <f>C8+C17+C39</f>
        <v>42</v>
      </c>
      <c r="D56" s="387">
        <f>D8+D17+D39</f>
        <v>365</v>
      </c>
      <c r="E56" s="384"/>
      <c r="F56" s="381">
        <f>F8+F17+F39</f>
        <v>322</v>
      </c>
      <c r="G56" s="387">
        <f>G8+G17+G39</f>
        <v>43</v>
      </c>
      <c r="H56" s="387">
        <f>H8+H17+H39</f>
        <v>365</v>
      </c>
      <c r="I56" s="407">
        <f>(H56-$H56)/$H56</f>
        <v>0</v>
      </c>
      <c r="J56" s="381">
        <f>J8+J17+J39</f>
        <v>324</v>
      </c>
      <c r="K56" s="387">
        <f>K8+K17+K39</f>
        <v>43</v>
      </c>
      <c r="L56" s="387">
        <f>L8+L17+L39</f>
        <v>367</v>
      </c>
      <c r="M56" s="407">
        <f>(L56-$H56)/$H56</f>
        <v>5.4794520547945206E-3</v>
      </c>
      <c r="N56" s="381">
        <f>N8+N17+N39</f>
        <v>319</v>
      </c>
      <c r="O56" s="387">
        <f>O8+O17+O39</f>
        <v>41</v>
      </c>
      <c r="P56" s="387">
        <f>P8+P17+P39</f>
        <v>360</v>
      </c>
      <c r="Q56" s="407">
        <f>(P56-$H56)/$H56</f>
        <v>-1.3698630136986301E-2</v>
      </c>
      <c r="R56" s="381">
        <f>R8+R17+R39</f>
        <v>317</v>
      </c>
      <c r="S56" s="387">
        <f>S8+S17+S39</f>
        <v>41</v>
      </c>
      <c r="T56" s="387">
        <f>T8+T17+T39</f>
        <v>358</v>
      </c>
      <c r="U56" s="407">
        <f>(T56-$H56)/$H56</f>
        <v>-1.9178082191780823E-2</v>
      </c>
      <c r="V56" s="381">
        <f>V8+V17+V39</f>
        <v>308</v>
      </c>
      <c r="W56" s="387">
        <f>W8+W17+W39</f>
        <v>40</v>
      </c>
      <c r="X56" s="387">
        <f>X8+X17+X39</f>
        <v>348</v>
      </c>
      <c r="Y56" s="407">
        <f>(X56-$H56)/$H56</f>
        <v>-4.6575342465753428E-2</v>
      </c>
      <c r="Z56" s="381">
        <f>Z8+Z17+Z39</f>
        <v>294</v>
      </c>
      <c r="AA56" s="387">
        <f>AA8+AA17+AA39</f>
        <v>36</v>
      </c>
      <c r="AB56" s="387">
        <f>AB8+AB17+AB39</f>
        <v>330</v>
      </c>
      <c r="AC56" s="407">
        <f>(AB56-$H56)/$H56</f>
        <v>-9.5890410958904104E-2</v>
      </c>
    </row>
    <row r="57" spans="1:29" ht="13.5" thickBot="1" x14ac:dyDescent="0.25">
      <c r="A57" s="380" t="s">
        <v>174</v>
      </c>
      <c r="B57" s="413">
        <f>B48</f>
        <v>151</v>
      </c>
      <c r="C57" s="414">
        <f>C48</f>
        <v>145</v>
      </c>
      <c r="D57" s="414">
        <f>D48</f>
        <v>296</v>
      </c>
      <c r="E57" s="415"/>
      <c r="F57" s="413">
        <f>F48</f>
        <v>152</v>
      </c>
      <c r="G57" s="414">
        <f>G48</f>
        <v>143</v>
      </c>
      <c r="H57" s="414">
        <f>H48</f>
        <v>295</v>
      </c>
      <c r="I57" s="416">
        <f>(H57-$H57)/$H57</f>
        <v>0</v>
      </c>
      <c r="J57" s="413">
        <f>J48</f>
        <v>152</v>
      </c>
      <c r="K57" s="414">
        <f>K48</f>
        <v>144</v>
      </c>
      <c r="L57" s="414">
        <f>L48</f>
        <v>296</v>
      </c>
      <c r="M57" s="416">
        <f>(L57-$H57)/$H57</f>
        <v>3.3898305084745762E-3</v>
      </c>
      <c r="N57" s="413">
        <f>N48</f>
        <v>150</v>
      </c>
      <c r="O57" s="414">
        <f>O48</f>
        <v>140</v>
      </c>
      <c r="P57" s="414">
        <f>P48</f>
        <v>290</v>
      </c>
      <c r="Q57" s="416">
        <f>(P57-$H57)/$H57</f>
        <v>-1.6949152542372881E-2</v>
      </c>
      <c r="R57" s="413">
        <f>R48</f>
        <v>149</v>
      </c>
      <c r="S57" s="414">
        <f>S48</f>
        <v>137</v>
      </c>
      <c r="T57" s="414">
        <f>T48</f>
        <v>286</v>
      </c>
      <c r="U57" s="416">
        <f>(T57-$H57)/$H57</f>
        <v>-3.0508474576271188E-2</v>
      </c>
      <c r="V57" s="413">
        <f>V48</f>
        <v>147</v>
      </c>
      <c r="W57" s="414">
        <f>W48</f>
        <v>133</v>
      </c>
      <c r="X57" s="414">
        <f>X48</f>
        <v>280</v>
      </c>
      <c r="Y57" s="416">
        <f>(X57-$H57)/$H57</f>
        <v>-5.0847457627118647E-2</v>
      </c>
      <c r="Z57" s="413">
        <f>Z48</f>
        <v>145</v>
      </c>
      <c r="AA57" s="414">
        <f>AA48</f>
        <v>131</v>
      </c>
      <c r="AB57" s="414">
        <f>AB48</f>
        <v>276</v>
      </c>
      <c r="AC57" s="416">
        <f>(AB57-$H57)/$H57</f>
        <v>-6.4406779661016947E-2</v>
      </c>
    </row>
    <row r="58" spans="1:29" ht="13.5" thickTop="1" x14ac:dyDescent="0.2"/>
    <row r="59" spans="1:29" x14ac:dyDescent="0.2">
      <c r="A59" s="898" t="s">
        <v>50</v>
      </c>
      <c r="B59" s="898"/>
      <c r="C59" s="898"/>
      <c r="D59" s="898"/>
      <c r="E59" s="898"/>
      <c r="F59" s="898"/>
      <c r="G59" s="898"/>
      <c r="H59" s="898"/>
      <c r="I59" s="898"/>
      <c r="J59" s="898"/>
      <c r="K59" s="898"/>
      <c r="L59" s="898"/>
      <c r="M59" s="898"/>
      <c r="N59" s="898"/>
      <c r="O59" s="898"/>
      <c r="P59" s="898"/>
      <c r="Q59" s="898"/>
      <c r="R59" s="898"/>
      <c r="S59" s="898"/>
      <c r="T59" s="898"/>
      <c r="U59" s="898"/>
      <c r="V59" s="898"/>
      <c r="W59" s="898"/>
      <c r="X59" s="898"/>
      <c r="Y59" s="898"/>
      <c r="Z59" s="898"/>
      <c r="AA59" s="898"/>
      <c r="AB59" s="898"/>
      <c r="AC59" s="898"/>
    </row>
    <row r="60" spans="1:29" x14ac:dyDescent="0.2">
      <c r="A60" s="358"/>
      <c r="B60" s="358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</row>
    <row r="61" spans="1:29" ht="13.5" thickBot="1" x14ac:dyDescent="0.25">
      <c r="A61" s="358"/>
      <c r="B61" s="358"/>
      <c r="C61" s="358"/>
      <c r="D61" s="358"/>
      <c r="E61" s="358"/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/>
    </row>
    <row r="62" spans="1:29" ht="14.25" thickTop="1" thickBot="1" x14ac:dyDescent="0.25">
      <c r="A62" s="251"/>
      <c r="B62" s="889" t="s">
        <v>178</v>
      </c>
      <c r="C62" s="890"/>
      <c r="D62" s="890"/>
      <c r="E62" s="899"/>
      <c r="F62" s="889"/>
      <c r="G62" s="890"/>
      <c r="H62" s="890"/>
      <c r="I62" s="899"/>
      <c r="J62" s="889"/>
      <c r="K62" s="890"/>
      <c r="L62" s="890"/>
      <c r="M62" s="899"/>
      <c r="N62" s="889"/>
      <c r="O62" s="903"/>
      <c r="P62" s="903"/>
      <c r="Q62" s="904"/>
      <c r="R62" s="889"/>
      <c r="S62" s="890"/>
      <c r="T62" s="890"/>
      <c r="U62" s="899"/>
      <c r="V62" s="889"/>
      <c r="W62" s="890"/>
      <c r="X62" s="890"/>
      <c r="Y62" s="899"/>
      <c r="Z62" s="889"/>
      <c r="AA62" s="890"/>
      <c r="AB62" s="890"/>
      <c r="AC62" s="899"/>
    </row>
    <row r="63" spans="1:29" ht="14.25" thickTop="1" thickBot="1" x14ac:dyDescent="0.25">
      <c r="A63" s="159"/>
      <c r="B63" s="63" t="s">
        <v>22</v>
      </c>
      <c r="C63" s="64" t="s">
        <v>21</v>
      </c>
      <c r="D63" s="58" t="s">
        <v>23</v>
      </c>
      <c r="E63" s="340" t="s">
        <v>47</v>
      </c>
      <c r="F63" s="63" t="s">
        <v>22</v>
      </c>
      <c r="G63" s="64" t="s">
        <v>21</v>
      </c>
      <c r="H63" s="58" t="s">
        <v>23</v>
      </c>
      <c r="I63" s="56" t="s">
        <v>47</v>
      </c>
      <c r="J63" s="63" t="s">
        <v>22</v>
      </c>
      <c r="K63" s="64" t="s">
        <v>21</v>
      </c>
      <c r="L63" s="58" t="s">
        <v>23</v>
      </c>
      <c r="M63" s="378" t="s">
        <v>47</v>
      </c>
      <c r="N63" s="63" t="s">
        <v>22</v>
      </c>
      <c r="O63" s="64" t="s">
        <v>21</v>
      </c>
      <c r="P63" s="58" t="s">
        <v>23</v>
      </c>
      <c r="Q63" s="56" t="s">
        <v>47</v>
      </c>
      <c r="R63" s="63" t="s">
        <v>22</v>
      </c>
      <c r="S63" s="64" t="s">
        <v>21</v>
      </c>
      <c r="T63" s="58" t="s">
        <v>23</v>
      </c>
      <c r="U63" s="56" t="s">
        <v>47</v>
      </c>
      <c r="V63" s="63" t="s">
        <v>22</v>
      </c>
      <c r="W63" s="64" t="s">
        <v>21</v>
      </c>
      <c r="X63" s="58" t="s">
        <v>23</v>
      </c>
      <c r="Y63" s="56" t="s">
        <v>47</v>
      </c>
      <c r="Z63" s="63" t="s">
        <v>22</v>
      </c>
      <c r="AA63" s="64" t="s">
        <v>21</v>
      </c>
      <c r="AB63" s="66" t="s">
        <v>48</v>
      </c>
      <c r="AC63" s="60" t="s">
        <v>47</v>
      </c>
    </row>
    <row r="64" spans="1:29" ht="14.25" thickTop="1" thickBot="1" x14ac:dyDescent="0.25">
      <c r="A64" s="399" t="s">
        <v>149</v>
      </c>
      <c r="B64" s="161">
        <f>B65+B72+B80</f>
        <v>797</v>
      </c>
      <c r="C64" s="162">
        <f>C65+C72+C80</f>
        <v>336</v>
      </c>
      <c r="D64" s="366">
        <f>SUM(B64:C64)</f>
        <v>1133</v>
      </c>
      <c r="E64" s="405">
        <f t="shared" ref="E64:E95" si="26">(D64-$H3)/$H3</f>
        <v>-9.5047923322683706E-2</v>
      </c>
      <c r="F64" s="394">
        <f>F65+F72+F80</f>
        <v>0</v>
      </c>
      <c r="G64" s="395">
        <f>G65+G72+G80</f>
        <v>0</v>
      </c>
      <c r="H64" s="396">
        <f>SUM(F64:G64)</f>
        <v>0</v>
      </c>
      <c r="I64" s="405">
        <f t="shared" ref="I64:I95" si="27">(H64-$H3)/$H3</f>
        <v>-1</v>
      </c>
      <c r="J64" s="394">
        <f>J65+J72+J80</f>
        <v>0</v>
      </c>
      <c r="K64" s="395">
        <f>K65+K72+K80</f>
        <v>0</v>
      </c>
      <c r="L64" s="396">
        <f>L65+L72+L80</f>
        <v>0</v>
      </c>
      <c r="M64" s="405">
        <f t="shared" ref="M64:M95" si="28">(L64-$H3)/$H3</f>
        <v>-1</v>
      </c>
      <c r="N64" s="394">
        <f>N65+N72+N80</f>
        <v>0</v>
      </c>
      <c r="O64" s="395">
        <f>O65+O72+O80</f>
        <v>0</v>
      </c>
      <c r="P64" s="396">
        <f>P65+P72+P80</f>
        <v>0</v>
      </c>
      <c r="Q64" s="405">
        <f t="shared" ref="Q64:Q95" si="29">(P64-$H3)/$H3</f>
        <v>-1</v>
      </c>
      <c r="R64" s="394">
        <f>R65+R72+R80</f>
        <v>0</v>
      </c>
      <c r="S64" s="395">
        <f>S65+S72+S80</f>
        <v>0</v>
      </c>
      <c r="T64" s="396">
        <f>T65+T72+T80</f>
        <v>0</v>
      </c>
      <c r="U64" s="405">
        <f t="shared" ref="U64:U95" si="30">(T64-$H3)/$H3</f>
        <v>-1</v>
      </c>
      <c r="V64" s="394">
        <f>V65+V72+V80</f>
        <v>0</v>
      </c>
      <c r="W64" s="395">
        <f>W65+W72+W80</f>
        <v>0</v>
      </c>
      <c r="X64" s="396">
        <f>X65+X72+X80</f>
        <v>0</v>
      </c>
      <c r="Y64" s="405">
        <f t="shared" ref="Y64:Y95" si="31">(X64-$H3)/$H3</f>
        <v>-1</v>
      </c>
      <c r="Z64" s="394">
        <f>Z65+Z72+Z80</f>
        <v>0</v>
      </c>
      <c r="AA64" s="395">
        <f>AA65+AA72+AA80</f>
        <v>0</v>
      </c>
      <c r="AB64" s="396">
        <f>AB65+AB72+AB80</f>
        <v>0</v>
      </c>
      <c r="AC64" s="405">
        <f t="shared" ref="AC64:AC95" si="32">(AB64-$H3)/$H3</f>
        <v>-1</v>
      </c>
    </row>
    <row r="65" spans="1:29" x14ac:dyDescent="0.2">
      <c r="A65" s="400" t="s">
        <v>165</v>
      </c>
      <c r="B65" s="389">
        <f>B66+B69</f>
        <v>70</v>
      </c>
      <c r="C65" s="390">
        <f>C66+C69</f>
        <v>22</v>
      </c>
      <c r="D65" s="390">
        <f>D66+D69</f>
        <v>92</v>
      </c>
      <c r="E65" s="406">
        <f t="shared" si="26"/>
        <v>-0.18584070796460178</v>
      </c>
      <c r="F65" s="397">
        <f>F66+F69</f>
        <v>0</v>
      </c>
      <c r="G65" s="398">
        <f>G66+G69</f>
        <v>0</v>
      </c>
      <c r="H65" s="398">
        <f>H66+H69</f>
        <v>0</v>
      </c>
      <c r="I65" s="406">
        <f t="shared" si="27"/>
        <v>-1</v>
      </c>
      <c r="J65" s="397">
        <f>J66+J69</f>
        <v>0</v>
      </c>
      <c r="K65" s="398">
        <f>K66+K69</f>
        <v>0</v>
      </c>
      <c r="L65" s="398">
        <f>L66+L69</f>
        <v>0</v>
      </c>
      <c r="M65" s="406">
        <f t="shared" si="28"/>
        <v>-1</v>
      </c>
      <c r="N65" s="397">
        <f>N66+N69</f>
        <v>0</v>
      </c>
      <c r="O65" s="398">
        <f>O66+O69</f>
        <v>0</v>
      </c>
      <c r="P65" s="398">
        <f>P66+P69</f>
        <v>0</v>
      </c>
      <c r="Q65" s="406">
        <f t="shared" si="29"/>
        <v>-1</v>
      </c>
      <c r="R65" s="397">
        <f>R66+R69</f>
        <v>0</v>
      </c>
      <c r="S65" s="398">
        <f>S66+S69</f>
        <v>0</v>
      </c>
      <c r="T65" s="398">
        <f>T66+T69</f>
        <v>0</v>
      </c>
      <c r="U65" s="406">
        <f t="shared" si="30"/>
        <v>-1</v>
      </c>
      <c r="V65" s="397">
        <f>V66+V69</f>
        <v>0</v>
      </c>
      <c r="W65" s="398">
        <f>W66+W69</f>
        <v>0</v>
      </c>
      <c r="X65" s="398">
        <f>X66+X69</f>
        <v>0</v>
      </c>
      <c r="Y65" s="406">
        <f t="shared" si="31"/>
        <v>-1</v>
      </c>
      <c r="Z65" s="397">
        <f>Z66+Z69</f>
        <v>0</v>
      </c>
      <c r="AA65" s="398">
        <f>AA66+AA69</f>
        <v>0</v>
      </c>
      <c r="AB65" s="398">
        <f>AB66+AB69</f>
        <v>0</v>
      </c>
      <c r="AC65" s="406">
        <f t="shared" si="32"/>
        <v>-1</v>
      </c>
    </row>
    <row r="66" spans="1:29" x14ac:dyDescent="0.2">
      <c r="A66" s="380" t="s">
        <v>171</v>
      </c>
      <c r="B66" s="386">
        <f>SUM(B67:B68)</f>
        <v>9</v>
      </c>
      <c r="C66" s="383">
        <f>SUM(C67:C68)</f>
        <v>4</v>
      </c>
      <c r="D66" s="383">
        <f>SUM(D67:D68)</f>
        <v>13</v>
      </c>
      <c r="E66" s="393">
        <f t="shared" si="26"/>
        <v>-0.23529411764705882</v>
      </c>
      <c r="F66" s="385">
        <f>SUM(F67:F68)</f>
        <v>0</v>
      </c>
      <c r="G66" s="383">
        <f>SUM(G67:G68)</f>
        <v>0</v>
      </c>
      <c r="H66" s="383">
        <f>SUM(H67:H68)</f>
        <v>0</v>
      </c>
      <c r="I66" s="393">
        <f t="shared" si="27"/>
        <v>-1</v>
      </c>
      <c r="J66" s="385">
        <f>SUM(J67:J68)</f>
        <v>0</v>
      </c>
      <c r="K66" s="383">
        <f>SUM(K67:K68)</f>
        <v>0</v>
      </c>
      <c r="L66" s="383">
        <f>SUM(L67:L68)</f>
        <v>0</v>
      </c>
      <c r="M66" s="393">
        <f t="shared" si="28"/>
        <v>-1</v>
      </c>
      <c r="N66" s="385">
        <f>SUM(N67:N68)</f>
        <v>0</v>
      </c>
      <c r="O66" s="383">
        <f>SUM(O67:O68)</f>
        <v>0</v>
      </c>
      <c r="P66" s="383">
        <f>SUM(P67:P68)</f>
        <v>0</v>
      </c>
      <c r="Q66" s="393">
        <f t="shared" si="29"/>
        <v>-1</v>
      </c>
      <c r="R66" s="385">
        <f>SUM(R67:R68)</f>
        <v>0</v>
      </c>
      <c r="S66" s="383">
        <f>SUM(S67:S68)</f>
        <v>0</v>
      </c>
      <c r="T66" s="383">
        <f>SUM(T67:T68)</f>
        <v>0</v>
      </c>
      <c r="U66" s="393">
        <f t="shared" si="30"/>
        <v>-1</v>
      </c>
      <c r="V66" s="385">
        <f>SUM(V67:V68)</f>
        <v>0</v>
      </c>
      <c r="W66" s="383">
        <f>SUM(W67:W68)</f>
        <v>0</v>
      </c>
      <c r="X66" s="383">
        <f>SUM(X67:X68)</f>
        <v>0</v>
      </c>
      <c r="Y66" s="393">
        <f t="shared" si="31"/>
        <v>-1</v>
      </c>
      <c r="Z66" s="385">
        <f>SUM(Z67:Z68)</f>
        <v>0</v>
      </c>
      <c r="AA66" s="383">
        <f>SUM(AA67:AA68)</f>
        <v>0</v>
      </c>
      <c r="AB66" s="383">
        <f>SUM(AB67:AB68)</f>
        <v>0</v>
      </c>
      <c r="AC66" s="393">
        <f t="shared" si="32"/>
        <v>-1</v>
      </c>
    </row>
    <row r="67" spans="1:29" ht="12" customHeight="1" x14ac:dyDescent="0.2">
      <c r="A67" s="283" t="s">
        <v>130</v>
      </c>
      <c r="B67" s="388">
        <v>2</v>
      </c>
      <c r="C67" s="345">
        <v>3</v>
      </c>
      <c r="D67" s="345">
        <f>SUM(B67:C67)</f>
        <v>5</v>
      </c>
      <c r="E67" s="392">
        <f t="shared" si="26"/>
        <v>-0.2857142857142857</v>
      </c>
      <c r="F67" s="391"/>
      <c r="G67" s="345"/>
      <c r="H67" s="345">
        <f>SUM(F67:G67)</f>
        <v>0</v>
      </c>
      <c r="I67" s="392">
        <f t="shared" si="27"/>
        <v>-1</v>
      </c>
      <c r="J67" s="391"/>
      <c r="K67" s="345"/>
      <c r="L67" s="345">
        <f>SUM(J67:K67)</f>
        <v>0</v>
      </c>
      <c r="M67" s="392">
        <f t="shared" si="28"/>
        <v>-1</v>
      </c>
      <c r="N67" s="391"/>
      <c r="O67" s="345"/>
      <c r="P67" s="345">
        <f>SUM(N67:O67)</f>
        <v>0</v>
      </c>
      <c r="Q67" s="392">
        <f t="shared" si="29"/>
        <v>-1</v>
      </c>
      <c r="R67" s="391"/>
      <c r="S67" s="345"/>
      <c r="T67" s="345">
        <f>SUM(R67:S67)</f>
        <v>0</v>
      </c>
      <c r="U67" s="392">
        <f t="shared" si="30"/>
        <v>-1</v>
      </c>
      <c r="V67" s="391"/>
      <c r="W67" s="345"/>
      <c r="X67" s="345">
        <f>SUM(V67:W67)</f>
        <v>0</v>
      </c>
      <c r="Y67" s="392">
        <f t="shared" si="31"/>
        <v>-1</v>
      </c>
      <c r="Z67" s="391"/>
      <c r="AA67" s="345"/>
      <c r="AB67" s="345">
        <f>SUM(Z67:AA67)</f>
        <v>0</v>
      </c>
      <c r="AC67" s="392">
        <f t="shared" si="32"/>
        <v>-1</v>
      </c>
    </row>
    <row r="68" spans="1:29" x14ac:dyDescent="0.2">
      <c r="A68" s="283" t="s">
        <v>10</v>
      </c>
      <c r="B68" s="338">
        <v>7</v>
      </c>
      <c r="C68" s="332">
        <v>1</v>
      </c>
      <c r="D68" s="345">
        <f>SUM(B68:C68)</f>
        <v>8</v>
      </c>
      <c r="E68" s="392">
        <f t="shared" si="26"/>
        <v>-0.2</v>
      </c>
      <c r="F68" s="262"/>
      <c r="G68" s="284"/>
      <c r="H68" s="345">
        <f>SUM(F68:G68)</f>
        <v>0</v>
      </c>
      <c r="I68" s="392">
        <f t="shared" si="27"/>
        <v>-1</v>
      </c>
      <c r="J68" s="262"/>
      <c r="K68" s="284"/>
      <c r="L68" s="345">
        <f>SUM(J68:K68)</f>
        <v>0</v>
      </c>
      <c r="M68" s="392">
        <f t="shared" si="28"/>
        <v>-1</v>
      </c>
      <c r="N68" s="262"/>
      <c r="O68" s="284"/>
      <c r="P68" s="345">
        <f>SUM(N68:O68)</f>
        <v>0</v>
      </c>
      <c r="Q68" s="392">
        <f t="shared" si="29"/>
        <v>-1</v>
      </c>
      <c r="R68" s="262"/>
      <c r="S68" s="284"/>
      <c r="T68" s="345">
        <f>SUM(R68:S68)</f>
        <v>0</v>
      </c>
      <c r="U68" s="392">
        <f t="shared" si="30"/>
        <v>-1</v>
      </c>
      <c r="V68" s="262"/>
      <c r="W68" s="284"/>
      <c r="X68" s="345">
        <f>SUM(V68:W68)</f>
        <v>0</v>
      </c>
      <c r="Y68" s="392">
        <f t="shared" si="31"/>
        <v>-1</v>
      </c>
      <c r="Z68" s="262"/>
      <c r="AA68" s="284"/>
      <c r="AB68" s="345">
        <f>SUM(Z68:AA68)</f>
        <v>0</v>
      </c>
      <c r="AC68" s="392">
        <f t="shared" si="32"/>
        <v>-1</v>
      </c>
    </row>
    <row r="69" spans="1:29" x14ac:dyDescent="0.2">
      <c r="A69" s="380" t="s">
        <v>172</v>
      </c>
      <c r="B69" s="382">
        <f>SUM(B70:B71)</f>
        <v>61</v>
      </c>
      <c r="C69" s="387">
        <f>SUM(C70:C71)</f>
        <v>18</v>
      </c>
      <c r="D69" s="387">
        <f>SUM(D70:D71)</f>
        <v>79</v>
      </c>
      <c r="E69" s="393">
        <f t="shared" si="26"/>
        <v>-0.17708333333333334</v>
      </c>
      <c r="F69" s="381">
        <f>SUM(F70:F71)</f>
        <v>0</v>
      </c>
      <c r="G69" s="387">
        <f>SUM(G70:G71)</f>
        <v>0</v>
      </c>
      <c r="H69" s="387">
        <f>SUM(H70:H71)</f>
        <v>0</v>
      </c>
      <c r="I69" s="393">
        <f t="shared" si="27"/>
        <v>-1</v>
      </c>
      <c r="J69" s="381">
        <f>SUM(J70:J71)</f>
        <v>0</v>
      </c>
      <c r="K69" s="387">
        <f>SUM(K70:K71)</f>
        <v>0</v>
      </c>
      <c r="L69" s="387">
        <f>SUM(L70:L71)</f>
        <v>0</v>
      </c>
      <c r="M69" s="393">
        <f t="shared" si="28"/>
        <v>-1</v>
      </c>
      <c r="N69" s="381">
        <f>SUM(N70:N71)</f>
        <v>0</v>
      </c>
      <c r="O69" s="387">
        <f>SUM(O70:O71)</f>
        <v>0</v>
      </c>
      <c r="P69" s="387">
        <f>SUM(P70:P71)</f>
        <v>0</v>
      </c>
      <c r="Q69" s="393">
        <f t="shared" si="29"/>
        <v>-1</v>
      </c>
      <c r="R69" s="381">
        <f>SUM(R70:R71)</f>
        <v>0</v>
      </c>
      <c r="S69" s="387">
        <f>SUM(S70:S71)</f>
        <v>0</v>
      </c>
      <c r="T69" s="387">
        <f>SUM(T70:T71)</f>
        <v>0</v>
      </c>
      <c r="U69" s="393">
        <f t="shared" si="30"/>
        <v>-1</v>
      </c>
      <c r="V69" s="381">
        <f>SUM(V70:V71)</f>
        <v>0</v>
      </c>
      <c r="W69" s="387">
        <f>SUM(W70:W71)</f>
        <v>0</v>
      </c>
      <c r="X69" s="387">
        <f>SUM(X70:X71)</f>
        <v>0</v>
      </c>
      <c r="Y69" s="393">
        <f t="shared" si="31"/>
        <v>-1</v>
      </c>
      <c r="Z69" s="381">
        <f>SUM(Z70:Z71)</f>
        <v>0</v>
      </c>
      <c r="AA69" s="387">
        <f>SUM(AA70:AA71)</f>
        <v>0</v>
      </c>
      <c r="AB69" s="387">
        <f>SUM(AB70:AB71)</f>
        <v>0</v>
      </c>
      <c r="AC69" s="393">
        <f t="shared" si="32"/>
        <v>-1</v>
      </c>
    </row>
    <row r="70" spans="1:29" x14ac:dyDescent="0.2">
      <c r="A70" s="283" t="s">
        <v>150</v>
      </c>
      <c r="B70" s="331">
        <v>14</v>
      </c>
      <c r="C70" s="338">
        <v>6</v>
      </c>
      <c r="D70" s="345">
        <f>SUM(B70:C70)</f>
        <v>20</v>
      </c>
      <c r="E70" s="392">
        <f t="shared" si="26"/>
        <v>-4.7619047619047616E-2</v>
      </c>
      <c r="F70" s="262"/>
      <c r="G70" s="284"/>
      <c r="H70" s="345">
        <f>SUM(F70:G70)</f>
        <v>0</v>
      </c>
      <c r="I70" s="392">
        <f t="shared" si="27"/>
        <v>-1</v>
      </c>
      <c r="J70" s="262"/>
      <c r="K70" s="284"/>
      <c r="L70" s="345">
        <f>SUM(J70:K70)</f>
        <v>0</v>
      </c>
      <c r="M70" s="392">
        <f t="shared" si="28"/>
        <v>-1</v>
      </c>
      <c r="N70" s="262"/>
      <c r="O70" s="284"/>
      <c r="P70" s="345">
        <f>SUM(N70:O70)</f>
        <v>0</v>
      </c>
      <c r="Q70" s="392">
        <f t="shared" si="29"/>
        <v>-1</v>
      </c>
      <c r="R70" s="262"/>
      <c r="S70" s="284"/>
      <c r="T70" s="345">
        <f>SUM(R70:S70)</f>
        <v>0</v>
      </c>
      <c r="U70" s="392">
        <f t="shared" si="30"/>
        <v>-1</v>
      </c>
      <c r="V70" s="262"/>
      <c r="W70" s="284"/>
      <c r="X70" s="345">
        <f>SUM(V70:W70)</f>
        <v>0</v>
      </c>
      <c r="Y70" s="392">
        <f t="shared" si="31"/>
        <v>-1</v>
      </c>
      <c r="Z70" s="262"/>
      <c r="AA70" s="284"/>
      <c r="AB70" s="345">
        <f>SUM(Z70:AA70)</f>
        <v>0</v>
      </c>
      <c r="AC70" s="392">
        <f t="shared" si="32"/>
        <v>-1</v>
      </c>
    </row>
    <row r="71" spans="1:29" x14ac:dyDescent="0.2">
      <c r="A71" s="283" t="s">
        <v>91</v>
      </c>
      <c r="B71" s="391">
        <v>47</v>
      </c>
      <c r="C71" s="388">
        <v>12</v>
      </c>
      <c r="D71" s="345">
        <f>SUM(B71:C71)</f>
        <v>59</v>
      </c>
      <c r="E71" s="392">
        <f t="shared" si="26"/>
        <v>-0.21333333333333335</v>
      </c>
      <c r="F71" s="391"/>
      <c r="G71" s="345"/>
      <c r="H71" s="345">
        <f>SUM(F71:G71)</f>
        <v>0</v>
      </c>
      <c r="I71" s="392">
        <f t="shared" si="27"/>
        <v>-1</v>
      </c>
      <c r="J71" s="391"/>
      <c r="K71" s="345"/>
      <c r="L71" s="345">
        <f>SUM(J71:K71)</f>
        <v>0</v>
      </c>
      <c r="M71" s="392">
        <f t="shared" si="28"/>
        <v>-1</v>
      </c>
      <c r="N71" s="391"/>
      <c r="O71" s="345"/>
      <c r="P71" s="345">
        <f>SUM(N71:O71)</f>
        <v>0</v>
      </c>
      <c r="Q71" s="392">
        <f t="shared" si="29"/>
        <v>-1</v>
      </c>
      <c r="R71" s="391"/>
      <c r="S71" s="345"/>
      <c r="T71" s="345">
        <f>SUM(R71:S71)</f>
        <v>0</v>
      </c>
      <c r="U71" s="392">
        <f t="shared" si="30"/>
        <v>-1</v>
      </c>
      <c r="V71" s="391"/>
      <c r="W71" s="345"/>
      <c r="X71" s="345">
        <f>SUM(V71:W71)</f>
        <v>0</v>
      </c>
      <c r="Y71" s="392">
        <f t="shared" si="31"/>
        <v>-1</v>
      </c>
      <c r="Z71" s="391"/>
      <c r="AA71" s="345"/>
      <c r="AB71" s="345">
        <f>SUM(Z71:AA71)</f>
        <v>0</v>
      </c>
      <c r="AC71" s="392">
        <f t="shared" si="32"/>
        <v>-1</v>
      </c>
    </row>
    <row r="72" spans="1:29" x14ac:dyDescent="0.2">
      <c r="A72" s="400" t="s">
        <v>81</v>
      </c>
      <c r="B72" s="401">
        <f>B73+B78</f>
        <v>69</v>
      </c>
      <c r="C72" s="402">
        <f>C73+C78</f>
        <v>12</v>
      </c>
      <c r="D72" s="402">
        <f>D73+D78</f>
        <v>81</v>
      </c>
      <c r="E72" s="406">
        <f t="shared" si="26"/>
        <v>-2.4096385542168676E-2</v>
      </c>
      <c r="F72" s="397">
        <f>F73+F78</f>
        <v>0</v>
      </c>
      <c r="G72" s="398">
        <f>G73+G78</f>
        <v>0</v>
      </c>
      <c r="H72" s="398">
        <f>H73+H78</f>
        <v>0</v>
      </c>
      <c r="I72" s="406">
        <f t="shared" si="27"/>
        <v>-1</v>
      </c>
      <c r="J72" s="397">
        <f>J73+J78</f>
        <v>0</v>
      </c>
      <c r="K72" s="398">
        <f>K73+K78</f>
        <v>0</v>
      </c>
      <c r="L72" s="398">
        <f>L73+L78</f>
        <v>0</v>
      </c>
      <c r="M72" s="406">
        <f t="shared" si="28"/>
        <v>-1</v>
      </c>
      <c r="N72" s="397">
        <f>N73+N78</f>
        <v>0</v>
      </c>
      <c r="O72" s="398">
        <f>O73+O78</f>
        <v>0</v>
      </c>
      <c r="P72" s="398">
        <f>P73+P78</f>
        <v>0</v>
      </c>
      <c r="Q72" s="406">
        <f t="shared" si="29"/>
        <v>-1</v>
      </c>
      <c r="R72" s="397">
        <f>R73+R78</f>
        <v>0</v>
      </c>
      <c r="S72" s="398">
        <f>S73+S78</f>
        <v>0</v>
      </c>
      <c r="T72" s="398">
        <f>T73+T78</f>
        <v>0</v>
      </c>
      <c r="U72" s="406">
        <f t="shared" si="30"/>
        <v>-1</v>
      </c>
      <c r="V72" s="397">
        <f>V73+V78</f>
        <v>0</v>
      </c>
      <c r="W72" s="398">
        <f>W73+W78</f>
        <v>0</v>
      </c>
      <c r="X72" s="398">
        <f>X73+X78</f>
        <v>0</v>
      </c>
      <c r="Y72" s="406">
        <f t="shared" si="31"/>
        <v>-1</v>
      </c>
      <c r="Z72" s="397">
        <f>Z73+Z78</f>
        <v>0</v>
      </c>
      <c r="AA72" s="398">
        <f>AA73+AA78</f>
        <v>0</v>
      </c>
      <c r="AB72" s="398">
        <f>AB73+AB78</f>
        <v>0</v>
      </c>
      <c r="AC72" s="406">
        <f t="shared" si="32"/>
        <v>-1</v>
      </c>
    </row>
    <row r="73" spans="1:29" x14ac:dyDescent="0.2">
      <c r="A73" s="380" t="s">
        <v>173</v>
      </c>
      <c r="B73" s="381">
        <f>SUM(B74:B77)</f>
        <v>61</v>
      </c>
      <c r="C73" s="387">
        <f>SUM(C74:C77)</f>
        <v>9</v>
      </c>
      <c r="D73" s="387">
        <f>SUM(D74:D77)</f>
        <v>70</v>
      </c>
      <c r="E73" s="393">
        <f t="shared" si="26"/>
        <v>-2.7777777777777776E-2</v>
      </c>
      <c r="F73" s="381">
        <f>SUM(F74:F77)</f>
        <v>0</v>
      </c>
      <c r="G73" s="387">
        <f>SUM(G74:G77)</f>
        <v>0</v>
      </c>
      <c r="H73" s="387">
        <f>SUM(H74:H77)</f>
        <v>0</v>
      </c>
      <c r="I73" s="393">
        <f t="shared" si="27"/>
        <v>-1</v>
      </c>
      <c r="J73" s="381">
        <f>SUM(J74:J77)</f>
        <v>0</v>
      </c>
      <c r="K73" s="387">
        <f>SUM(K74:K77)</f>
        <v>0</v>
      </c>
      <c r="L73" s="387">
        <f>SUM(L74:L77)</f>
        <v>0</v>
      </c>
      <c r="M73" s="393">
        <f t="shared" si="28"/>
        <v>-1</v>
      </c>
      <c r="N73" s="381">
        <f>SUM(N74:N77)</f>
        <v>0</v>
      </c>
      <c r="O73" s="387">
        <f>SUM(O74:O77)</f>
        <v>0</v>
      </c>
      <c r="P73" s="387">
        <f>SUM(P74:P77)</f>
        <v>0</v>
      </c>
      <c r="Q73" s="393">
        <f t="shared" si="29"/>
        <v>-1</v>
      </c>
      <c r="R73" s="381">
        <f>SUM(R74:R77)</f>
        <v>0</v>
      </c>
      <c r="S73" s="387">
        <f>SUM(S74:S77)</f>
        <v>0</v>
      </c>
      <c r="T73" s="387">
        <f>SUM(T74:T77)</f>
        <v>0</v>
      </c>
      <c r="U73" s="393">
        <f t="shared" si="30"/>
        <v>-1</v>
      </c>
      <c r="V73" s="381">
        <f>SUM(V74:V77)</f>
        <v>0</v>
      </c>
      <c r="W73" s="387">
        <f>SUM(W74:W77)</f>
        <v>0</v>
      </c>
      <c r="X73" s="387">
        <f>SUM(X74:X77)</f>
        <v>0</v>
      </c>
      <c r="Y73" s="393">
        <f t="shared" si="31"/>
        <v>-1</v>
      </c>
      <c r="Z73" s="381">
        <f>SUM(Z74:Z77)</f>
        <v>0</v>
      </c>
      <c r="AA73" s="387">
        <f>SUM(AA74:AA77)</f>
        <v>0</v>
      </c>
      <c r="AB73" s="387">
        <f>SUM(AB74:AB77)</f>
        <v>0</v>
      </c>
      <c r="AC73" s="393">
        <f t="shared" si="32"/>
        <v>-1</v>
      </c>
    </row>
    <row r="74" spans="1:29" x14ac:dyDescent="0.2">
      <c r="A74" s="283" t="s">
        <v>9</v>
      </c>
      <c r="B74" s="262">
        <v>11</v>
      </c>
      <c r="C74" s="284">
        <v>1</v>
      </c>
      <c r="D74" s="345">
        <f>SUM(B74:C74)</f>
        <v>12</v>
      </c>
      <c r="E74" s="392">
        <f t="shared" si="26"/>
        <v>0</v>
      </c>
      <c r="F74" s="262"/>
      <c r="G74" s="284"/>
      <c r="H74" s="345">
        <f>SUM(F74:G74)</f>
        <v>0</v>
      </c>
      <c r="I74" s="392">
        <f t="shared" si="27"/>
        <v>-1</v>
      </c>
      <c r="J74" s="262"/>
      <c r="K74" s="284"/>
      <c r="L74" s="345">
        <f>SUM(J74:K74)</f>
        <v>0</v>
      </c>
      <c r="M74" s="392">
        <f t="shared" si="28"/>
        <v>-1</v>
      </c>
      <c r="N74" s="262"/>
      <c r="O74" s="284"/>
      <c r="P74" s="345">
        <f>SUM(N74:O74)</f>
        <v>0</v>
      </c>
      <c r="Q74" s="392">
        <f t="shared" si="29"/>
        <v>-1</v>
      </c>
      <c r="R74" s="262"/>
      <c r="S74" s="284"/>
      <c r="T74" s="345">
        <f>SUM(R74:S74)</f>
        <v>0</v>
      </c>
      <c r="U74" s="392">
        <f t="shared" si="30"/>
        <v>-1</v>
      </c>
      <c r="V74" s="262"/>
      <c r="W74" s="284"/>
      <c r="X74" s="345">
        <f>SUM(V74:W74)</f>
        <v>0</v>
      </c>
      <c r="Y74" s="392">
        <f t="shared" si="31"/>
        <v>-1</v>
      </c>
      <c r="Z74" s="262"/>
      <c r="AA74" s="284"/>
      <c r="AB74" s="345">
        <f>SUM(Z74:AA74)</f>
        <v>0</v>
      </c>
      <c r="AC74" s="392">
        <f t="shared" si="32"/>
        <v>-1</v>
      </c>
    </row>
    <row r="75" spans="1:29" x14ac:dyDescent="0.2">
      <c r="A75" s="283" t="s">
        <v>103</v>
      </c>
      <c r="B75" s="262">
        <v>20</v>
      </c>
      <c r="C75" s="285">
        <v>4</v>
      </c>
      <c r="D75" s="345">
        <f>SUM(B75:C75)</f>
        <v>24</v>
      </c>
      <c r="E75" s="392">
        <f t="shared" si="26"/>
        <v>-7.6923076923076927E-2</v>
      </c>
      <c r="F75" s="262"/>
      <c r="G75" s="285"/>
      <c r="H75" s="345">
        <f>SUM(F75:G75)</f>
        <v>0</v>
      </c>
      <c r="I75" s="392">
        <f t="shared" si="27"/>
        <v>-1</v>
      </c>
      <c r="J75" s="262"/>
      <c r="K75" s="285"/>
      <c r="L75" s="345">
        <f>SUM(J75:K75)</f>
        <v>0</v>
      </c>
      <c r="M75" s="392">
        <f t="shared" si="28"/>
        <v>-1</v>
      </c>
      <c r="N75" s="262"/>
      <c r="O75" s="285"/>
      <c r="P75" s="345">
        <f>SUM(N75:O75)</f>
        <v>0</v>
      </c>
      <c r="Q75" s="392">
        <f t="shared" si="29"/>
        <v>-1</v>
      </c>
      <c r="R75" s="262"/>
      <c r="S75" s="285"/>
      <c r="T75" s="345">
        <f>SUM(R75:S75)</f>
        <v>0</v>
      </c>
      <c r="U75" s="392">
        <f t="shared" si="30"/>
        <v>-1</v>
      </c>
      <c r="V75" s="262"/>
      <c r="W75" s="285"/>
      <c r="X75" s="345">
        <f>SUM(V75:W75)</f>
        <v>0</v>
      </c>
      <c r="Y75" s="392">
        <f t="shared" si="31"/>
        <v>-1</v>
      </c>
      <c r="Z75" s="262"/>
      <c r="AA75" s="285"/>
      <c r="AB75" s="345">
        <f>SUM(Z75:AA75)</f>
        <v>0</v>
      </c>
      <c r="AC75" s="392">
        <f t="shared" si="32"/>
        <v>-1</v>
      </c>
    </row>
    <row r="76" spans="1:29" x14ac:dyDescent="0.2">
      <c r="A76" s="283" t="s">
        <v>13</v>
      </c>
      <c r="B76" s="262">
        <v>8</v>
      </c>
      <c r="C76" s="284">
        <v>4</v>
      </c>
      <c r="D76" s="345">
        <f>SUM(B76:C76)</f>
        <v>12</v>
      </c>
      <c r="E76" s="392">
        <f t="shared" si="26"/>
        <v>-7.6923076923076927E-2</v>
      </c>
      <c r="F76" s="262"/>
      <c r="G76" s="284"/>
      <c r="H76" s="345">
        <f>SUM(F76:G76)</f>
        <v>0</v>
      </c>
      <c r="I76" s="392">
        <f t="shared" si="27"/>
        <v>-1</v>
      </c>
      <c r="J76" s="262"/>
      <c r="K76" s="284"/>
      <c r="L76" s="345">
        <f>SUM(J76:K76)</f>
        <v>0</v>
      </c>
      <c r="M76" s="392">
        <f t="shared" si="28"/>
        <v>-1</v>
      </c>
      <c r="N76" s="262"/>
      <c r="O76" s="284"/>
      <c r="P76" s="345">
        <f>SUM(N76:O76)</f>
        <v>0</v>
      </c>
      <c r="Q76" s="392">
        <f t="shared" si="29"/>
        <v>-1</v>
      </c>
      <c r="R76" s="262"/>
      <c r="S76" s="284"/>
      <c r="T76" s="345">
        <f>SUM(R76:S76)</f>
        <v>0</v>
      </c>
      <c r="U76" s="392">
        <f t="shared" si="30"/>
        <v>-1</v>
      </c>
      <c r="V76" s="262"/>
      <c r="W76" s="284"/>
      <c r="X76" s="345">
        <f>SUM(V76:W76)</f>
        <v>0</v>
      </c>
      <c r="Y76" s="392">
        <f t="shared" si="31"/>
        <v>-1</v>
      </c>
      <c r="Z76" s="262"/>
      <c r="AA76" s="284"/>
      <c r="AB76" s="345">
        <f>SUM(Z76:AA76)</f>
        <v>0</v>
      </c>
      <c r="AC76" s="392">
        <f t="shared" si="32"/>
        <v>-1</v>
      </c>
    </row>
    <row r="77" spans="1:29" x14ac:dyDescent="0.2">
      <c r="A77" s="283" t="s">
        <v>80</v>
      </c>
      <c r="B77" s="262">
        <v>22</v>
      </c>
      <c r="C77" s="284">
        <v>0</v>
      </c>
      <c r="D77" s="345">
        <f>SUM(B77:C77)</f>
        <v>22</v>
      </c>
      <c r="E77" s="392">
        <f t="shared" si="26"/>
        <v>4.7619047619047616E-2</v>
      </c>
      <c r="F77" s="262"/>
      <c r="G77" s="284"/>
      <c r="H77" s="345">
        <f>SUM(F77:G77)</f>
        <v>0</v>
      </c>
      <c r="I77" s="392">
        <f t="shared" si="27"/>
        <v>-1</v>
      </c>
      <c r="J77" s="262"/>
      <c r="K77" s="284"/>
      <c r="L77" s="345">
        <f>SUM(J77:K77)</f>
        <v>0</v>
      </c>
      <c r="M77" s="392">
        <f t="shared" si="28"/>
        <v>-1</v>
      </c>
      <c r="N77" s="262"/>
      <c r="O77" s="284"/>
      <c r="P77" s="345">
        <f>SUM(N77:O77)</f>
        <v>0</v>
      </c>
      <c r="Q77" s="392">
        <f t="shared" si="29"/>
        <v>-1</v>
      </c>
      <c r="R77" s="262"/>
      <c r="S77" s="284"/>
      <c r="T77" s="345">
        <f>SUM(R77:S77)</f>
        <v>0</v>
      </c>
      <c r="U77" s="392">
        <f t="shared" si="30"/>
        <v>-1</v>
      </c>
      <c r="V77" s="262"/>
      <c r="W77" s="284"/>
      <c r="X77" s="345">
        <f>SUM(V77:W77)</f>
        <v>0</v>
      </c>
      <c r="Y77" s="392">
        <f t="shared" si="31"/>
        <v>-1</v>
      </c>
      <c r="Z77" s="262"/>
      <c r="AA77" s="284"/>
      <c r="AB77" s="345">
        <f>SUM(Z77:AA77)</f>
        <v>0</v>
      </c>
      <c r="AC77" s="392">
        <f t="shared" si="32"/>
        <v>-1</v>
      </c>
    </row>
    <row r="78" spans="1:29" x14ac:dyDescent="0.2">
      <c r="A78" s="380" t="s">
        <v>172</v>
      </c>
      <c r="B78" s="381">
        <f>B79</f>
        <v>8</v>
      </c>
      <c r="C78" s="387">
        <f>C79</f>
        <v>3</v>
      </c>
      <c r="D78" s="387">
        <f>D79</f>
        <v>11</v>
      </c>
      <c r="E78" s="393">
        <f t="shared" si="26"/>
        <v>0</v>
      </c>
      <c r="F78" s="381">
        <f>F79</f>
        <v>0</v>
      </c>
      <c r="G78" s="387">
        <f>G79</f>
        <v>0</v>
      </c>
      <c r="H78" s="387">
        <f>H79</f>
        <v>0</v>
      </c>
      <c r="I78" s="393">
        <f t="shared" si="27"/>
        <v>-1</v>
      </c>
      <c r="J78" s="381">
        <f>J79</f>
        <v>0</v>
      </c>
      <c r="K78" s="387">
        <f>K79</f>
        <v>0</v>
      </c>
      <c r="L78" s="387">
        <f>L79</f>
        <v>0</v>
      </c>
      <c r="M78" s="393">
        <f t="shared" si="28"/>
        <v>-1</v>
      </c>
      <c r="N78" s="381">
        <f>N79</f>
        <v>0</v>
      </c>
      <c r="O78" s="387">
        <f>O79</f>
        <v>0</v>
      </c>
      <c r="P78" s="387">
        <f>P79</f>
        <v>0</v>
      </c>
      <c r="Q78" s="393">
        <f t="shared" si="29"/>
        <v>-1</v>
      </c>
      <c r="R78" s="381">
        <f>R79</f>
        <v>0</v>
      </c>
      <c r="S78" s="387">
        <f>S79</f>
        <v>0</v>
      </c>
      <c r="T78" s="387">
        <f>T79</f>
        <v>0</v>
      </c>
      <c r="U78" s="393">
        <f t="shared" si="30"/>
        <v>-1</v>
      </c>
      <c r="V78" s="381">
        <f>V79</f>
        <v>0</v>
      </c>
      <c r="W78" s="387">
        <f>W79</f>
        <v>0</v>
      </c>
      <c r="X78" s="387">
        <f>X79</f>
        <v>0</v>
      </c>
      <c r="Y78" s="393">
        <f t="shared" si="31"/>
        <v>-1</v>
      </c>
      <c r="Z78" s="381">
        <f>Z79</f>
        <v>0</v>
      </c>
      <c r="AA78" s="387">
        <f>AA79</f>
        <v>0</v>
      </c>
      <c r="AB78" s="387">
        <f>AB79</f>
        <v>0</v>
      </c>
      <c r="AC78" s="393">
        <f t="shared" si="32"/>
        <v>-1</v>
      </c>
    </row>
    <row r="79" spans="1:29" x14ac:dyDescent="0.2">
      <c r="A79" s="283" t="s">
        <v>91</v>
      </c>
      <c r="B79" s="262">
        <v>8</v>
      </c>
      <c r="C79" s="284">
        <v>3</v>
      </c>
      <c r="D79" s="345">
        <f>SUM(B79:C79)</f>
        <v>11</v>
      </c>
      <c r="E79" s="392">
        <f t="shared" si="26"/>
        <v>0</v>
      </c>
      <c r="F79" s="262"/>
      <c r="G79" s="284"/>
      <c r="H79" s="345">
        <f>SUM(F79:G79)</f>
        <v>0</v>
      </c>
      <c r="I79" s="392">
        <f t="shared" si="27"/>
        <v>-1</v>
      </c>
      <c r="J79" s="262"/>
      <c r="K79" s="284"/>
      <c r="L79" s="345">
        <f>SUM(J79:K79)</f>
        <v>0</v>
      </c>
      <c r="M79" s="392">
        <f t="shared" si="28"/>
        <v>-1</v>
      </c>
      <c r="N79" s="262"/>
      <c r="O79" s="284"/>
      <c r="P79" s="345">
        <f>SUM(N79:O79)</f>
        <v>0</v>
      </c>
      <c r="Q79" s="392">
        <f t="shared" si="29"/>
        <v>-1</v>
      </c>
      <c r="R79" s="262"/>
      <c r="S79" s="284"/>
      <c r="T79" s="345">
        <f>SUM(R79:S79)</f>
        <v>0</v>
      </c>
      <c r="U79" s="392">
        <f t="shared" si="30"/>
        <v>-1</v>
      </c>
      <c r="V79" s="262"/>
      <c r="W79" s="284"/>
      <c r="X79" s="345">
        <f>SUM(V79:W79)</f>
        <v>0</v>
      </c>
      <c r="Y79" s="392">
        <f t="shared" si="31"/>
        <v>-1</v>
      </c>
      <c r="Z79" s="262"/>
      <c r="AA79" s="284"/>
      <c r="AB79" s="345">
        <f>SUM(Z79:AA79)</f>
        <v>0</v>
      </c>
      <c r="AC79" s="392">
        <f t="shared" si="32"/>
        <v>-1</v>
      </c>
    </row>
    <row r="80" spans="1:29" x14ac:dyDescent="0.2">
      <c r="A80" s="400" t="s">
        <v>82</v>
      </c>
      <c r="B80" s="401">
        <f>B81+B86+B100+B109</f>
        <v>658</v>
      </c>
      <c r="C80" s="402">
        <f>C81+C86+C100+C109</f>
        <v>302</v>
      </c>
      <c r="D80" s="402">
        <f>D81+D86+D100+D109</f>
        <v>960</v>
      </c>
      <c r="E80" s="406">
        <f t="shared" si="26"/>
        <v>-9.0909090909090912E-2</v>
      </c>
      <c r="F80" s="397">
        <f>F81+F86+F100+F109</f>
        <v>0</v>
      </c>
      <c r="G80" s="398">
        <f>G81+G86+G100+G109</f>
        <v>0</v>
      </c>
      <c r="H80" s="398">
        <f>H81+H86+H100+H109</f>
        <v>0</v>
      </c>
      <c r="I80" s="406">
        <f t="shared" si="27"/>
        <v>-1</v>
      </c>
      <c r="J80" s="397">
        <f>J81+J86+J100+J109</f>
        <v>0</v>
      </c>
      <c r="K80" s="398">
        <f>K81+K86+K100+K109</f>
        <v>0</v>
      </c>
      <c r="L80" s="398">
        <f>L81+L86+L100+L109</f>
        <v>0</v>
      </c>
      <c r="M80" s="406">
        <f t="shared" si="28"/>
        <v>-1</v>
      </c>
      <c r="N80" s="397">
        <f>N81+N86+N100+N109</f>
        <v>0</v>
      </c>
      <c r="O80" s="398">
        <f>O81+O86+O100+O109</f>
        <v>0</v>
      </c>
      <c r="P80" s="398">
        <f>P81+P86+P100+P109</f>
        <v>0</v>
      </c>
      <c r="Q80" s="406">
        <f t="shared" si="29"/>
        <v>-1</v>
      </c>
      <c r="R80" s="397">
        <f>R81+R86+R100+R109</f>
        <v>0</v>
      </c>
      <c r="S80" s="398">
        <f>S81+S86+S100+S109</f>
        <v>0</v>
      </c>
      <c r="T80" s="398">
        <f>T81+T86+T100+T109</f>
        <v>0</v>
      </c>
      <c r="U80" s="406">
        <f t="shared" si="30"/>
        <v>-1</v>
      </c>
      <c r="V80" s="397">
        <f>V81+V86+V100+V109</f>
        <v>0</v>
      </c>
      <c r="W80" s="398">
        <f>W81+W86+W100+W109</f>
        <v>0</v>
      </c>
      <c r="X80" s="398">
        <f>X81+X86+X100+X109</f>
        <v>0</v>
      </c>
      <c r="Y80" s="406">
        <f t="shared" si="31"/>
        <v>-1</v>
      </c>
      <c r="Z80" s="397">
        <f>Z81+Z86+Z100+Z109</f>
        <v>0</v>
      </c>
      <c r="AA80" s="398">
        <f>AA81+AA86+AA100+AA109</f>
        <v>0</v>
      </c>
      <c r="AB80" s="398">
        <f>AB81+AB86+AB100+AB109</f>
        <v>0</v>
      </c>
      <c r="AC80" s="406">
        <f t="shared" si="32"/>
        <v>-1</v>
      </c>
    </row>
    <row r="81" spans="1:31" x14ac:dyDescent="0.2">
      <c r="A81" s="380" t="s">
        <v>171</v>
      </c>
      <c r="B81" s="386">
        <f>SUM(B82:B85)</f>
        <v>72</v>
      </c>
      <c r="C81" s="386">
        <f>SUM(C82:C85)</f>
        <v>74</v>
      </c>
      <c r="D81" s="386">
        <f>SUM(D82:D85)</f>
        <v>146</v>
      </c>
      <c r="E81" s="393">
        <f t="shared" si="26"/>
        <v>-8.1761006289308172E-2</v>
      </c>
      <c r="F81" s="385">
        <f>SUM(F82:F85)</f>
        <v>0</v>
      </c>
      <c r="G81" s="386">
        <f>SUM(G82:G85)</f>
        <v>0</v>
      </c>
      <c r="H81" s="386">
        <f>SUM(H82:H85)</f>
        <v>0</v>
      </c>
      <c r="I81" s="393">
        <f t="shared" si="27"/>
        <v>-1</v>
      </c>
      <c r="J81" s="385">
        <f>SUM(J82:J85)</f>
        <v>0</v>
      </c>
      <c r="K81" s="386">
        <f>SUM(K82:K85)</f>
        <v>0</v>
      </c>
      <c r="L81" s="386">
        <f>SUM(L82:L85)</f>
        <v>0</v>
      </c>
      <c r="M81" s="393">
        <f t="shared" si="28"/>
        <v>-1</v>
      </c>
      <c r="N81" s="385">
        <f>SUM(N82:N85)</f>
        <v>0</v>
      </c>
      <c r="O81" s="386">
        <f>SUM(O82:O85)</f>
        <v>0</v>
      </c>
      <c r="P81" s="386">
        <f>SUM(P82:P85)</f>
        <v>0</v>
      </c>
      <c r="Q81" s="393">
        <f t="shared" si="29"/>
        <v>-1</v>
      </c>
      <c r="R81" s="385">
        <f>SUM(R82:R85)</f>
        <v>0</v>
      </c>
      <c r="S81" s="386">
        <f>SUM(S82:S85)</f>
        <v>0</v>
      </c>
      <c r="T81" s="386">
        <f>SUM(T82:T85)</f>
        <v>0</v>
      </c>
      <c r="U81" s="393">
        <f t="shared" si="30"/>
        <v>-1</v>
      </c>
      <c r="V81" s="385">
        <f>SUM(V82:V85)</f>
        <v>0</v>
      </c>
      <c r="W81" s="386">
        <f>SUM(W82:W85)</f>
        <v>0</v>
      </c>
      <c r="X81" s="386">
        <f>SUM(X82:X85)</f>
        <v>0</v>
      </c>
      <c r="Y81" s="393">
        <f t="shared" si="31"/>
        <v>-1</v>
      </c>
      <c r="Z81" s="385">
        <f>SUM(Z82:Z85)</f>
        <v>0</v>
      </c>
      <c r="AA81" s="386">
        <f>SUM(AA82:AA85)</f>
        <v>0</v>
      </c>
      <c r="AB81" s="386">
        <f>SUM(AB82:AB85)</f>
        <v>0</v>
      </c>
      <c r="AC81" s="393">
        <f t="shared" si="32"/>
        <v>-1</v>
      </c>
    </row>
    <row r="82" spans="1:31" x14ac:dyDescent="0.2">
      <c r="A82" s="283" t="s">
        <v>44</v>
      </c>
      <c r="B82" s="262">
        <v>45</v>
      </c>
      <c r="C82" s="284">
        <v>60</v>
      </c>
      <c r="D82" s="345">
        <f>SUM(B82:C82)</f>
        <v>105</v>
      </c>
      <c r="E82" s="392">
        <f t="shared" si="26"/>
        <v>-8.6956521739130432E-2</v>
      </c>
      <c r="F82" s="262"/>
      <c r="G82" s="284"/>
      <c r="H82" s="345">
        <f>SUM(F82:G82)</f>
        <v>0</v>
      </c>
      <c r="I82" s="392">
        <f t="shared" si="27"/>
        <v>-1</v>
      </c>
      <c r="J82" s="262"/>
      <c r="K82" s="284"/>
      <c r="L82" s="345">
        <f>SUM(J82:K82)</f>
        <v>0</v>
      </c>
      <c r="M82" s="392">
        <f t="shared" si="28"/>
        <v>-1</v>
      </c>
      <c r="N82" s="262"/>
      <c r="O82" s="284"/>
      <c r="P82" s="345">
        <f>SUM(N82:O82)</f>
        <v>0</v>
      </c>
      <c r="Q82" s="392">
        <f t="shared" si="29"/>
        <v>-1</v>
      </c>
      <c r="R82" s="262"/>
      <c r="S82" s="284"/>
      <c r="T82" s="345">
        <f>SUM(R82:S82)</f>
        <v>0</v>
      </c>
      <c r="U82" s="392">
        <f t="shared" si="30"/>
        <v>-1</v>
      </c>
      <c r="V82" s="262"/>
      <c r="W82" s="284"/>
      <c r="X82" s="345">
        <f>SUM(V82:W82)</f>
        <v>0</v>
      </c>
      <c r="Y82" s="392">
        <f t="shared" si="31"/>
        <v>-1</v>
      </c>
      <c r="Z82" s="262"/>
      <c r="AA82" s="284"/>
      <c r="AB82" s="345">
        <f>SUM(Z82:AA82)</f>
        <v>0</v>
      </c>
      <c r="AC82" s="392">
        <f t="shared" si="32"/>
        <v>-1</v>
      </c>
    </row>
    <row r="83" spans="1:31" x14ac:dyDescent="0.2">
      <c r="A83" s="283" t="s">
        <v>130</v>
      </c>
      <c r="B83" s="262">
        <v>6</v>
      </c>
      <c r="C83" s="284">
        <v>2</v>
      </c>
      <c r="D83" s="345">
        <f>SUM(B83:C83)</f>
        <v>8</v>
      </c>
      <c r="E83" s="392">
        <f t="shared" si="26"/>
        <v>-0.1111111111111111</v>
      </c>
      <c r="F83" s="262"/>
      <c r="G83" s="284"/>
      <c r="H83" s="345">
        <f>SUM(F83:G83)</f>
        <v>0</v>
      </c>
      <c r="I83" s="392">
        <f t="shared" si="27"/>
        <v>-1</v>
      </c>
      <c r="J83" s="262"/>
      <c r="K83" s="284"/>
      <c r="L83" s="345">
        <f>SUM(J83:K83)</f>
        <v>0</v>
      </c>
      <c r="M83" s="392">
        <f t="shared" si="28"/>
        <v>-1</v>
      </c>
      <c r="N83" s="262"/>
      <c r="O83" s="284"/>
      <c r="P83" s="345">
        <f>SUM(N83:O83)</f>
        <v>0</v>
      </c>
      <c r="Q83" s="392">
        <f t="shared" si="29"/>
        <v>-1</v>
      </c>
      <c r="R83" s="262"/>
      <c r="S83" s="284"/>
      <c r="T83" s="345">
        <f>SUM(R83:S83)</f>
        <v>0</v>
      </c>
      <c r="U83" s="392">
        <f t="shared" si="30"/>
        <v>-1</v>
      </c>
      <c r="V83" s="262"/>
      <c r="W83" s="284"/>
      <c r="X83" s="345">
        <f>SUM(V83:W83)</f>
        <v>0</v>
      </c>
      <c r="Y83" s="392">
        <f t="shared" si="31"/>
        <v>-1</v>
      </c>
      <c r="Z83" s="262"/>
      <c r="AA83" s="284"/>
      <c r="AB83" s="345">
        <f>SUM(Z83:AA83)</f>
        <v>0</v>
      </c>
      <c r="AC83" s="392">
        <f t="shared" si="32"/>
        <v>-1</v>
      </c>
    </row>
    <row r="84" spans="1:31" x14ac:dyDescent="0.2">
      <c r="A84" s="283" t="s">
        <v>11</v>
      </c>
      <c r="B84" s="262">
        <v>9</v>
      </c>
      <c r="C84" s="284">
        <v>6</v>
      </c>
      <c r="D84" s="345">
        <f>SUM(B84:C84)</f>
        <v>15</v>
      </c>
      <c r="E84" s="392">
        <f t="shared" si="26"/>
        <v>0</v>
      </c>
      <c r="F84" s="262"/>
      <c r="G84" s="284"/>
      <c r="H84" s="345">
        <f>SUM(F84:G84)</f>
        <v>0</v>
      </c>
      <c r="I84" s="392">
        <f t="shared" si="27"/>
        <v>-1</v>
      </c>
      <c r="J84" s="262"/>
      <c r="K84" s="284"/>
      <c r="L84" s="345">
        <f>SUM(J84:K84)</f>
        <v>0</v>
      </c>
      <c r="M84" s="392">
        <f t="shared" si="28"/>
        <v>-1</v>
      </c>
      <c r="N84" s="262"/>
      <c r="O84" s="284"/>
      <c r="P84" s="345">
        <f>SUM(N84:O84)</f>
        <v>0</v>
      </c>
      <c r="Q84" s="392">
        <f t="shared" si="29"/>
        <v>-1</v>
      </c>
      <c r="R84" s="262"/>
      <c r="S84" s="284"/>
      <c r="T84" s="345">
        <f>SUM(R84:S84)</f>
        <v>0</v>
      </c>
      <c r="U84" s="392">
        <f t="shared" si="30"/>
        <v>-1</v>
      </c>
      <c r="V84" s="262"/>
      <c r="W84" s="284"/>
      <c r="X84" s="345">
        <f>SUM(V84:W84)</f>
        <v>0</v>
      </c>
      <c r="Y84" s="392">
        <f t="shared" si="31"/>
        <v>-1</v>
      </c>
      <c r="Z84" s="262"/>
      <c r="AA84" s="284"/>
      <c r="AB84" s="345">
        <f>SUM(Z84:AA84)</f>
        <v>0</v>
      </c>
      <c r="AC84" s="392">
        <f t="shared" si="32"/>
        <v>-1</v>
      </c>
    </row>
    <row r="85" spans="1:31" x14ac:dyDescent="0.2">
      <c r="A85" s="283" t="s">
        <v>10</v>
      </c>
      <c r="B85" s="262">
        <v>12</v>
      </c>
      <c r="C85" s="332">
        <v>6</v>
      </c>
      <c r="D85" s="345">
        <f>SUM(B85:C85)</f>
        <v>18</v>
      </c>
      <c r="E85" s="392">
        <f t="shared" si="26"/>
        <v>-0.1</v>
      </c>
      <c r="F85" s="262"/>
      <c r="G85" s="284"/>
      <c r="H85" s="345">
        <f>SUM(F85:G85)</f>
        <v>0</v>
      </c>
      <c r="I85" s="392">
        <f t="shared" si="27"/>
        <v>-1</v>
      </c>
      <c r="J85" s="262"/>
      <c r="K85" s="284"/>
      <c r="L85" s="345">
        <f>SUM(J85:K85)</f>
        <v>0</v>
      </c>
      <c r="M85" s="392">
        <f t="shared" si="28"/>
        <v>-1</v>
      </c>
      <c r="N85" s="262"/>
      <c r="O85" s="284"/>
      <c r="P85" s="345">
        <f>SUM(N85:O85)</f>
        <v>0</v>
      </c>
      <c r="Q85" s="392">
        <f t="shared" si="29"/>
        <v>-1</v>
      </c>
      <c r="R85" s="262"/>
      <c r="S85" s="284"/>
      <c r="T85" s="345">
        <f>SUM(R85:S85)</f>
        <v>0</v>
      </c>
      <c r="U85" s="392">
        <f t="shared" si="30"/>
        <v>-1</v>
      </c>
      <c r="V85" s="262"/>
      <c r="W85" s="284"/>
      <c r="X85" s="345">
        <f>SUM(V85:W85)</f>
        <v>0</v>
      </c>
      <c r="Y85" s="392">
        <f t="shared" si="31"/>
        <v>-1</v>
      </c>
      <c r="Z85" s="262"/>
      <c r="AA85" s="284"/>
      <c r="AB85" s="345">
        <f>SUM(Z85:AA85)</f>
        <v>0</v>
      </c>
      <c r="AC85" s="392">
        <f t="shared" si="32"/>
        <v>-1</v>
      </c>
    </row>
    <row r="86" spans="1:31" x14ac:dyDescent="0.2">
      <c r="A86" s="380" t="s">
        <v>173</v>
      </c>
      <c r="B86" s="381">
        <f>SUM(B87:B99)</f>
        <v>232</v>
      </c>
      <c r="C86" s="387">
        <f>SUM(C87:C99)</f>
        <v>90</v>
      </c>
      <c r="D86" s="387">
        <f>SUM(D87:D99)</f>
        <v>322</v>
      </c>
      <c r="E86" s="393">
        <f t="shared" si="26"/>
        <v>-6.3953488372093026E-2</v>
      </c>
      <c r="F86" s="381">
        <f>SUM(F87:F99)</f>
        <v>0</v>
      </c>
      <c r="G86" s="387">
        <f>SUM(G87:G99)</f>
        <v>0</v>
      </c>
      <c r="H86" s="387">
        <f>SUM(H87:H99)</f>
        <v>0</v>
      </c>
      <c r="I86" s="393">
        <f t="shared" si="27"/>
        <v>-1</v>
      </c>
      <c r="J86" s="381">
        <f>SUM(J87:J99)</f>
        <v>0</v>
      </c>
      <c r="K86" s="387">
        <f>SUM(K87:K99)</f>
        <v>0</v>
      </c>
      <c r="L86" s="387">
        <f>SUM(L87:L99)</f>
        <v>0</v>
      </c>
      <c r="M86" s="393">
        <f t="shared" si="28"/>
        <v>-1</v>
      </c>
      <c r="N86" s="381">
        <f>SUM(N87:N99)</f>
        <v>0</v>
      </c>
      <c r="O86" s="387">
        <f>SUM(O87:O99)</f>
        <v>0</v>
      </c>
      <c r="P86" s="387">
        <f>SUM(P87:P99)</f>
        <v>0</v>
      </c>
      <c r="Q86" s="393">
        <f t="shared" si="29"/>
        <v>-1</v>
      </c>
      <c r="R86" s="381">
        <f>SUM(R87:R99)</f>
        <v>0</v>
      </c>
      <c r="S86" s="387">
        <f>SUM(S87:S99)</f>
        <v>0</v>
      </c>
      <c r="T86" s="387">
        <f>SUM(T87:T99)</f>
        <v>0</v>
      </c>
      <c r="U86" s="393">
        <f t="shared" si="30"/>
        <v>-1</v>
      </c>
      <c r="V86" s="381">
        <f>SUM(V87:V99)</f>
        <v>0</v>
      </c>
      <c r="W86" s="387">
        <f>SUM(W87:W99)</f>
        <v>0</v>
      </c>
      <c r="X86" s="387">
        <f>SUM(X87:X99)</f>
        <v>0</v>
      </c>
      <c r="Y86" s="393">
        <f t="shared" si="31"/>
        <v>-1</v>
      </c>
      <c r="Z86" s="381">
        <f>SUM(Z87:Z99)</f>
        <v>0</v>
      </c>
      <c r="AA86" s="387">
        <f>SUM(AA87:AA99)</f>
        <v>0</v>
      </c>
      <c r="AB86" s="387">
        <f>SUM(AB87:AB99)</f>
        <v>0</v>
      </c>
      <c r="AC86" s="393">
        <f t="shared" si="32"/>
        <v>-1</v>
      </c>
    </row>
    <row r="87" spans="1:31" x14ac:dyDescent="0.2">
      <c r="A87" s="283" t="s">
        <v>9</v>
      </c>
      <c r="B87" s="262">
        <v>54</v>
      </c>
      <c r="C87" s="284">
        <v>16</v>
      </c>
      <c r="D87" s="345">
        <f t="shared" ref="D87:D99" si="33">SUM(B87:C87)</f>
        <v>70</v>
      </c>
      <c r="E87" s="392">
        <f t="shared" si="26"/>
        <v>-4.1095890410958902E-2</v>
      </c>
      <c r="F87" s="262"/>
      <c r="G87" s="284"/>
      <c r="H87" s="345">
        <f t="shared" ref="H87:H99" si="34">SUM(F87:G87)</f>
        <v>0</v>
      </c>
      <c r="I87" s="392">
        <f t="shared" si="27"/>
        <v>-1</v>
      </c>
      <c r="J87" s="262"/>
      <c r="K87" s="284"/>
      <c r="L87" s="345">
        <f t="shared" ref="L87:L99" si="35">SUM(J87:K87)</f>
        <v>0</v>
      </c>
      <c r="M87" s="392">
        <f t="shared" si="28"/>
        <v>-1</v>
      </c>
      <c r="N87" s="262"/>
      <c r="O87" s="284"/>
      <c r="P87" s="345">
        <f t="shared" ref="P87:P99" si="36">SUM(N87:O87)</f>
        <v>0</v>
      </c>
      <c r="Q87" s="392">
        <f t="shared" si="29"/>
        <v>-1</v>
      </c>
      <c r="R87" s="262"/>
      <c r="S87" s="284"/>
      <c r="T87" s="345">
        <f t="shared" ref="T87:T99" si="37">SUM(R87:S87)</f>
        <v>0</v>
      </c>
      <c r="U87" s="392">
        <f t="shared" si="30"/>
        <v>-1</v>
      </c>
      <c r="V87" s="262"/>
      <c r="W87" s="284"/>
      <c r="X87" s="345">
        <f t="shared" ref="X87:X99" si="38">SUM(V87:W87)</f>
        <v>0</v>
      </c>
      <c r="Y87" s="392">
        <f t="shared" si="31"/>
        <v>-1</v>
      </c>
      <c r="Z87" s="262"/>
      <c r="AA87" s="284"/>
      <c r="AB87" s="345">
        <f t="shared" ref="AB87:AB99" si="39">SUM(Z87:AA87)</f>
        <v>0</v>
      </c>
      <c r="AC87" s="392">
        <f t="shared" si="32"/>
        <v>-1</v>
      </c>
      <c r="AE87" s="337"/>
    </row>
    <row r="88" spans="1:31" x14ac:dyDescent="0.2">
      <c r="A88" s="283" t="s">
        <v>119</v>
      </c>
      <c r="B88" s="262">
        <v>9</v>
      </c>
      <c r="C88" s="284">
        <v>20</v>
      </c>
      <c r="D88" s="345">
        <f t="shared" si="33"/>
        <v>29</v>
      </c>
      <c r="E88" s="392">
        <f t="shared" si="26"/>
        <v>0.20833333333333334</v>
      </c>
      <c r="F88" s="262"/>
      <c r="G88" s="284"/>
      <c r="H88" s="345">
        <f t="shared" si="34"/>
        <v>0</v>
      </c>
      <c r="I88" s="392">
        <f t="shared" si="27"/>
        <v>-1</v>
      </c>
      <c r="J88" s="262"/>
      <c r="K88" s="284"/>
      <c r="L88" s="345">
        <f t="shared" si="35"/>
        <v>0</v>
      </c>
      <c r="M88" s="392">
        <f t="shared" si="28"/>
        <v>-1</v>
      </c>
      <c r="N88" s="262"/>
      <c r="O88" s="284"/>
      <c r="P88" s="345">
        <f t="shared" si="36"/>
        <v>0</v>
      </c>
      <c r="Q88" s="392">
        <f t="shared" si="29"/>
        <v>-1</v>
      </c>
      <c r="R88" s="262"/>
      <c r="S88" s="284"/>
      <c r="T88" s="345">
        <f t="shared" si="37"/>
        <v>0</v>
      </c>
      <c r="U88" s="392">
        <f t="shared" si="30"/>
        <v>-1</v>
      </c>
      <c r="V88" s="262"/>
      <c r="W88" s="284"/>
      <c r="X88" s="345">
        <f t="shared" si="38"/>
        <v>0</v>
      </c>
      <c r="Y88" s="392">
        <f t="shared" si="31"/>
        <v>-1</v>
      </c>
      <c r="Z88" s="262"/>
      <c r="AA88" s="284"/>
      <c r="AB88" s="345">
        <f t="shared" si="39"/>
        <v>0</v>
      </c>
      <c r="AC88" s="392">
        <f t="shared" si="32"/>
        <v>-1</v>
      </c>
    </row>
    <row r="89" spans="1:31" x14ac:dyDescent="0.2">
      <c r="A89" s="283" t="s">
        <v>151</v>
      </c>
      <c r="B89" s="262">
        <v>10</v>
      </c>
      <c r="C89" s="284">
        <v>11</v>
      </c>
      <c r="D89" s="345">
        <f t="shared" si="33"/>
        <v>21</v>
      </c>
      <c r="E89" s="392">
        <f t="shared" si="26"/>
        <v>0.05</v>
      </c>
      <c r="F89" s="262"/>
      <c r="G89" s="284"/>
      <c r="H89" s="345">
        <f t="shared" si="34"/>
        <v>0</v>
      </c>
      <c r="I89" s="392">
        <f t="shared" si="27"/>
        <v>-1</v>
      </c>
      <c r="J89" s="262"/>
      <c r="K89" s="284"/>
      <c r="L89" s="345">
        <f t="shared" si="35"/>
        <v>0</v>
      </c>
      <c r="M89" s="392">
        <f t="shared" si="28"/>
        <v>-1</v>
      </c>
      <c r="N89" s="262"/>
      <c r="O89" s="284"/>
      <c r="P89" s="345">
        <f t="shared" si="36"/>
        <v>0</v>
      </c>
      <c r="Q89" s="392">
        <f t="shared" si="29"/>
        <v>-1</v>
      </c>
      <c r="R89" s="262"/>
      <c r="S89" s="284"/>
      <c r="T89" s="345">
        <f t="shared" si="37"/>
        <v>0</v>
      </c>
      <c r="U89" s="392">
        <f t="shared" si="30"/>
        <v>-1</v>
      </c>
      <c r="V89" s="262"/>
      <c r="W89" s="284"/>
      <c r="X89" s="345">
        <f t="shared" si="38"/>
        <v>0</v>
      </c>
      <c r="Y89" s="392">
        <f t="shared" si="31"/>
        <v>-1</v>
      </c>
      <c r="Z89" s="262"/>
      <c r="AA89" s="284"/>
      <c r="AB89" s="345">
        <f t="shared" si="39"/>
        <v>0</v>
      </c>
      <c r="AC89" s="392">
        <f t="shared" si="32"/>
        <v>-1</v>
      </c>
    </row>
    <row r="90" spans="1:31" x14ac:dyDescent="0.2">
      <c r="A90" s="283" t="s">
        <v>103</v>
      </c>
      <c r="B90" s="262">
        <v>28</v>
      </c>
      <c r="C90" s="284">
        <v>5</v>
      </c>
      <c r="D90" s="345">
        <f t="shared" si="33"/>
        <v>33</v>
      </c>
      <c r="E90" s="392">
        <f t="shared" si="26"/>
        <v>-5.7142857142857141E-2</v>
      </c>
      <c r="F90" s="262"/>
      <c r="G90" s="284"/>
      <c r="H90" s="345">
        <f t="shared" si="34"/>
        <v>0</v>
      </c>
      <c r="I90" s="392">
        <f t="shared" si="27"/>
        <v>-1</v>
      </c>
      <c r="J90" s="262"/>
      <c r="K90" s="284"/>
      <c r="L90" s="345">
        <f t="shared" si="35"/>
        <v>0</v>
      </c>
      <c r="M90" s="392">
        <f t="shared" si="28"/>
        <v>-1</v>
      </c>
      <c r="N90" s="262"/>
      <c r="O90" s="284"/>
      <c r="P90" s="345">
        <f t="shared" si="36"/>
        <v>0</v>
      </c>
      <c r="Q90" s="392">
        <f t="shared" si="29"/>
        <v>-1</v>
      </c>
      <c r="R90" s="262"/>
      <c r="S90" s="284"/>
      <c r="T90" s="345">
        <f t="shared" si="37"/>
        <v>0</v>
      </c>
      <c r="U90" s="392">
        <f t="shared" si="30"/>
        <v>-1</v>
      </c>
      <c r="V90" s="262"/>
      <c r="W90" s="284"/>
      <c r="X90" s="345">
        <f t="shared" si="38"/>
        <v>0</v>
      </c>
      <c r="Y90" s="392">
        <f t="shared" si="31"/>
        <v>-1</v>
      </c>
      <c r="Z90" s="262"/>
      <c r="AA90" s="284"/>
      <c r="AB90" s="345">
        <f t="shared" si="39"/>
        <v>0</v>
      </c>
      <c r="AC90" s="392">
        <f t="shared" si="32"/>
        <v>-1</v>
      </c>
    </row>
    <row r="91" spans="1:31" x14ac:dyDescent="0.2">
      <c r="A91" s="283" t="s">
        <v>154</v>
      </c>
      <c r="B91" s="262">
        <v>7</v>
      </c>
      <c r="C91" s="284">
        <v>3</v>
      </c>
      <c r="D91" s="345">
        <f t="shared" si="33"/>
        <v>10</v>
      </c>
      <c r="E91" s="392">
        <f t="shared" si="26"/>
        <v>0.1111111111111111</v>
      </c>
      <c r="F91" s="262"/>
      <c r="G91" s="284"/>
      <c r="H91" s="345">
        <f t="shared" si="34"/>
        <v>0</v>
      </c>
      <c r="I91" s="392">
        <f t="shared" si="27"/>
        <v>-1</v>
      </c>
      <c r="J91" s="262"/>
      <c r="K91" s="284"/>
      <c r="L91" s="345">
        <f t="shared" si="35"/>
        <v>0</v>
      </c>
      <c r="M91" s="392">
        <f t="shared" si="28"/>
        <v>-1</v>
      </c>
      <c r="N91" s="262"/>
      <c r="O91" s="284"/>
      <c r="P91" s="345">
        <f t="shared" si="36"/>
        <v>0</v>
      </c>
      <c r="Q91" s="392">
        <f t="shared" si="29"/>
        <v>-1</v>
      </c>
      <c r="R91" s="262"/>
      <c r="S91" s="284"/>
      <c r="T91" s="345">
        <f t="shared" si="37"/>
        <v>0</v>
      </c>
      <c r="U91" s="392">
        <f t="shared" si="30"/>
        <v>-1</v>
      </c>
      <c r="V91" s="262"/>
      <c r="W91" s="284"/>
      <c r="X91" s="345">
        <f t="shared" si="38"/>
        <v>0</v>
      </c>
      <c r="Y91" s="392">
        <f t="shared" si="31"/>
        <v>-1</v>
      </c>
      <c r="Z91" s="262"/>
      <c r="AA91" s="284"/>
      <c r="AB91" s="345">
        <f t="shared" si="39"/>
        <v>0</v>
      </c>
      <c r="AC91" s="392">
        <f t="shared" si="32"/>
        <v>-1</v>
      </c>
    </row>
    <row r="92" spans="1:31" x14ac:dyDescent="0.2">
      <c r="A92" s="283" t="s">
        <v>116</v>
      </c>
      <c r="B92" s="262">
        <v>32</v>
      </c>
      <c r="C92" s="284">
        <v>10</v>
      </c>
      <c r="D92" s="345">
        <f t="shared" si="33"/>
        <v>42</v>
      </c>
      <c r="E92" s="392">
        <f t="shared" si="26"/>
        <v>-8.6956521739130432E-2</v>
      </c>
      <c r="F92" s="262"/>
      <c r="G92" s="284"/>
      <c r="H92" s="345">
        <f t="shared" si="34"/>
        <v>0</v>
      </c>
      <c r="I92" s="392">
        <f t="shared" si="27"/>
        <v>-1</v>
      </c>
      <c r="J92" s="262"/>
      <c r="K92" s="284"/>
      <c r="L92" s="345">
        <f t="shared" si="35"/>
        <v>0</v>
      </c>
      <c r="M92" s="392">
        <f t="shared" si="28"/>
        <v>-1</v>
      </c>
      <c r="N92" s="262"/>
      <c r="O92" s="284"/>
      <c r="P92" s="345">
        <f t="shared" si="36"/>
        <v>0</v>
      </c>
      <c r="Q92" s="392">
        <f t="shared" si="29"/>
        <v>-1</v>
      </c>
      <c r="R92" s="262"/>
      <c r="S92" s="284"/>
      <c r="T92" s="345">
        <f t="shared" si="37"/>
        <v>0</v>
      </c>
      <c r="U92" s="392">
        <f t="shared" si="30"/>
        <v>-1</v>
      </c>
      <c r="V92" s="262"/>
      <c r="W92" s="284"/>
      <c r="X92" s="345">
        <f t="shared" si="38"/>
        <v>0</v>
      </c>
      <c r="Y92" s="392">
        <f t="shared" si="31"/>
        <v>-1</v>
      </c>
      <c r="Z92" s="262"/>
      <c r="AA92" s="284"/>
      <c r="AB92" s="345">
        <f t="shared" si="39"/>
        <v>0</v>
      </c>
      <c r="AC92" s="392">
        <f t="shared" si="32"/>
        <v>-1</v>
      </c>
    </row>
    <row r="93" spans="1:31" x14ac:dyDescent="0.2">
      <c r="A93" s="283" t="s">
        <v>156</v>
      </c>
      <c r="B93" s="262">
        <v>5</v>
      </c>
      <c r="C93" s="284">
        <v>0</v>
      </c>
      <c r="D93" s="345">
        <f t="shared" si="33"/>
        <v>5</v>
      </c>
      <c r="E93" s="392">
        <f t="shared" si="26"/>
        <v>0.25</v>
      </c>
      <c r="F93" s="262"/>
      <c r="G93" s="284"/>
      <c r="H93" s="345">
        <f t="shared" si="34"/>
        <v>0</v>
      </c>
      <c r="I93" s="392">
        <f t="shared" si="27"/>
        <v>-1</v>
      </c>
      <c r="J93" s="262"/>
      <c r="K93" s="284"/>
      <c r="L93" s="345">
        <f t="shared" si="35"/>
        <v>0</v>
      </c>
      <c r="M93" s="392">
        <f t="shared" si="28"/>
        <v>-1</v>
      </c>
      <c r="N93" s="262"/>
      <c r="O93" s="284"/>
      <c r="P93" s="345">
        <f t="shared" si="36"/>
        <v>0</v>
      </c>
      <c r="Q93" s="392">
        <f t="shared" si="29"/>
        <v>-1</v>
      </c>
      <c r="R93" s="262"/>
      <c r="S93" s="284"/>
      <c r="T93" s="345">
        <f t="shared" si="37"/>
        <v>0</v>
      </c>
      <c r="U93" s="392">
        <f t="shared" si="30"/>
        <v>-1</v>
      </c>
      <c r="V93" s="262"/>
      <c r="W93" s="284"/>
      <c r="X93" s="345">
        <f t="shared" si="38"/>
        <v>0</v>
      </c>
      <c r="Y93" s="392">
        <f t="shared" si="31"/>
        <v>-1</v>
      </c>
      <c r="Z93" s="262"/>
      <c r="AA93" s="284"/>
      <c r="AB93" s="345">
        <f t="shared" si="39"/>
        <v>0</v>
      </c>
      <c r="AC93" s="392">
        <f t="shared" si="32"/>
        <v>-1</v>
      </c>
    </row>
    <row r="94" spans="1:31" x14ac:dyDescent="0.2">
      <c r="A94" s="365" t="s">
        <v>157</v>
      </c>
      <c r="B94" s="262">
        <v>5</v>
      </c>
      <c r="C94" s="284">
        <v>4</v>
      </c>
      <c r="D94" s="345">
        <f t="shared" si="33"/>
        <v>9</v>
      </c>
      <c r="E94" s="392">
        <f t="shared" si="26"/>
        <v>-0.30769230769230771</v>
      </c>
      <c r="F94" s="262"/>
      <c r="G94" s="284"/>
      <c r="H94" s="345">
        <f t="shared" si="34"/>
        <v>0</v>
      </c>
      <c r="I94" s="392">
        <f t="shared" si="27"/>
        <v>-1</v>
      </c>
      <c r="J94" s="262"/>
      <c r="K94" s="284"/>
      <c r="L94" s="345">
        <f t="shared" si="35"/>
        <v>0</v>
      </c>
      <c r="M94" s="392">
        <f t="shared" si="28"/>
        <v>-1</v>
      </c>
      <c r="N94" s="262"/>
      <c r="O94" s="284"/>
      <c r="P94" s="345">
        <f t="shared" si="36"/>
        <v>0</v>
      </c>
      <c r="Q94" s="392">
        <f t="shared" si="29"/>
        <v>-1</v>
      </c>
      <c r="R94" s="262"/>
      <c r="S94" s="284"/>
      <c r="T94" s="345">
        <f t="shared" si="37"/>
        <v>0</v>
      </c>
      <c r="U94" s="392">
        <f t="shared" si="30"/>
        <v>-1</v>
      </c>
      <c r="V94" s="262"/>
      <c r="W94" s="284"/>
      <c r="X94" s="345">
        <f t="shared" si="38"/>
        <v>0</v>
      </c>
      <c r="Y94" s="392">
        <f t="shared" si="31"/>
        <v>-1</v>
      </c>
      <c r="Z94" s="262"/>
      <c r="AA94" s="284"/>
      <c r="AB94" s="345">
        <f t="shared" si="39"/>
        <v>0</v>
      </c>
      <c r="AC94" s="392">
        <f t="shared" si="32"/>
        <v>-1</v>
      </c>
    </row>
    <row r="95" spans="1:31" x14ac:dyDescent="0.2">
      <c r="A95" s="283" t="s">
        <v>164</v>
      </c>
      <c r="B95" s="262">
        <v>9</v>
      </c>
      <c r="C95" s="284">
        <v>4</v>
      </c>
      <c r="D95" s="345">
        <f t="shared" si="33"/>
        <v>13</v>
      </c>
      <c r="E95" s="392">
        <f t="shared" si="26"/>
        <v>-0.1875</v>
      </c>
      <c r="F95" s="262"/>
      <c r="G95" s="284"/>
      <c r="H95" s="345">
        <f t="shared" si="34"/>
        <v>0</v>
      </c>
      <c r="I95" s="392">
        <f t="shared" si="27"/>
        <v>-1</v>
      </c>
      <c r="J95" s="262"/>
      <c r="K95" s="284"/>
      <c r="L95" s="345">
        <f t="shared" si="35"/>
        <v>0</v>
      </c>
      <c r="M95" s="392">
        <f t="shared" si="28"/>
        <v>-1</v>
      </c>
      <c r="N95" s="262"/>
      <c r="O95" s="284"/>
      <c r="P95" s="345">
        <f t="shared" si="36"/>
        <v>0</v>
      </c>
      <c r="Q95" s="392">
        <f t="shared" si="29"/>
        <v>-1</v>
      </c>
      <c r="R95" s="262"/>
      <c r="S95" s="284"/>
      <c r="T95" s="345">
        <f t="shared" si="37"/>
        <v>0</v>
      </c>
      <c r="U95" s="392">
        <f t="shared" si="30"/>
        <v>-1</v>
      </c>
      <c r="V95" s="262"/>
      <c r="W95" s="284"/>
      <c r="X95" s="345">
        <f t="shared" si="38"/>
        <v>0</v>
      </c>
      <c r="Y95" s="392">
        <f t="shared" si="31"/>
        <v>-1</v>
      </c>
      <c r="Z95" s="262"/>
      <c r="AA95" s="284"/>
      <c r="AB95" s="345">
        <f t="shared" si="39"/>
        <v>0</v>
      </c>
      <c r="AC95" s="392">
        <f t="shared" si="32"/>
        <v>-1</v>
      </c>
    </row>
    <row r="96" spans="1:31" x14ac:dyDescent="0.2">
      <c r="A96" s="283" t="s">
        <v>158</v>
      </c>
      <c r="B96" s="262">
        <v>9</v>
      </c>
      <c r="C96" s="284">
        <v>11</v>
      </c>
      <c r="D96" s="345">
        <f t="shared" si="33"/>
        <v>20</v>
      </c>
      <c r="E96" s="392">
        <f t="shared" ref="E96:E110" si="40">(D96-$H35)/$H35</f>
        <v>-0.25925925925925924</v>
      </c>
      <c r="F96" s="262"/>
      <c r="G96" s="284"/>
      <c r="H96" s="345">
        <f t="shared" si="34"/>
        <v>0</v>
      </c>
      <c r="I96" s="392">
        <f t="shared" ref="I96:I109" si="41">(H96-$H35)/$H35</f>
        <v>-1</v>
      </c>
      <c r="J96" s="262"/>
      <c r="K96" s="284"/>
      <c r="L96" s="345">
        <f t="shared" si="35"/>
        <v>0</v>
      </c>
      <c r="M96" s="392">
        <f t="shared" ref="M96:M110" si="42">(L96-$H35)/$H35</f>
        <v>-1</v>
      </c>
      <c r="N96" s="262"/>
      <c r="O96" s="284"/>
      <c r="P96" s="345">
        <f t="shared" si="36"/>
        <v>0</v>
      </c>
      <c r="Q96" s="392">
        <f t="shared" ref="Q96:Q110" si="43">(P96-$H35)/$H35</f>
        <v>-1</v>
      </c>
      <c r="R96" s="262"/>
      <c r="S96" s="284"/>
      <c r="T96" s="345">
        <f t="shared" si="37"/>
        <v>0</v>
      </c>
      <c r="U96" s="392">
        <f t="shared" ref="U96:U110" si="44">(T96-$H35)/$H35</f>
        <v>-1</v>
      </c>
      <c r="V96" s="262"/>
      <c r="W96" s="284"/>
      <c r="X96" s="345">
        <f t="shared" si="38"/>
        <v>0</v>
      </c>
      <c r="Y96" s="392">
        <f t="shared" ref="Y96:Y110" si="45">(X96-$H35)/$H35</f>
        <v>-1</v>
      </c>
      <c r="Z96" s="262"/>
      <c r="AA96" s="284"/>
      <c r="AB96" s="345">
        <f t="shared" si="39"/>
        <v>0</v>
      </c>
      <c r="AC96" s="392">
        <f t="shared" ref="AC96:AC110" si="46">(AB96-$H35)/$H35</f>
        <v>-1</v>
      </c>
    </row>
    <row r="97" spans="1:29" x14ac:dyDescent="0.2">
      <c r="A97" s="283" t="s">
        <v>161</v>
      </c>
      <c r="B97" s="262">
        <v>1</v>
      </c>
      <c r="C97" s="284">
        <v>3</v>
      </c>
      <c r="D97" s="345">
        <f t="shared" si="33"/>
        <v>4</v>
      </c>
      <c r="E97" s="392">
        <f t="shared" si="40"/>
        <v>-0.42857142857142855</v>
      </c>
      <c r="F97" s="262"/>
      <c r="G97" s="284"/>
      <c r="H97" s="345">
        <f t="shared" si="34"/>
        <v>0</v>
      </c>
      <c r="I97" s="392">
        <f t="shared" si="41"/>
        <v>-1</v>
      </c>
      <c r="J97" s="262"/>
      <c r="K97" s="284"/>
      <c r="L97" s="345">
        <f t="shared" si="35"/>
        <v>0</v>
      </c>
      <c r="M97" s="392">
        <f t="shared" si="42"/>
        <v>-1</v>
      </c>
      <c r="N97" s="262"/>
      <c r="O97" s="284"/>
      <c r="P97" s="345">
        <f t="shared" si="36"/>
        <v>0</v>
      </c>
      <c r="Q97" s="392">
        <f t="shared" si="43"/>
        <v>-1</v>
      </c>
      <c r="R97" s="262"/>
      <c r="S97" s="284"/>
      <c r="T97" s="345">
        <f t="shared" si="37"/>
        <v>0</v>
      </c>
      <c r="U97" s="392">
        <f t="shared" si="44"/>
        <v>-1</v>
      </c>
      <c r="V97" s="262"/>
      <c r="W97" s="284"/>
      <c r="X97" s="345">
        <f t="shared" si="38"/>
        <v>0</v>
      </c>
      <c r="Y97" s="392">
        <f t="shared" si="45"/>
        <v>-1</v>
      </c>
      <c r="Z97" s="262"/>
      <c r="AA97" s="284"/>
      <c r="AB97" s="345">
        <f t="shared" si="39"/>
        <v>0</v>
      </c>
      <c r="AC97" s="392">
        <f t="shared" si="46"/>
        <v>-1</v>
      </c>
    </row>
    <row r="98" spans="1:29" x14ac:dyDescent="0.2">
      <c r="A98" s="283" t="s">
        <v>162</v>
      </c>
      <c r="B98" s="262">
        <v>50</v>
      </c>
      <c r="C98" s="284">
        <v>1</v>
      </c>
      <c r="D98" s="345">
        <f t="shared" si="33"/>
        <v>51</v>
      </c>
      <c r="E98" s="392">
        <f t="shared" si="40"/>
        <v>-5.5555555555555552E-2</v>
      </c>
      <c r="F98" s="262"/>
      <c r="G98" s="284"/>
      <c r="H98" s="345">
        <f t="shared" si="34"/>
        <v>0</v>
      </c>
      <c r="I98" s="392">
        <f t="shared" si="41"/>
        <v>-1</v>
      </c>
      <c r="J98" s="262"/>
      <c r="K98" s="284"/>
      <c r="L98" s="345">
        <f t="shared" si="35"/>
        <v>0</v>
      </c>
      <c r="M98" s="392">
        <f t="shared" si="42"/>
        <v>-1</v>
      </c>
      <c r="N98" s="262"/>
      <c r="O98" s="284"/>
      <c r="P98" s="345">
        <f t="shared" si="36"/>
        <v>0</v>
      </c>
      <c r="Q98" s="392">
        <f t="shared" si="43"/>
        <v>-1</v>
      </c>
      <c r="R98" s="262"/>
      <c r="S98" s="284"/>
      <c r="T98" s="345">
        <f t="shared" si="37"/>
        <v>0</v>
      </c>
      <c r="U98" s="392">
        <f t="shared" si="44"/>
        <v>-1</v>
      </c>
      <c r="V98" s="262"/>
      <c r="W98" s="284"/>
      <c r="X98" s="345">
        <f t="shared" si="38"/>
        <v>0</v>
      </c>
      <c r="Y98" s="392">
        <f t="shared" si="45"/>
        <v>-1</v>
      </c>
      <c r="Z98" s="262"/>
      <c r="AA98" s="284"/>
      <c r="AB98" s="345">
        <f t="shared" si="39"/>
        <v>0</v>
      </c>
      <c r="AC98" s="392">
        <f t="shared" si="46"/>
        <v>-1</v>
      </c>
    </row>
    <row r="99" spans="1:29" x14ac:dyDescent="0.2">
      <c r="A99" s="283" t="s">
        <v>56</v>
      </c>
      <c r="B99" s="262">
        <v>13</v>
      </c>
      <c r="C99" s="284">
        <v>2</v>
      </c>
      <c r="D99" s="345">
        <f t="shared" si="33"/>
        <v>15</v>
      </c>
      <c r="E99" s="392">
        <f t="shared" si="40"/>
        <v>-6.25E-2</v>
      </c>
      <c r="F99" s="262"/>
      <c r="G99" s="284"/>
      <c r="H99" s="345">
        <f t="shared" si="34"/>
        <v>0</v>
      </c>
      <c r="I99" s="392">
        <f t="shared" si="41"/>
        <v>-1</v>
      </c>
      <c r="J99" s="262"/>
      <c r="K99" s="284"/>
      <c r="L99" s="345">
        <f t="shared" si="35"/>
        <v>0</v>
      </c>
      <c r="M99" s="392">
        <f t="shared" si="42"/>
        <v>-1</v>
      </c>
      <c r="N99" s="262"/>
      <c r="O99" s="284"/>
      <c r="P99" s="345">
        <f t="shared" si="36"/>
        <v>0</v>
      </c>
      <c r="Q99" s="392">
        <f t="shared" si="43"/>
        <v>-1</v>
      </c>
      <c r="R99" s="262"/>
      <c r="S99" s="284"/>
      <c r="T99" s="345">
        <f t="shared" si="37"/>
        <v>0</v>
      </c>
      <c r="U99" s="392">
        <f t="shared" si="44"/>
        <v>-1</v>
      </c>
      <c r="V99" s="262"/>
      <c r="W99" s="284"/>
      <c r="X99" s="345">
        <f t="shared" si="38"/>
        <v>0</v>
      </c>
      <c r="Y99" s="392">
        <f t="shared" si="45"/>
        <v>-1</v>
      </c>
      <c r="Z99" s="262"/>
      <c r="AA99" s="284"/>
      <c r="AB99" s="345">
        <f t="shared" si="39"/>
        <v>0</v>
      </c>
      <c r="AC99" s="392">
        <f t="shared" si="46"/>
        <v>-1</v>
      </c>
    </row>
    <row r="100" spans="1:29" x14ac:dyDescent="0.2">
      <c r="A100" s="380" t="s">
        <v>172</v>
      </c>
      <c r="B100" s="381">
        <f>SUM(B101:B108)</f>
        <v>214</v>
      </c>
      <c r="C100" s="387">
        <f>SUM(C101:C108)</f>
        <v>13</v>
      </c>
      <c r="D100" s="387">
        <f>SUM(D101:D108)</f>
        <v>227</v>
      </c>
      <c r="E100" s="393">
        <f t="shared" si="40"/>
        <v>-0.12015503875968993</v>
      </c>
      <c r="F100" s="381">
        <f>SUM(F101:F108)</f>
        <v>0</v>
      </c>
      <c r="G100" s="387">
        <f>SUM(G101:G108)</f>
        <v>0</v>
      </c>
      <c r="H100" s="387">
        <f>SUM(H101:H108)</f>
        <v>0</v>
      </c>
      <c r="I100" s="393">
        <f t="shared" si="41"/>
        <v>-1</v>
      </c>
      <c r="J100" s="381"/>
      <c r="K100" s="387"/>
      <c r="L100" s="387">
        <f>SUM(L101:L108)</f>
        <v>0</v>
      </c>
      <c r="M100" s="393">
        <f t="shared" si="42"/>
        <v>-1</v>
      </c>
      <c r="N100" s="381">
        <f>SUM(N101:N108)</f>
        <v>0</v>
      </c>
      <c r="O100" s="387">
        <f>SUM(O101:O108)</f>
        <v>0</v>
      </c>
      <c r="P100" s="387">
        <f>SUM(P101:P108)</f>
        <v>0</v>
      </c>
      <c r="Q100" s="393">
        <f t="shared" si="43"/>
        <v>-1</v>
      </c>
      <c r="R100" s="381">
        <f>SUM(R101:R108)</f>
        <v>0</v>
      </c>
      <c r="S100" s="387">
        <f>SUM(S101:S108)</f>
        <v>0</v>
      </c>
      <c r="T100" s="387">
        <f>SUM(T101:T108)</f>
        <v>0</v>
      </c>
      <c r="U100" s="393">
        <f t="shared" si="44"/>
        <v>-1</v>
      </c>
      <c r="V100" s="381">
        <f>SUM(V101:V108)</f>
        <v>0</v>
      </c>
      <c r="W100" s="387">
        <f>SUM(W101:W108)</f>
        <v>0</v>
      </c>
      <c r="X100" s="387">
        <f>SUM(X101:X108)</f>
        <v>0</v>
      </c>
      <c r="Y100" s="393">
        <f t="shared" si="45"/>
        <v>-1</v>
      </c>
      <c r="Z100" s="381">
        <f>SUM(Z101:Z108)</f>
        <v>0</v>
      </c>
      <c r="AA100" s="387">
        <f>SUM(AA101:AA108)</f>
        <v>0</v>
      </c>
      <c r="AB100" s="387">
        <f>SUM(AB101:AB108)</f>
        <v>0</v>
      </c>
      <c r="AC100" s="393">
        <f t="shared" si="46"/>
        <v>-1</v>
      </c>
    </row>
    <row r="101" spans="1:29" x14ac:dyDescent="0.2">
      <c r="A101" s="283" t="s">
        <v>102</v>
      </c>
      <c r="B101" s="262">
        <v>15</v>
      </c>
      <c r="C101" s="284">
        <v>0</v>
      </c>
      <c r="D101" s="345">
        <f t="shared" ref="D101:D108" si="47">SUM(B101:C101)</f>
        <v>15</v>
      </c>
      <c r="E101" s="392">
        <f t="shared" si="40"/>
        <v>-0.11764705882352941</v>
      </c>
      <c r="F101" s="262"/>
      <c r="G101" s="284"/>
      <c r="H101" s="345">
        <f t="shared" ref="H101:H108" si="48">SUM(F101:G101)</f>
        <v>0</v>
      </c>
      <c r="I101" s="392">
        <f t="shared" si="41"/>
        <v>-1</v>
      </c>
      <c r="J101" s="262"/>
      <c r="K101" s="284"/>
      <c r="L101" s="345">
        <f t="shared" ref="L101:L108" si="49">SUM(J101:K101)</f>
        <v>0</v>
      </c>
      <c r="M101" s="392">
        <f t="shared" si="42"/>
        <v>-1</v>
      </c>
      <c r="N101" s="262"/>
      <c r="O101" s="284"/>
      <c r="P101" s="345">
        <f t="shared" ref="P101:P108" si="50">SUM(N101:O101)</f>
        <v>0</v>
      </c>
      <c r="Q101" s="392">
        <f t="shared" si="43"/>
        <v>-1</v>
      </c>
      <c r="R101" s="262"/>
      <c r="S101" s="284"/>
      <c r="T101" s="345">
        <f t="shared" ref="T101:T108" si="51">SUM(R101:S101)</f>
        <v>0</v>
      </c>
      <c r="U101" s="392">
        <f t="shared" si="44"/>
        <v>-1</v>
      </c>
      <c r="V101" s="262"/>
      <c r="W101" s="284"/>
      <c r="X101" s="345">
        <f t="shared" ref="X101:X108" si="52">SUM(V101:W101)</f>
        <v>0</v>
      </c>
      <c r="Y101" s="392">
        <f t="shared" si="45"/>
        <v>-1</v>
      </c>
      <c r="Z101" s="262"/>
      <c r="AA101" s="284"/>
      <c r="AB101" s="345">
        <f t="shared" ref="AB101:AB108" si="53">SUM(Z101:AA101)</f>
        <v>0</v>
      </c>
      <c r="AC101" s="392">
        <f t="shared" si="46"/>
        <v>-1</v>
      </c>
    </row>
    <row r="102" spans="1:29" x14ac:dyDescent="0.2">
      <c r="A102" s="283" t="s">
        <v>152</v>
      </c>
      <c r="B102" s="262">
        <v>45</v>
      </c>
      <c r="C102" s="284">
        <v>3</v>
      </c>
      <c r="D102" s="345">
        <f t="shared" si="47"/>
        <v>48</v>
      </c>
      <c r="E102" s="392">
        <f t="shared" si="40"/>
        <v>-0.15789473684210525</v>
      </c>
      <c r="F102" s="262"/>
      <c r="G102" s="284"/>
      <c r="H102" s="345">
        <f t="shared" si="48"/>
        <v>0</v>
      </c>
      <c r="I102" s="392">
        <f t="shared" si="41"/>
        <v>-1</v>
      </c>
      <c r="J102" s="262"/>
      <c r="K102" s="284"/>
      <c r="L102" s="345">
        <f t="shared" si="49"/>
        <v>0</v>
      </c>
      <c r="M102" s="392">
        <f t="shared" si="42"/>
        <v>-1</v>
      </c>
      <c r="N102" s="262"/>
      <c r="O102" s="284"/>
      <c r="P102" s="345">
        <f t="shared" si="50"/>
        <v>0</v>
      </c>
      <c r="Q102" s="392">
        <f t="shared" si="43"/>
        <v>-1</v>
      </c>
      <c r="R102" s="262"/>
      <c r="S102" s="284"/>
      <c r="T102" s="345">
        <f t="shared" si="51"/>
        <v>0</v>
      </c>
      <c r="U102" s="392">
        <f t="shared" si="44"/>
        <v>-1</v>
      </c>
      <c r="V102" s="262"/>
      <c r="W102" s="284"/>
      <c r="X102" s="345">
        <f t="shared" si="52"/>
        <v>0</v>
      </c>
      <c r="Y102" s="392">
        <f t="shared" si="45"/>
        <v>-1</v>
      </c>
      <c r="Z102" s="262"/>
      <c r="AA102" s="284"/>
      <c r="AB102" s="345">
        <f t="shared" si="53"/>
        <v>0</v>
      </c>
      <c r="AC102" s="392">
        <f t="shared" si="46"/>
        <v>-1</v>
      </c>
    </row>
    <row r="103" spans="1:29" x14ac:dyDescent="0.2">
      <c r="A103" s="283" t="s">
        <v>153</v>
      </c>
      <c r="B103" s="262">
        <v>42</v>
      </c>
      <c r="C103" s="284">
        <v>2</v>
      </c>
      <c r="D103" s="345">
        <f>SUM(B103:C103)</f>
        <v>44</v>
      </c>
      <c r="E103" s="392">
        <f t="shared" si="40"/>
        <v>0.1</v>
      </c>
      <c r="F103" s="262"/>
      <c r="G103" s="284"/>
      <c r="H103" s="345">
        <f>SUM(F103:G103)</f>
        <v>0</v>
      </c>
      <c r="I103" s="392">
        <f t="shared" si="41"/>
        <v>-1</v>
      </c>
      <c r="J103" s="262"/>
      <c r="K103" s="284"/>
      <c r="L103" s="345">
        <f>SUM(J103:K103)</f>
        <v>0</v>
      </c>
      <c r="M103" s="392">
        <f t="shared" si="42"/>
        <v>-1</v>
      </c>
      <c r="N103" s="262"/>
      <c r="O103" s="284"/>
      <c r="P103" s="345">
        <f>SUM(N103:O103)</f>
        <v>0</v>
      </c>
      <c r="Q103" s="392">
        <f t="shared" si="43"/>
        <v>-1</v>
      </c>
      <c r="R103" s="262"/>
      <c r="S103" s="284"/>
      <c r="T103" s="345">
        <f>SUM(R103:S103)</f>
        <v>0</v>
      </c>
      <c r="U103" s="392">
        <f t="shared" si="44"/>
        <v>-1</v>
      </c>
      <c r="V103" s="262"/>
      <c r="W103" s="284"/>
      <c r="X103" s="345">
        <f>SUM(V103:W103)</f>
        <v>0</v>
      </c>
      <c r="Y103" s="392">
        <f t="shared" si="45"/>
        <v>-1</v>
      </c>
      <c r="Z103" s="262"/>
      <c r="AA103" s="284"/>
      <c r="AB103" s="345">
        <f>SUM(Z103:AA103)</f>
        <v>0</v>
      </c>
      <c r="AC103" s="392">
        <f t="shared" si="46"/>
        <v>-1</v>
      </c>
    </row>
    <row r="104" spans="1:29" x14ac:dyDescent="0.2">
      <c r="A104" s="283" t="s">
        <v>155</v>
      </c>
      <c r="B104" s="262">
        <v>4</v>
      </c>
      <c r="C104" s="284">
        <v>1</v>
      </c>
      <c r="D104" s="345">
        <f t="shared" si="47"/>
        <v>5</v>
      </c>
      <c r="E104" s="392">
        <f t="shared" si="40"/>
        <v>-0.16666666666666666</v>
      </c>
      <c r="F104" s="262"/>
      <c r="G104" s="284"/>
      <c r="H104" s="345">
        <f t="shared" si="48"/>
        <v>0</v>
      </c>
      <c r="I104" s="392">
        <f t="shared" si="41"/>
        <v>-1</v>
      </c>
      <c r="J104" s="262"/>
      <c r="K104" s="284"/>
      <c r="L104" s="345">
        <f t="shared" si="49"/>
        <v>0</v>
      </c>
      <c r="M104" s="392">
        <f t="shared" si="42"/>
        <v>-1</v>
      </c>
      <c r="N104" s="262"/>
      <c r="O104" s="284"/>
      <c r="P104" s="345">
        <f t="shared" si="50"/>
        <v>0</v>
      </c>
      <c r="Q104" s="392">
        <f t="shared" si="43"/>
        <v>-1</v>
      </c>
      <c r="R104" s="262"/>
      <c r="S104" s="284"/>
      <c r="T104" s="345">
        <f t="shared" si="51"/>
        <v>0</v>
      </c>
      <c r="U104" s="392">
        <f t="shared" si="44"/>
        <v>-1</v>
      </c>
      <c r="V104" s="262"/>
      <c r="W104" s="284"/>
      <c r="X104" s="345">
        <f t="shared" si="52"/>
        <v>0</v>
      </c>
      <c r="Y104" s="392">
        <f t="shared" si="45"/>
        <v>-1</v>
      </c>
      <c r="Z104" s="262"/>
      <c r="AA104" s="284"/>
      <c r="AB104" s="345">
        <f t="shared" si="53"/>
        <v>0</v>
      </c>
      <c r="AC104" s="392">
        <f t="shared" si="46"/>
        <v>-1</v>
      </c>
    </row>
    <row r="105" spans="1:29" x14ac:dyDescent="0.2">
      <c r="A105" s="283" t="s">
        <v>118</v>
      </c>
      <c r="B105" s="262">
        <v>12</v>
      </c>
      <c r="C105" s="284">
        <v>0</v>
      </c>
      <c r="D105" s="345">
        <f t="shared" si="47"/>
        <v>12</v>
      </c>
      <c r="E105" s="392">
        <f t="shared" si="40"/>
        <v>-0.29411764705882354</v>
      </c>
      <c r="F105" s="262"/>
      <c r="G105" s="284"/>
      <c r="H105" s="345">
        <f t="shared" si="48"/>
        <v>0</v>
      </c>
      <c r="I105" s="392">
        <f t="shared" si="41"/>
        <v>-1</v>
      </c>
      <c r="J105" s="262"/>
      <c r="K105" s="284"/>
      <c r="L105" s="345">
        <f t="shared" si="49"/>
        <v>0</v>
      </c>
      <c r="M105" s="392">
        <f t="shared" si="42"/>
        <v>-1</v>
      </c>
      <c r="N105" s="262"/>
      <c r="O105" s="284"/>
      <c r="P105" s="345">
        <f t="shared" si="50"/>
        <v>0</v>
      </c>
      <c r="Q105" s="392">
        <f t="shared" si="43"/>
        <v>-1</v>
      </c>
      <c r="R105" s="262"/>
      <c r="S105" s="284"/>
      <c r="T105" s="345">
        <f t="shared" si="51"/>
        <v>0</v>
      </c>
      <c r="U105" s="392">
        <f t="shared" si="44"/>
        <v>-1</v>
      </c>
      <c r="V105" s="262"/>
      <c r="W105" s="284"/>
      <c r="X105" s="345">
        <f t="shared" si="52"/>
        <v>0</v>
      </c>
      <c r="Y105" s="392">
        <f t="shared" si="45"/>
        <v>-1</v>
      </c>
      <c r="Z105" s="262"/>
      <c r="AA105" s="284"/>
      <c r="AB105" s="345">
        <f t="shared" si="53"/>
        <v>0</v>
      </c>
      <c r="AC105" s="392">
        <f t="shared" si="46"/>
        <v>-1</v>
      </c>
    </row>
    <row r="106" spans="1:29" x14ac:dyDescent="0.2">
      <c r="A106" s="365" t="s">
        <v>91</v>
      </c>
      <c r="B106" s="262">
        <v>45</v>
      </c>
      <c r="C106" s="284">
        <v>5</v>
      </c>
      <c r="D106" s="345">
        <f t="shared" si="47"/>
        <v>50</v>
      </c>
      <c r="E106" s="392">
        <f t="shared" si="40"/>
        <v>-0.10714285714285714</v>
      </c>
      <c r="F106" s="262"/>
      <c r="G106" s="284"/>
      <c r="H106" s="345">
        <f t="shared" si="48"/>
        <v>0</v>
      </c>
      <c r="I106" s="392">
        <f t="shared" si="41"/>
        <v>-1</v>
      </c>
      <c r="J106" s="262"/>
      <c r="K106" s="284"/>
      <c r="L106" s="345">
        <f t="shared" si="49"/>
        <v>0</v>
      </c>
      <c r="M106" s="392">
        <f t="shared" si="42"/>
        <v>-1</v>
      </c>
      <c r="N106" s="262"/>
      <c r="O106" s="284"/>
      <c r="P106" s="345">
        <f t="shared" si="50"/>
        <v>0</v>
      </c>
      <c r="Q106" s="392">
        <f t="shared" si="43"/>
        <v>-1</v>
      </c>
      <c r="R106" s="262"/>
      <c r="S106" s="284"/>
      <c r="T106" s="345">
        <f t="shared" si="51"/>
        <v>0</v>
      </c>
      <c r="U106" s="392">
        <f t="shared" si="44"/>
        <v>-1</v>
      </c>
      <c r="V106" s="262"/>
      <c r="W106" s="284"/>
      <c r="X106" s="345">
        <f t="shared" si="52"/>
        <v>0</v>
      </c>
      <c r="Y106" s="392">
        <f t="shared" si="45"/>
        <v>-1</v>
      </c>
      <c r="Z106" s="262"/>
      <c r="AA106" s="284"/>
      <c r="AB106" s="345">
        <f t="shared" si="53"/>
        <v>0</v>
      </c>
      <c r="AC106" s="392">
        <f t="shared" si="46"/>
        <v>-1</v>
      </c>
    </row>
    <row r="107" spans="1:29" x14ac:dyDescent="0.2">
      <c r="A107" s="283" t="s">
        <v>92</v>
      </c>
      <c r="B107" s="262">
        <v>3</v>
      </c>
      <c r="C107" s="284">
        <v>0</v>
      </c>
      <c r="D107" s="345">
        <f t="shared" si="47"/>
        <v>3</v>
      </c>
      <c r="E107" s="392">
        <f t="shared" si="40"/>
        <v>-0.625</v>
      </c>
      <c r="F107" s="262"/>
      <c r="G107" s="284"/>
      <c r="H107" s="345">
        <f t="shared" si="48"/>
        <v>0</v>
      </c>
      <c r="I107" s="392">
        <f t="shared" si="41"/>
        <v>-1</v>
      </c>
      <c r="J107" s="262"/>
      <c r="K107" s="284"/>
      <c r="L107" s="345">
        <f t="shared" si="49"/>
        <v>0</v>
      </c>
      <c r="M107" s="392">
        <f t="shared" si="42"/>
        <v>-1</v>
      </c>
      <c r="N107" s="262"/>
      <c r="O107" s="284"/>
      <c r="P107" s="345">
        <f t="shared" si="50"/>
        <v>0</v>
      </c>
      <c r="Q107" s="392">
        <f t="shared" si="43"/>
        <v>-1</v>
      </c>
      <c r="R107" s="262"/>
      <c r="S107" s="284"/>
      <c r="T107" s="345">
        <f t="shared" si="51"/>
        <v>0</v>
      </c>
      <c r="U107" s="392">
        <f t="shared" si="44"/>
        <v>-1</v>
      </c>
      <c r="V107" s="262"/>
      <c r="W107" s="284"/>
      <c r="X107" s="345">
        <f t="shared" si="52"/>
        <v>0</v>
      </c>
      <c r="Y107" s="392">
        <f t="shared" si="45"/>
        <v>-1</v>
      </c>
      <c r="Z107" s="262"/>
      <c r="AA107" s="284"/>
      <c r="AB107" s="345">
        <f t="shared" si="53"/>
        <v>0</v>
      </c>
      <c r="AC107" s="392">
        <f t="shared" si="46"/>
        <v>-1</v>
      </c>
    </row>
    <row r="108" spans="1:29" x14ac:dyDescent="0.2">
      <c r="A108" s="283" t="s">
        <v>38</v>
      </c>
      <c r="B108" s="262">
        <v>48</v>
      </c>
      <c r="C108" s="284">
        <v>2</v>
      </c>
      <c r="D108" s="345">
        <f t="shared" si="47"/>
        <v>50</v>
      </c>
      <c r="E108" s="392">
        <f t="shared" si="40"/>
        <v>-0.12280701754385964</v>
      </c>
      <c r="F108" s="262"/>
      <c r="G108" s="284"/>
      <c r="H108" s="345">
        <f t="shared" si="48"/>
        <v>0</v>
      </c>
      <c r="I108" s="392">
        <f t="shared" si="41"/>
        <v>-1</v>
      </c>
      <c r="J108" s="262"/>
      <c r="K108" s="284"/>
      <c r="L108" s="345">
        <f t="shared" si="49"/>
        <v>0</v>
      </c>
      <c r="M108" s="392">
        <f t="shared" si="42"/>
        <v>-1</v>
      </c>
      <c r="N108" s="262"/>
      <c r="O108" s="284"/>
      <c r="P108" s="345">
        <f t="shared" si="50"/>
        <v>0</v>
      </c>
      <c r="Q108" s="392">
        <f t="shared" si="43"/>
        <v>-1</v>
      </c>
      <c r="R108" s="262"/>
      <c r="S108" s="284"/>
      <c r="T108" s="345">
        <f t="shared" si="51"/>
        <v>0</v>
      </c>
      <c r="U108" s="392">
        <f t="shared" si="44"/>
        <v>-1</v>
      </c>
      <c r="V108" s="262"/>
      <c r="W108" s="284"/>
      <c r="X108" s="345">
        <f t="shared" si="52"/>
        <v>0</v>
      </c>
      <c r="Y108" s="392">
        <f t="shared" si="45"/>
        <v>-1</v>
      </c>
      <c r="Z108" s="262"/>
      <c r="AA108" s="284"/>
      <c r="AB108" s="345">
        <f t="shared" si="53"/>
        <v>0</v>
      </c>
      <c r="AC108" s="392">
        <f t="shared" si="46"/>
        <v>-1</v>
      </c>
    </row>
    <row r="109" spans="1:29" x14ac:dyDescent="0.2">
      <c r="A109" s="380" t="s">
        <v>174</v>
      </c>
      <c r="B109" s="381">
        <f>SUM(B110:B113)</f>
        <v>140</v>
      </c>
      <c r="C109" s="387">
        <f>SUM(C110:C113)</f>
        <v>125</v>
      </c>
      <c r="D109" s="387">
        <f>SUM(D110:D113)</f>
        <v>265</v>
      </c>
      <c r="E109" s="393">
        <f t="shared" si="40"/>
        <v>-0.10169491525423729</v>
      </c>
      <c r="F109" s="381">
        <f>SUM(F110:F113)</f>
        <v>0</v>
      </c>
      <c r="G109" s="387">
        <f>SUM(G110:G113)</f>
        <v>0</v>
      </c>
      <c r="H109" s="387">
        <f>SUM(H110:H113)</f>
        <v>0</v>
      </c>
      <c r="I109" s="393">
        <f t="shared" si="41"/>
        <v>-1</v>
      </c>
      <c r="J109" s="381">
        <f>SUM(J110:J113)</f>
        <v>0</v>
      </c>
      <c r="K109" s="387">
        <f>SUM(K110:K113)</f>
        <v>0</v>
      </c>
      <c r="L109" s="387">
        <f>SUM(L110:L113)</f>
        <v>0</v>
      </c>
      <c r="M109" s="393">
        <f t="shared" si="42"/>
        <v>-1</v>
      </c>
      <c r="N109" s="381">
        <f>SUM(N110:N113)</f>
        <v>0</v>
      </c>
      <c r="O109" s="387">
        <f>SUM(O110:O113)</f>
        <v>0</v>
      </c>
      <c r="P109" s="387">
        <f>SUM(P110:P113)</f>
        <v>0</v>
      </c>
      <c r="Q109" s="393">
        <f t="shared" si="43"/>
        <v>-1</v>
      </c>
      <c r="R109" s="381">
        <f>SUM(R110:R113)</f>
        <v>0</v>
      </c>
      <c r="S109" s="387">
        <f>SUM(S110:S113)</f>
        <v>0</v>
      </c>
      <c r="T109" s="387">
        <f>SUM(T110:T113)</f>
        <v>0</v>
      </c>
      <c r="U109" s="393">
        <f t="shared" si="44"/>
        <v>-1</v>
      </c>
      <c r="V109" s="381">
        <f>SUM(V110:V113)</f>
        <v>0</v>
      </c>
      <c r="W109" s="387">
        <f>SUM(W110:W113)</f>
        <v>0</v>
      </c>
      <c r="X109" s="387">
        <f>SUM(X110:X113)</f>
        <v>0</v>
      </c>
      <c r="Y109" s="393">
        <f t="shared" si="45"/>
        <v>-1</v>
      </c>
      <c r="Z109" s="381">
        <f>SUM(Z110:Z113)</f>
        <v>0</v>
      </c>
      <c r="AA109" s="387">
        <f>SUM(AA110:AA113)</f>
        <v>0</v>
      </c>
      <c r="AB109" s="387">
        <f>SUM(AB110:AB113)</f>
        <v>0</v>
      </c>
      <c r="AC109" s="393">
        <f t="shared" si="46"/>
        <v>-1</v>
      </c>
    </row>
    <row r="110" spans="1:29" x14ac:dyDescent="0.2">
      <c r="A110" s="283" t="s">
        <v>104</v>
      </c>
      <c r="B110" s="262">
        <v>85</v>
      </c>
      <c r="C110" s="284">
        <v>35</v>
      </c>
      <c r="D110" s="345">
        <f>SUM(B110:C110)</f>
        <v>120</v>
      </c>
      <c r="E110" s="392">
        <f t="shared" si="40"/>
        <v>-9.7744360902255634E-2</v>
      </c>
      <c r="F110" s="262"/>
      <c r="G110" s="284"/>
      <c r="H110" s="345">
        <f>SUM(F110:G110)</f>
        <v>0</v>
      </c>
      <c r="I110" s="392">
        <f>(H110-$H49)/$H49</f>
        <v>-1</v>
      </c>
      <c r="J110" s="262"/>
      <c r="K110" s="284"/>
      <c r="L110" s="345">
        <f>SUM(J110:K110)</f>
        <v>0</v>
      </c>
      <c r="M110" s="392">
        <f t="shared" si="42"/>
        <v>-1</v>
      </c>
      <c r="N110" s="262"/>
      <c r="O110" s="284"/>
      <c r="P110" s="345">
        <f>SUM(N110:O110)</f>
        <v>0</v>
      </c>
      <c r="Q110" s="392">
        <f t="shared" si="43"/>
        <v>-1</v>
      </c>
      <c r="R110" s="262"/>
      <c r="S110" s="284"/>
      <c r="T110" s="345">
        <f>SUM(R110:S110)</f>
        <v>0</v>
      </c>
      <c r="U110" s="392">
        <f t="shared" si="44"/>
        <v>-1</v>
      </c>
      <c r="V110" s="262"/>
      <c r="W110" s="284"/>
      <c r="X110" s="345">
        <f>SUM(V110:W110)</f>
        <v>0</v>
      </c>
      <c r="Y110" s="392">
        <f t="shared" si="45"/>
        <v>-1</v>
      </c>
      <c r="Z110" s="262"/>
      <c r="AA110" s="284"/>
      <c r="AB110" s="345">
        <f>SUM(Z110:AA110)</f>
        <v>0</v>
      </c>
      <c r="AC110" s="392">
        <f t="shared" si="46"/>
        <v>-1</v>
      </c>
    </row>
    <row r="111" spans="1:29" x14ac:dyDescent="0.2">
      <c r="A111" s="283" t="s">
        <v>159</v>
      </c>
      <c r="B111" s="262">
        <v>25</v>
      </c>
      <c r="C111" s="284">
        <v>27</v>
      </c>
      <c r="D111" s="345">
        <f>SUM(B111:C111)</f>
        <v>52</v>
      </c>
      <c r="E111" s="392">
        <f>(D111-$H50)/$H50</f>
        <v>-7.1428571428571425E-2</v>
      </c>
      <c r="F111" s="418"/>
      <c r="G111" s="419"/>
      <c r="H111" s="420">
        <f>SUM(F111:G111)</f>
        <v>0</v>
      </c>
      <c r="I111" s="421"/>
      <c r="J111" s="418"/>
      <c r="K111" s="419"/>
      <c r="L111" s="420">
        <f>SUM(J111:K111)</f>
        <v>0</v>
      </c>
      <c r="M111" s="421"/>
      <c r="N111" s="418"/>
      <c r="O111" s="419"/>
      <c r="P111" s="420">
        <f>SUM(N111:O111)</f>
        <v>0</v>
      </c>
      <c r="Q111" s="421"/>
      <c r="R111" s="418"/>
      <c r="S111" s="419"/>
      <c r="T111" s="420">
        <f>SUM(R111:S111)</f>
        <v>0</v>
      </c>
      <c r="U111" s="421"/>
      <c r="V111" s="418"/>
      <c r="W111" s="419"/>
      <c r="X111" s="420">
        <f>SUM(V111:W111)</f>
        <v>0</v>
      </c>
      <c r="Y111" s="421"/>
      <c r="Z111" s="418"/>
      <c r="AA111" s="419"/>
      <c r="AB111" s="420">
        <f>SUM(Z111:AA111)</f>
        <v>0</v>
      </c>
      <c r="AC111" s="421"/>
    </row>
    <row r="112" spans="1:29" x14ac:dyDescent="0.2">
      <c r="A112" s="283" t="s">
        <v>160</v>
      </c>
      <c r="B112" s="262">
        <v>17</v>
      </c>
      <c r="C112" s="284">
        <v>53</v>
      </c>
      <c r="D112" s="345">
        <f>SUM(B112:C112)</f>
        <v>70</v>
      </c>
      <c r="E112" s="392">
        <f>(D112-$H51)/$H51</f>
        <v>-0.14634146341463414</v>
      </c>
      <c r="F112" s="418"/>
      <c r="G112" s="419"/>
      <c r="H112" s="420">
        <f>SUM(F112:G112)</f>
        <v>0</v>
      </c>
      <c r="I112" s="421"/>
      <c r="J112" s="418"/>
      <c r="K112" s="419"/>
      <c r="L112" s="420">
        <f>SUM(J112:K112)</f>
        <v>0</v>
      </c>
      <c r="M112" s="421"/>
      <c r="N112" s="418"/>
      <c r="O112" s="419"/>
      <c r="P112" s="420">
        <f>SUM(N112:O112)</f>
        <v>0</v>
      </c>
      <c r="Q112" s="421"/>
      <c r="R112" s="418"/>
      <c r="S112" s="419"/>
      <c r="T112" s="420">
        <f>SUM(R112:S112)</f>
        <v>0</v>
      </c>
      <c r="U112" s="421"/>
      <c r="V112" s="418"/>
      <c r="W112" s="419"/>
      <c r="X112" s="420">
        <f>SUM(V112:W112)</f>
        <v>0</v>
      </c>
      <c r="Y112" s="421"/>
      <c r="Z112" s="418"/>
      <c r="AA112" s="419"/>
      <c r="AB112" s="420">
        <f>SUM(Z112:AA112)</f>
        <v>0</v>
      </c>
      <c r="AC112" s="421"/>
    </row>
    <row r="113" spans="1:29" x14ac:dyDescent="0.2">
      <c r="A113" s="283" t="s">
        <v>5</v>
      </c>
      <c r="B113" s="262">
        <v>13</v>
      </c>
      <c r="C113" s="284">
        <v>10</v>
      </c>
      <c r="D113" s="345">
        <f>SUM(B113:C113)</f>
        <v>23</v>
      </c>
      <c r="E113" s="392">
        <f>(D113-$H52)/$H52</f>
        <v>-4.1666666666666664E-2</v>
      </c>
      <c r="F113" s="262"/>
      <c r="G113" s="284"/>
      <c r="H113" s="345">
        <f>SUM(F113:G113)</f>
        <v>0</v>
      </c>
      <c r="I113" s="392">
        <f>(H113-$H52)/$H52</f>
        <v>-1</v>
      </c>
      <c r="J113" s="262"/>
      <c r="K113" s="284"/>
      <c r="L113" s="345">
        <f>SUM(J113:K113)</f>
        <v>0</v>
      </c>
      <c r="M113" s="392">
        <f>(L113-$H52)/$H52</f>
        <v>-1</v>
      </c>
      <c r="N113" s="262"/>
      <c r="O113" s="284"/>
      <c r="P113" s="345">
        <f>SUM(N113:O113)</f>
        <v>0</v>
      </c>
      <c r="Q113" s="392">
        <f>(P113-$H52)/$H52</f>
        <v>-1</v>
      </c>
      <c r="R113" s="262"/>
      <c r="S113" s="284"/>
      <c r="T113" s="345">
        <f>SUM(R113:S113)</f>
        <v>0</v>
      </c>
      <c r="U113" s="392">
        <f>(T113-$H52)/$H52</f>
        <v>-1</v>
      </c>
      <c r="V113" s="262"/>
      <c r="W113" s="284"/>
      <c r="X113" s="345">
        <f>SUM(V113:W113)</f>
        <v>0</v>
      </c>
      <c r="Y113" s="392">
        <f>(X113-$H52)/$H52</f>
        <v>-1</v>
      </c>
      <c r="Z113" s="262"/>
      <c r="AA113" s="284"/>
      <c r="AB113" s="345">
        <f>SUM(Z113:AA113)</f>
        <v>0</v>
      </c>
      <c r="AC113" s="392">
        <f>(AB113-$H52)/$H52</f>
        <v>-1</v>
      </c>
    </row>
    <row r="114" spans="1:29" ht="13.5" thickBot="1" x14ac:dyDescent="0.25"/>
    <row r="115" spans="1:29" ht="13.5" thickTop="1" x14ac:dyDescent="0.2">
      <c r="A115" s="380" t="s">
        <v>171</v>
      </c>
      <c r="B115" s="409">
        <f>B66+B81</f>
        <v>81</v>
      </c>
      <c r="C115" s="410">
        <f>C66+C81</f>
        <v>78</v>
      </c>
      <c r="D115" s="410">
        <f>D66+D81</f>
        <v>159</v>
      </c>
      <c r="E115" s="412">
        <f>(D115-$H54)/$H54</f>
        <v>-9.6590909090909088E-2</v>
      </c>
      <c r="F115" s="409">
        <f>F66+F81</f>
        <v>0</v>
      </c>
      <c r="G115" s="410">
        <f>G66+G81</f>
        <v>0</v>
      </c>
      <c r="H115" s="410">
        <f>H66+H81</f>
        <v>0</v>
      </c>
      <c r="I115" s="412">
        <f>(H115-$H54)/$H54</f>
        <v>-1</v>
      </c>
      <c r="J115" s="409">
        <f>J66+J81</f>
        <v>0</v>
      </c>
      <c r="K115" s="410">
        <f>K66+K81</f>
        <v>0</v>
      </c>
      <c r="L115" s="410">
        <f>L66+L81</f>
        <v>0</v>
      </c>
      <c r="M115" s="412">
        <f>(L115-$H54)/$H54</f>
        <v>-1</v>
      </c>
      <c r="N115" s="409">
        <f>N66+N81</f>
        <v>0</v>
      </c>
      <c r="O115" s="410">
        <f>O66+O81</f>
        <v>0</v>
      </c>
      <c r="P115" s="410">
        <f>P66+P81</f>
        <v>0</v>
      </c>
      <c r="Q115" s="412">
        <f>(P115-$H54)/$H54</f>
        <v>-1</v>
      </c>
      <c r="R115" s="409">
        <f>R66+R81</f>
        <v>0</v>
      </c>
      <c r="S115" s="410">
        <f>S66+S81</f>
        <v>0</v>
      </c>
      <c r="T115" s="410">
        <f>T66+T81</f>
        <v>0</v>
      </c>
      <c r="U115" s="412">
        <f>(T115-$H54)/$H54</f>
        <v>-1</v>
      </c>
      <c r="V115" s="409">
        <f>V66+V81</f>
        <v>0</v>
      </c>
      <c r="W115" s="410">
        <f>W66+W81</f>
        <v>0</v>
      </c>
      <c r="X115" s="410">
        <f>X66+X81</f>
        <v>0</v>
      </c>
      <c r="Y115" s="412">
        <f>(X115-$H54)/$H54</f>
        <v>-1</v>
      </c>
      <c r="Z115" s="409">
        <f>Z66+Z81</f>
        <v>0</v>
      </c>
      <c r="AA115" s="410">
        <f>AA66+AA81</f>
        <v>0</v>
      </c>
      <c r="AB115" s="410">
        <f>AB66+AB81</f>
        <v>0</v>
      </c>
      <c r="AC115" s="412">
        <f>(AB115-$H54)/$H54</f>
        <v>-1</v>
      </c>
    </row>
    <row r="116" spans="1:29" x14ac:dyDescent="0.2">
      <c r="A116" s="380" t="s">
        <v>173</v>
      </c>
      <c r="B116" s="381">
        <f>B73+B86</f>
        <v>293</v>
      </c>
      <c r="C116" s="387">
        <f>C73+C86</f>
        <v>99</v>
      </c>
      <c r="D116" s="387">
        <f>D73+D86</f>
        <v>392</v>
      </c>
      <c r="E116" s="407">
        <f>(D116-$H55)/$H55</f>
        <v>-5.7692307692307696E-2</v>
      </c>
      <c r="F116" s="381">
        <f>F73+F86</f>
        <v>0</v>
      </c>
      <c r="G116" s="387">
        <f>G73+G86</f>
        <v>0</v>
      </c>
      <c r="H116" s="387">
        <f>H73+H86</f>
        <v>0</v>
      </c>
      <c r="I116" s="407">
        <f>(H116-$H55)/$H55</f>
        <v>-1</v>
      </c>
      <c r="J116" s="381">
        <f>J73+J86</f>
        <v>0</v>
      </c>
      <c r="K116" s="387">
        <f>K73+K86</f>
        <v>0</v>
      </c>
      <c r="L116" s="387">
        <f>L73+L86</f>
        <v>0</v>
      </c>
      <c r="M116" s="407">
        <f>(L116-$H55)/$H55</f>
        <v>-1</v>
      </c>
      <c r="N116" s="381">
        <f>N73+N86</f>
        <v>0</v>
      </c>
      <c r="O116" s="387">
        <f>O73+O86</f>
        <v>0</v>
      </c>
      <c r="P116" s="387">
        <f>P73+P86</f>
        <v>0</v>
      </c>
      <c r="Q116" s="407">
        <f>(P116-$H55)/$H55</f>
        <v>-1</v>
      </c>
      <c r="R116" s="381">
        <f>R73+R86</f>
        <v>0</v>
      </c>
      <c r="S116" s="387">
        <f>S73+S86</f>
        <v>0</v>
      </c>
      <c r="T116" s="387">
        <f>T73+T86</f>
        <v>0</v>
      </c>
      <c r="U116" s="407">
        <f>(T116-$H55)/$H55</f>
        <v>-1</v>
      </c>
      <c r="V116" s="381">
        <f>V73+V86</f>
        <v>0</v>
      </c>
      <c r="W116" s="387">
        <f>W73+W86</f>
        <v>0</v>
      </c>
      <c r="X116" s="387">
        <f>X73+X86</f>
        <v>0</v>
      </c>
      <c r="Y116" s="407">
        <f>(X116-$H55)/$H55</f>
        <v>-1</v>
      </c>
      <c r="Z116" s="381">
        <f>Z73+Z86</f>
        <v>0</v>
      </c>
      <c r="AA116" s="387">
        <f>AA73+AA86</f>
        <v>0</v>
      </c>
      <c r="AB116" s="387">
        <f>AB73+AB86</f>
        <v>0</v>
      </c>
      <c r="AC116" s="407">
        <f>(AB116-$H55)/$H55</f>
        <v>-1</v>
      </c>
    </row>
    <row r="117" spans="1:29" x14ac:dyDescent="0.2">
      <c r="A117" s="380" t="s">
        <v>172</v>
      </c>
      <c r="B117" s="381">
        <f>B69+B78+B100</f>
        <v>283</v>
      </c>
      <c r="C117" s="387">
        <f>C69+C78+C100</f>
        <v>34</v>
      </c>
      <c r="D117" s="387">
        <f>D69+D78+D100</f>
        <v>317</v>
      </c>
      <c r="E117" s="407">
        <f>(D117-$H56)/$H56</f>
        <v>-0.13150684931506848</v>
      </c>
      <c r="F117" s="381">
        <f>F69+F78+F100</f>
        <v>0</v>
      </c>
      <c r="G117" s="387">
        <f>G69+G78+G100</f>
        <v>0</v>
      </c>
      <c r="H117" s="387">
        <f>H69+H78+H100</f>
        <v>0</v>
      </c>
      <c r="I117" s="407">
        <f>(H117-$H56)/$H56</f>
        <v>-1</v>
      </c>
      <c r="J117" s="381">
        <f>J69+J78+J100</f>
        <v>0</v>
      </c>
      <c r="K117" s="387">
        <f>K69+K78+K100</f>
        <v>0</v>
      </c>
      <c r="L117" s="387">
        <f>L69+L78+L100</f>
        <v>0</v>
      </c>
      <c r="M117" s="407">
        <f>(L117-$H56)/$H56</f>
        <v>-1</v>
      </c>
      <c r="N117" s="381">
        <f>N69+N78+N100</f>
        <v>0</v>
      </c>
      <c r="O117" s="387">
        <f>O69+O78+O100</f>
        <v>0</v>
      </c>
      <c r="P117" s="387">
        <f>P69+P78+P100</f>
        <v>0</v>
      </c>
      <c r="Q117" s="407">
        <f>(P117-$H56)/$H56</f>
        <v>-1</v>
      </c>
      <c r="R117" s="381">
        <f>R69+R78+R100</f>
        <v>0</v>
      </c>
      <c r="S117" s="387">
        <f>S69+S78+S100</f>
        <v>0</v>
      </c>
      <c r="T117" s="387">
        <f>T69+T78+T100</f>
        <v>0</v>
      </c>
      <c r="U117" s="407">
        <f>(T117-$H56)/$H56</f>
        <v>-1</v>
      </c>
      <c r="V117" s="381">
        <f>V69+V78+V100</f>
        <v>0</v>
      </c>
      <c r="W117" s="387">
        <f>W69+W78+W100</f>
        <v>0</v>
      </c>
      <c r="X117" s="387">
        <f>X69+X78+X100</f>
        <v>0</v>
      </c>
      <c r="Y117" s="407">
        <f>(X117-$H56)/$H56</f>
        <v>-1</v>
      </c>
      <c r="Z117" s="381">
        <f>Z69+Z78+Z100</f>
        <v>0</v>
      </c>
      <c r="AA117" s="387">
        <f>AA69+AA78+AA100</f>
        <v>0</v>
      </c>
      <c r="AB117" s="387">
        <f>AB69+AB78+AB100</f>
        <v>0</v>
      </c>
      <c r="AC117" s="407">
        <f>(AB117-$H56)/$H56</f>
        <v>-1</v>
      </c>
    </row>
    <row r="118" spans="1:29" ht="13.5" thickBot="1" x14ac:dyDescent="0.25">
      <c r="A118" s="380" t="s">
        <v>174</v>
      </c>
      <c r="B118" s="413">
        <f>B110+B113</f>
        <v>98</v>
      </c>
      <c r="C118" s="414">
        <f>C110+C113</f>
        <v>45</v>
      </c>
      <c r="D118" s="414">
        <f>D109</f>
        <v>265</v>
      </c>
      <c r="E118" s="416">
        <f>(D118-($H48))/($H48)</f>
        <v>-0.10169491525423729</v>
      </c>
      <c r="F118" s="413">
        <f>F109</f>
        <v>0</v>
      </c>
      <c r="G118" s="414">
        <f>G109</f>
        <v>0</v>
      </c>
      <c r="H118" s="414">
        <f>H109</f>
        <v>0</v>
      </c>
      <c r="I118" s="416">
        <f>(H118-$H57)/$H57</f>
        <v>-1</v>
      </c>
      <c r="J118" s="413">
        <f>J109</f>
        <v>0</v>
      </c>
      <c r="K118" s="414">
        <f>K109</f>
        <v>0</v>
      </c>
      <c r="L118" s="414">
        <f>L109</f>
        <v>0</v>
      </c>
      <c r="M118" s="416">
        <f>(L118-$H57)/$H57</f>
        <v>-1</v>
      </c>
      <c r="N118" s="413">
        <f>N109</f>
        <v>0</v>
      </c>
      <c r="O118" s="414">
        <f>O109</f>
        <v>0</v>
      </c>
      <c r="P118" s="414">
        <f>P109</f>
        <v>0</v>
      </c>
      <c r="Q118" s="416">
        <f>(P118-$H57)/$H57</f>
        <v>-1</v>
      </c>
      <c r="R118" s="413">
        <f>R109</f>
        <v>0</v>
      </c>
      <c r="S118" s="414">
        <f>S109</f>
        <v>0</v>
      </c>
      <c r="T118" s="414">
        <f>T109</f>
        <v>0</v>
      </c>
      <c r="U118" s="416">
        <f>(T118-$H57)/$H57</f>
        <v>-1</v>
      </c>
      <c r="V118" s="413">
        <f>V109</f>
        <v>0</v>
      </c>
      <c r="W118" s="414">
        <f>W109</f>
        <v>0</v>
      </c>
      <c r="X118" s="414">
        <f>X109</f>
        <v>0</v>
      </c>
      <c r="Y118" s="416">
        <f>(X118-$H57)/$H57</f>
        <v>-1</v>
      </c>
      <c r="Z118" s="413">
        <f>Z109</f>
        <v>0</v>
      </c>
      <c r="AA118" s="414">
        <f>AA109</f>
        <v>0</v>
      </c>
      <c r="AB118" s="414">
        <f>AB109</f>
        <v>0</v>
      </c>
      <c r="AC118" s="416">
        <f>(AB118-$H57)/$H57</f>
        <v>-1</v>
      </c>
    </row>
    <row r="119" spans="1:29" ht="13.5" thickTop="1" x14ac:dyDescent="0.2">
      <c r="A119" s="905" t="s">
        <v>177</v>
      </c>
      <c r="B119" s="905"/>
      <c r="C119" s="905"/>
      <c r="D119" s="905"/>
      <c r="E119" s="905"/>
      <c r="F119" s="905"/>
      <c r="G119" s="905"/>
      <c r="H119" s="905"/>
      <c r="I119" s="905"/>
      <c r="J119" s="905"/>
      <c r="K119" s="905"/>
      <c r="L119" s="905"/>
      <c r="M119" s="905"/>
      <c r="N119" s="905"/>
      <c r="O119" s="905"/>
      <c r="P119" s="905"/>
      <c r="Q119" s="905"/>
      <c r="R119" s="905"/>
      <c r="S119" s="905"/>
      <c r="T119" s="905"/>
      <c r="U119" s="905"/>
      <c r="V119" s="905"/>
      <c r="W119" s="905"/>
      <c r="X119" s="905"/>
      <c r="Y119" s="905"/>
      <c r="Z119" s="905"/>
      <c r="AA119" s="905"/>
      <c r="AB119" s="905"/>
      <c r="AC119" s="905"/>
    </row>
    <row r="120" spans="1:29" x14ac:dyDescent="0.2">
      <c r="A120" s="898" t="s">
        <v>50</v>
      </c>
      <c r="B120" s="898"/>
      <c r="C120" s="898"/>
      <c r="D120" s="898"/>
      <c r="E120" s="898"/>
      <c r="F120" s="898"/>
      <c r="G120" s="898"/>
      <c r="H120" s="898"/>
      <c r="I120" s="898"/>
      <c r="J120" s="898"/>
      <c r="K120" s="898"/>
      <c r="L120" s="898"/>
      <c r="M120" s="898"/>
      <c r="N120" s="898"/>
      <c r="O120" s="898"/>
      <c r="P120" s="898"/>
      <c r="Q120" s="898"/>
      <c r="R120" s="898"/>
      <c r="S120" s="898"/>
      <c r="T120" s="898"/>
      <c r="U120" s="898"/>
      <c r="V120" s="898"/>
      <c r="W120" s="898"/>
      <c r="X120" s="898"/>
      <c r="Y120" s="898"/>
      <c r="Z120" s="898"/>
      <c r="AA120" s="898"/>
      <c r="AB120" s="898"/>
      <c r="AC120" s="898"/>
    </row>
  </sheetData>
  <mergeCells count="17">
    <mergeCell ref="A120:AC120"/>
    <mergeCell ref="B62:E62"/>
    <mergeCell ref="F62:I62"/>
    <mergeCell ref="J62:M62"/>
    <mergeCell ref="N62:Q62"/>
    <mergeCell ref="R62:U62"/>
    <mergeCell ref="V62:Y62"/>
    <mergeCell ref="Z1:AC1"/>
    <mergeCell ref="A59:AC59"/>
    <mergeCell ref="A119:AC119"/>
    <mergeCell ref="B1:E1"/>
    <mergeCell ref="F1:I1"/>
    <mergeCell ref="J1:M1"/>
    <mergeCell ref="N1:Q1"/>
    <mergeCell ref="R1:U1"/>
    <mergeCell ref="V1:Y1"/>
    <mergeCell ref="Z62:AC62"/>
  </mergeCells>
  <printOptions horizontalCentered="1"/>
  <pageMargins left="0.70866141732283472" right="0.70866141732283472" top="0.78740157480314965" bottom="0.59055118110236227" header="0.39370078740157483" footer="0.19685039370078741"/>
  <pageSetup paperSize="9" scale="66" fitToHeight="2" orientation="landscape" r:id="rId1"/>
  <headerFooter>
    <oddHeader>&amp;C&amp;"Arial,Fed"&amp;16Studentertal for Første Studieår ved Det Teknisk-Naturvidenskabelige Fakultet og 
Det Sundhedsvidenskabelige Fakultet 2010/2011 - 1. semester</oddHeader>
    <oddFooter>&amp;L&amp;8&amp;Z&amp;F</oddFooter>
  </headerFooter>
  <rowBreaks count="1" manualBreakCount="1">
    <brk id="61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118"/>
  <sheetViews>
    <sheetView zoomScale="120" zoomScaleNormal="120" zoomScalePageLayoutView="12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8.85546875" defaultRowHeight="12.75" x14ac:dyDescent="0.2"/>
  <cols>
    <col min="1" max="1" width="21" bestFit="1" customWidth="1"/>
    <col min="2" max="29" width="6.140625" customWidth="1"/>
  </cols>
  <sheetData>
    <row r="1" spans="1:29" ht="14.25" thickTop="1" thickBot="1" x14ac:dyDescent="0.25">
      <c r="A1" s="251"/>
      <c r="B1" s="889" t="s">
        <v>178</v>
      </c>
      <c r="C1" s="890"/>
      <c r="D1" s="890"/>
      <c r="E1" s="899"/>
      <c r="F1" s="889" t="s">
        <v>180</v>
      </c>
      <c r="G1" s="890"/>
      <c r="H1" s="890"/>
      <c r="I1" s="899"/>
      <c r="J1" s="889" t="s">
        <v>181</v>
      </c>
      <c r="K1" s="890"/>
      <c r="L1" s="890"/>
      <c r="M1" s="899"/>
      <c r="N1" s="889" t="s">
        <v>182</v>
      </c>
      <c r="O1" s="903"/>
      <c r="P1" s="903"/>
      <c r="Q1" s="904"/>
      <c r="R1" s="889" t="s">
        <v>183</v>
      </c>
      <c r="S1" s="890"/>
      <c r="T1" s="890"/>
      <c r="U1" s="899"/>
      <c r="V1" s="889"/>
      <c r="W1" s="890"/>
      <c r="X1" s="890"/>
      <c r="Y1" s="899"/>
      <c r="Z1" s="889"/>
      <c r="AA1" s="890"/>
      <c r="AB1" s="890"/>
      <c r="AC1" s="899"/>
    </row>
    <row r="2" spans="1:29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378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399" t="s">
        <v>149</v>
      </c>
      <c r="B3" s="161">
        <f>B4+B11+B19</f>
        <v>801</v>
      </c>
      <c r="C3" s="162">
        <f>C4+C11+C19</f>
        <v>280</v>
      </c>
      <c r="D3" s="366">
        <f>SUM(B3:C3)</f>
        <v>1081</v>
      </c>
      <c r="E3" s="353"/>
      <c r="F3" s="394">
        <f>F4+F11+F19</f>
        <v>798</v>
      </c>
      <c r="G3" s="395">
        <f>G4+G11+G19</f>
        <v>278</v>
      </c>
      <c r="H3" s="396">
        <f>SUM(F3:G3)</f>
        <v>1076</v>
      </c>
      <c r="I3" s="405">
        <f t="shared" ref="I3:I51" si="0">(H3-$H3)/$H3</f>
        <v>0</v>
      </c>
      <c r="J3" s="394">
        <f>J4+J11+J19</f>
        <v>798</v>
      </c>
      <c r="K3" s="395">
        <f>K4+K11+K19</f>
        <v>278</v>
      </c>
      <c r="L3" s="396">
        <f>L4+L11+L19</f>
        <v>1076</v>
      </c>
      <c r="M3" s="405">
        <f t="shared" ref="M3:M51" si="1">(L3-$H3)/$H3</f>
        <v>0</v>
      </c>
      <c r="N3" s="394">
        <f>N4+N11+N19</f>
        <v>792</v>
      </c>
      <c r="O3" s="395">
        <f>O4+O11+O19</f>
        <v>277</v>
      </c>
      <c r="P3" s="396">
        <f>P4+P11+P19</f>
        <v>1069</v>
      </c>
      <c r="Q3" s="405">
        <f t="shared" ref="Q3:Q51" si="2">(P3-$H3)/$H3</f>
        <v>-6.5055762081784388E-3</v>
      </c>
      <c r="R3" s="394">
        <f>R4+R11+R19</f>
        <v>764</v>
      </c>
      <c r="S3" s="395">
        <f>S4+S11+S19</f>
        <v>270</v>
      </c>
      <c r="T3" s="396">
        <f>T4+T11+T19</f>
        <v>1034</v>
      </c>
      <c r="U3" s="405">
        <f t="shared" ref="U3:U51" si="3">(T3-$H3)/$H3</f>
        <v>-3.9033457249070633E-2</v>
      </c>
      <c r="V3" s="394">
        <f>V4+V11+V19</f>
        <v>0</v>
      </c>
      <c r="W3" s="395">
        <f>W4+W11+W19</f>
        <v>0</v>
      </c>
      <c r="X3" s="396">
        <f>X4+X11+X19</f>
        <v>0</v>
      </c>
      <c r="Y3" s="405">
        <f t="shared" ref="Y3:Y51" si="4">(X3-$H3)/$H3</f>
        <v>-1</v>
      </c>
      <c r="Z3" s="394">
        <f>Z4+Z11+Z19</f>
        <v>0</v>
      </c>
      <c r="AA3" s="395">
        <f>AA4+AA11+AA19</f>
        <v>0</v>
      </c>
      <c r="AB3" s="396">
        <f>AB4+AB11+AB19</f>
        <v>0</v>
      </c>
      <c r="AC3" s="405">
        <f t="shared" ref="AC3:AC51" si="5">(AB3-$H3)/$H3</f>
        <v>-1</v>
      </c>
    </row>
    <row r="4" spans="1:29" x14ac:dyDescent="0.2">
      <c r="A4" s="400" t="s">
        <v>165</v>
      </c>
      <c r="B4" s="389">
        <f>B5+B8</f>
        <v>70</v>
      </c>
      <c r="C4" s="390">
        <f>C5+C8</f>
        <v>22</v>
      </c>
      <c r="D4" s="390">
        <f>D5+D8</f>
        <v>92</v>
      </c>
      <c r="E4" s="422"/>
      <c r="F4" s="397">
        <f>F5+F8</f>
        <v>70</v>
      </c>
      <c r="G4" s="398">
        <f>G5+G8</f>
        <v>22</v>
      </c>
      <c r="H4" s="398">
        <f>H5+H8</f>
        <v>92</v>
      </c>
      <c r="I4" s="406">
        <f t="shared" si="0"/>
        <v>0</v>
      </c>
      <c r="J4" s="397">
        <f>J5+J8</f>
        <v>70</v>
      </c>
      <c r="K4" s="398">
        <f>K5+K8</f>
        <v>22</v>
      </c>
      <c r="L4" s="398">
        <f>L5+L8</f>
        <v>92</v>
      </c>
      <c r="M4" s="406">
        <f t="shared" si="1"/>
        <v>0</v>
      </c>
      <c r="N4" s="397">
        <f>N5+N8</f>
        <v>70</v>
      </c>
      <c r="O4" s="398">
        <f>O5+O8</f>
        <v>22</v>
      </c>
      <c r="P4" s="398">
        <f>P5+P8</f>
        <v>92</v>
      </c>
      <c r="Q4" s="406">
        <f t="shared" si="2"/>
        <v>0</v>
      </c>
      <c r="R4" s="397">
        <f>R5+R8</f>
        <v>62</v>
      </c>
      <c r="S4" s="398">
        <f>S5+S8</f>
        <v>20</v>
      </c>
      <c r="T4" s="398">
        <f>T5+T8</f>
        <v>82</v>
      </c>
      <c r="U4" s="406">
        <f t="shared" si="3"/>
        <v>-0.10869565217391304</v>
      </c>
      <c r="V4" s="397">
        <f>V5+V8</f>
        <v>0</v>
      </c>
      <c r="W4" s="398">
        <f>W5+W8</f>
        <v>0</v>
      </c>
      <c r="X4" s="398">
        <f>X5+X8</f>
        <v>0</v>
      </c>
      <c r="Y4" s="406">
        <f t="shared" si="4"/>
        <v>-1</v>
      </c>
      <c r="Z4" s="397">
        <f>Z5+Z8</f>
        <v>0</v>
      </c>
      <c r="AA4" s="398">
        <f>AA5+AA8</f>
        <v>0</v>
      </c>
      <c r="AB4" s="398">
        <f>AB5+AB8</f>
        <v>0</v>
      </c>
      <c r="AC4" s="406">
        <f t="shared" si="5"/>
        <v>-1</v>
      </c>
    </row>
    <row r="5" spans="1:29" x14ac:dyDescent="0.2">
      <c r="A5" s="380" t="s">
        <v>171</v>
      </c>
      <c r="B5" s="386">
        <f>SUM(B6:B7)</f>
        <v>9</v>
      </c>
      <c r="C5" s="383">
        <f>SUM(C6:C7)</f>
        <v>4</v>
      </c>
      <c r="D5" s="383">
        <f>SUM(D6:D7)</f>
        <v>13</v>
      </c>
      <c r="E5" s="379"/>
      <c r="F5" s="385">
        <f>SUM(F6:F7)</f>
        <v>9</v>
      </c>
      <c r="G5" s="383">
        <f>SUM(G6:G7)</f>
        <v>4</v>
      </c>
      <c r="H5" s="383">
        <f>SUM(H6:H7)</f>
        <v>13</v>
      </c>
      <c r="I5" s="393">
        <f t="shared" si="0"/>
        <v>0</v>
      </c>
      <c r="J5" s="385">
        <f>SUM(J6:J7)</f>
        <v>9</v>
      </c>
      <c r="K5" s="383">
        <f>SUM(K6:K7)</f>
        <v>4</v>
      </c>
      <c r="L5" s="383">
        <f>SUM(L6:L7)</f>
        <v>13</v>
      </c>
      <c r="M5" s="393">
        <f t="shared" si="1"/>
        <v>0</v>
      </c>
      <c r="N5" s="385">
        <f>SUM(N6:N7)</f>
        <v>9</v>
      </c>
      <c r="O5" s="383">
        <f>SUM(O6:O7)</f>
        <v>4</v>
      </c>
      <c r="P5" s="383">
        <f>SUM(P6:P7)</f>
        <v>13</v>
      </c>
      <c r="Q5" s="393">
        <f t="shared" si="2"/>
        <v>0</v>
      </c>
      <c r="R5" s="385">
        <f>SUM(R6:R7)</f>
        <v>7</v>
      </c>
      <c r="S5" s="383">
        <f>SUM(S6:S7)</f>
        <v>3</v>
      </c>
      <c r="T5" s="383">
        <f>SUM(T6:T7)</f>
        <v>10</v>
      </c>
      <c r="U5" s="393">
        <f t="shared" si="3"/>
        <v>-0.23076923076923078</v>
      </c>
      <c r="V5" s="385">
        <f>SUM(V6:V7)</f>
        <v>0</v>
      </c>
      <c r="W5" s="383">
        <f>SUM(W6:W7)</f>
        <v>0</v>
      </c>
      <c r="X5" s="383">
        <f>SUM(X6:X7)</f>
        <v>0</v>
      </c>
      <c r="Y5" s="393">
        <f t="shared" si="4"/>
        <v>-1</v>
      </c>
      <c r="Z5" s="385">
        <f>SUM(Z6:Z7)</f>
        <v>0</v>
      </c>
      <c r="AA5" s="383">
        <f>SUM(AA6:AA7)</f>
        <v>0</v>
      </c>
      <c r="AB5" s="383">
        <f>SUM(AB6:AB7)</f>
        <v>0</v>
      </c>
      <c r="AC5" s="393">
        <f t="shared" si="5"/>
        <v>-1</v>
      </c>
    </row>
    <row r="6" spans="1:29" ht="12" customHeight="1" x14ac:dyDescent="0.2">
      <c r="A6" s="283" t="s">
        <v>130</v>
      </c>
      <c r="B6" s="388">
        <v>2</v>
      </c>
      <c r="C6" s="345">
        <v>3</v>
      </c>
      <c r="D6" s="345">
        <f>SUM(B6:C6)</f>
        <v>5</v>
      </c>
      <c r="E6" s="343"/>
      <c r="F6" s="391">
        <v>2</v>
      </c>
      <c r="G6" s="345">
        <v>3</v>
      </c>
      <c r="H6" s="345">
        <f>SUM(F6:G6)</f>
        <v>5</v>
      </c>
      <c r="I6" s="392">
        <f t="shared" si="0"/>
        <v>0</v>
      </c>
      <c r="J6" s="391">
        <v>2</v>
      </c>
      <c r="K6" s="345">
        <v>3</v>
      </c>
      <c r="L6" s="345">
        <f>SUM(J6:K6)</f>
        <v>5</v>
      </c>
      <c r="M6" s="392">
        <f t="shared" si="1"/>
        <v>0</v>
      </c>
      <c r="N6" s="391">
        <v>2</v>
      </c>
      <c r="O6" s="345">
        <v>3</v>
      </c>
      <c r="P6" s="345">
        <f>SUM(N6:O6)</f>
        <v>5</v>
      </c>
      <c r="Q6" s="392">
        <f t="shared" si="2"/>
        <v>0</v>
      </c>
      <c r="R6" s="391">
        <v>2</v>
      </c>
      <c r="S6" s="345">
        <v>2</v>
      </c>
      <c r="T6" s="345">
        <f>SUM(R6:S6)</f>
        <v>4</v>
      </c>
      <c r="U6" s="392">
        <f t="shared" si="3"/>
        <v>-0.2</v>
      </c>
      <c r="V6" s="391"/>
      <c r="W6" s="345"/>
      <c r="X6" s="345">
        <f>SUM(V6:W6)</f>
        <v>0</v>
      </c>
      <c r="Y6" s="392">
        <f t="shared" si="4"/>
        <v>-1</v>
      </c>
      <c r="Z6" s="391"/>
      <c r="AA6" s="345"/>
      <c r="AB6" s="345">
        <f>SUM(Z6:AA6)</f>
        <v>0</v>
      </c>
      <c r="AC6" s="392">
        <f t="shared" si="5"/>
        <v>-1</v>
      </c>
    </row>
    <row r="7" spans="1:29" x14ac:dyDescent="0.2">
      <c r="A7" s="283" t="s">
        <v>10</v>
      </c>
      <c r="B7" s="338">
        <v>7</v>
      </c>
      <c r="C7" s="332">
        <v>1</v>
      </c>
      <c r="D7" s="345">
        <f>SUM(B7:C7)</f>
        <v>8</v>
      </c>
      <c r="E7" s="341"/>
      <c r="F7" s="262">
        <v>7</v>
      </c>
      <c r="G7" s="284">
        <v>1</v>
      </c>
      <c r="H7" s="345">
        <f>SUM(F7:G7)</f>
        <v>8</v>
      </c>
      <c r="I7" s="392">
        <f t="shared" si="0"/>
        <v>0</v>
      </c>
      <c r="J7" s="262">
        <v>7</v>
      </c>
      <c r="K7" s="284">
        <v>1</v>
      </c>
      <c r="L7" s="345">
        <f>SUM(J7:K7)</f>
        <v>8</v>
      </c>
      <c r="M7" s="392">
        <f t="shared" si="1"/>
        <v>0</v>
      </c>
      <c r="N7" s="262">
        <v>7</v>
      </c>
      <c r="O7" s="284">
        <v>1</v>
      </c>
      <c r="P7" s="345">
        <f>SUM(N7:O7)</f>
        <v>8</v>
      </c>
      <c r="Q7" s="392">
        <f t="shared" si="2"/>
        <v>0</v>
      </c>
      <c r="R7" s="262">
        <v>5</v>
      </c>
      <c r="S7" s="284">
        <v>1</v>
      </c>
      <c r="T7" s="345">
        <f>SUM(R7:S7)</f>
        <v>6</v>
      </c>
      <c r="U7" s="392">
        <f t="shared" si="3"/>
        <v>-0.25</v>
      </c>
      <c r="V7" s="262"/>
      <c r="W7" s="284"/>
      <c r="X7" s="345">
        <f>SUM(V7:W7)</f>
        <v>0</v>
      </c>
      <c r="Y7" s="392">
        <f t="shared" si="4"/>
        <v>-1</v>
      </c>
      <c r="Z7" s="262"/>
      <c r="AA7" s="284"/>
      <c r="AB7" s="345">
        <f>SUM(Z7:AA7)</f>
        <v>0</v>
      </c>
      <c r="AC7" s="392">
        <f t="shared" si="5"/>
        <v>-1</v>
      </c>
    </row>
    <row r="8" spans="1:29" x14ac:dyDescent="0.2">
      <c r="A8" s="380" t="s">
        <v>172</v>
      </c>
      <c r="B8" s="382">
        <f>SUM(B9:B10)</f>
        <v>61</v>
      </c>
      <c r="C8" s="387">
        <f>SUM(C9:C10)</f>
        <v>18</v>
      </c>
      <c r="D8" s="387">
        <f>SUM(D9:D10)</f>
        <v>79</v>
      </c>
      <c r="E8" s="384"/>
      <c r="F8" s="381">
        <f>SUM(F9:F10)</f>
        <v>61</v>
      </c>
      <c r="G8" s="387">
        <f>SUM(G9:G10)</f>
        <v>18</v>
      </c>
      <c r="H8" s="387">
        <f>SUM(H9:H10)</f>
        <v>79</v>
      </c>
      <c r="I8" s="393">
        <f t="shared" si="0"/>
        <v>0</v>
      </c>
      <c r="J8" s="381">
        <f>SUM(J9:J10)</f>
        <v>61</v>
      </c>
      <c r="K8" s="387">
        <f>SUM(K9:K10)</f>
        <v>18</v>
      </c>
      <c r="L8" s="387">
        <f>SUM(L9:L10)</f>
        <v>79</v>
      </c>
      <c r="M8" s="393">
        <f t="shared" si="1"/>
        <v>0</v>
      </c>
      <c r="N8" s="381">
        <f>SUM(N9:N10)</f>
        <v>61</v>
      </c>
      <c r="O8" s="387">
        <f>SUM(O9:O10)</f>
        <v>18</v>
      </c>
      <c r="P8" s="387">
        <f>SUM(P9:P10)</f>
        <v>79</v>
      </c>
      <c r="Q8" s="393">
        <f t="shared" si="2"/>
        <v>0</v>
      </c>
      <c r="R8" s="381">
        <f>SUM(R9:R10)</f>
        <v>55</v>
      </c>
      <c r="S8" s="387">
        <f>SUM(S9:S10)</f>
        <v>17</v>
      </c>
      <c r="T8" s="387">
        <f>SUM(T9:T10)</f>
        <v>72</v>
      </c>
      <c r="U8" s="393">
        <f t="shared" si="3"/>
        <v>-8.8607594936708861E-2</v>
      </c>
      <c r="V8" s="381">
        <f>SUM(V9:V10)</f>
        <v>0</v>
      </c>
      <c r="W8" s="387">
        <f>SUM(W9:W10)</f>
        <v>0</v>
      </c>
      <c r="X8" s="387">
        <f>SUM(X9:X10)</f>
        <v>0</v>
      </c>
      <c r="Y8" s="393">
        <f t="shared" si="4"/>
        <v>-1</v>
      </c>
      <c r="Z8" s="381"/>
      <c r="AA8" s="387"/>
      <c r="AB8" s="387">
        <f>SUM(AB9:AB10)</f>
        <v>0</v>
      </c>
      <c r="AC8" s="393">
        <f t="shared" si="5"/>
        <v>-1</v>
      </c>
    </row>
    <row r="9" spans="1:29" x14ac:dyDescent="0.2">
      <c r="A9" s="283" t="s">
        <v>150</v>
      </c>
      <c r="B9" s="331">
        <v>14</v>
      </c>
      <c r="C9" s="338">
        <v>6</v>
      </c>
      <c r="D9" s="345">
        <f>SUM(B9:C9)</f>
        <v>20</v>
      </c>
      <c r="E9" s="341"/>
      <c r="F9" s="262">
        <v>14</v>
      </c>
      <c r="G9" s="284">
        <v>6</v>
      </c>
      <c r="H9" s="345">
        <f>SUM(F9:G9)</f>
        <v>20</v>
      </c>
      <c r="I9" s="392">
        <f t="shared" si="0"/>
        <v>0</v>
      </c>
      <c r="J9" s="262">
        <v>14</v>
      </c>
      <c r="K9" s="284">
        <v>6</v>
      </c>
      <c r="L9" s="345">
        <f>SUM(J9:K9)</f>
        <v>20</v>
      </c>
      <c r="M9" s="392">
        <f t="shared" si="1"/>
        <v>0</v>
      </c>
      <c r="N9" s="262">
        <v>14</v>
      </c>
      <c r="O9" s="284">
        <v>6</v>
      </c>
      <c r="P9" s="345">
        <f>SUM(N9:O9)</f>
        <v>20</v>
      </c>
      <c r="Q9" s="392">
        <f t="shared" si="2"/>
        <v>0</v>
      </c>
      <c r="R9" s="262">
        <v>14</v>
      </c>
      <c r="S9" s="284">
        <v>5</v>
      </c>
      <c r="T9" s="345">
        <f>SUM(R9:S9)</f>
        <v>19</v>
      </c>
      <c r="U9" s="392">
        <f t="shared" si="3"/>
        <v>-0.05</v>
      </c>
      <c r="V9" s="262"/>
      <c r="W9" s="284"/>
      <c r="X9" s="345">
        <f>SUM(V9:W9)</f>
        <v>0</v>
      </c>
      <c r="Y9" s="392">
        <f t="shared" si="4"/>
        <v>-1</v>
      </c>
      <c r="Z9" s="262"/>
      <c r="AA9" s="284"/>
      <c r="AB9" s="345">
        <f>SUM(Z9:AA9)</f>
        <v>0</v>
      </c>
      <c r="AC9" s="392">
        <f t="shared" si="5"/>
        <v>-1</v>
      </c>
    </row>
    <row r="10" spans="1:29" x14ac:dyDescent="0.2">
      <c r="A10" s="283" t="s">
        <v>91</v>
      </c>
      <c r="B10" s="391">
        <v>47</v>
      </c>
      <c r="C10" s="388">
        <v>12</v>
      </c>
      <c r="D10" s="345">
        <f>SUM(B10:C10)</f>
        <v>59</v>
      </c>
      <c r="E10" s="341"/>
      <c r="F10" s="391">
        <v>47</v>
      </c>
      <c r="G10" s="345">
        <v>12</v>
      </c>
      <c r="H10" s="345">
        <f>SUM(F10:G10)</f>
        <v>59</v>
      </c>
      <c r="I10" s="392">
        <f t="shared" si="0"/>
        <v>0</v>
      </c>
      <c r="J10" s="391">
        <v>47</v>
      </c>
      <c r="K10" s="345">
        <v>12</v>
      </c>
      <c r="L10" s="345">
        <f>SUM(J10:K10)</f>
        <v>59</v>
      </c>
      <c r="M10" s="392">
        <f t="shared" si="1"/>
        <v>0</v>
      </c>
      <c r="N10" s="391">
        <v>47</v>
      </c>
      <c r="O10" s="345">
        <v>12</v>
      </c>
      <c r="P10" s="345">
        <f>SUM(N10:O10)</f>
        <v>59</v>
      </c>
      <c r="Q10" s="392">
        <f t="shared" si="2"/>
        <v>0</v>
      </c>
      <c r="R10" s="391">
        <v>41</v>
      </c>
      <c r="S10" s="345">
        <v>12</v>
      </c>
      <c r="T10" s="345">
        <f>SUM(R10:S10)</f>
        <v>53</v>
      </c>
      <c r="U10" s="392">
        <f t="shared" si="3"/>
        <v>-0.10169491525423729</v>
      </c>
      <c r="V10" s="391"/>
      <c r="W10" s="345"/>
      <c r="X10" s="345">
        <f>SUM(V10:W10)</f>
        <v>0</v>
      </c>
      <c r="Y10" s="392">
        <f t="shared" si="4"/>
        <v>-1</v>
      </c>
      <c r="Z10" s="391"/>
      <c r="AA10" s="345"/>
      <c r="AB10" s="345">
        <f>SUM(Z10:AA10)</f>
        <v>0</v>
      </c>
      <c r="AC10" s="392">
        <f t="shared" si="5"/>
        <v>-1</v>
      </c>
    </row>
    <row r="11" spans="1:29" x14ac:dyDescent="0.2">
      <c r="A11" s="400" t="s">
        <v>81</v>
      </c>
      <c r="B11" s="401">
        <f>B12+B17</f>
        <v>69</v>
      </c>
      <c r="C11" s="402">
        <f>C12+C17</f>
        <v>12</v>
      </c>
      <c r="D11" s="402">
        <f>D12+D17</f>
        <v>81</v>
      </c>
      <c r="E11" s="404"/>
      <c r="F11" s="397">
        <f>F12+F17</f>
        <v>69</v>
      </c>
      <c r="G11" s="398">
        <f>G12+G17</f>
        <v>12</v>
      </c>
      <c r="H11" s="398">
        <f>H12+H17</f>
        <v>81</v>
      </c>
      <c r="I11" s="406">
        <f t="shared" si="0"/>
        <v>0</v>
      </c>
      <c r="J11" s="397">
        <f>J12+J17</f>
        <v>69</v>
      </c>
      <c r="K11" s="398">
        <f>K12+K17</f>
        <v>12</v>
      </c>
      <c r="L11" s="398">
        <f>L12+L17</f>
        <v>81</v>
      </c>
      <c r="M11" s="406">
        <f t="shared" si="1"/>
        <v>0</v>
      </c>
      <c r="N11" s="397">
        <f>N12+N17</f>
        <v>67</v>
      </c>
      <c r="O11" s="398">
        <f>O12+O17</f>
        <v>11</v>
      </c>
      <c r="P11" s="398">
        <f>P12+P17</f>
        <v>78</v>
      </c>
      <c r="Q11" s="406">
        <f t="shared" si="2"/>
        <v>-3.7037037037037035E-2</v>
      </c>
      <c r="R11" s="397">
        <f>R12+R17</f>
        <v>64</v>
      </c>
      <c r="S11" s="398">
        <f>S12+S17</f>
        <v>11</v>
      </c>
      <c r="T11" s="398">
        <f>T12+T17</f>
        <v>75</v>
      </c>
      <c r="U11" s="406">
        <f t="shared" si="3"/>
        <v>-7.407407407407407E-2</v>
      </c>
      <c r="V11" s="397">
        <f>V12+V17</f>
        <v>0</v>
      </c>
      <c r="W11" s="398">
        <f>W12+W17</f>
        <v>0</v>
      </c>
      <c r="X11" s="398">
        <f>X12+X17</f>
        <v>0</v>
      </c>
      <c r="Y11" s="406">
        <f t="shared" si="4"/>
        <v>-1</v>
      </c>
      <c r="Z11" s="397">
        <f>Z12+Z17</f>
        <v>0</v>
      </c>
      <c r="AA11" s="398">
        <f>AA12+AA17</f>
        <v>0</v>
      </c>
      <c r="AB11" s="398">
        <f>AB12+AB17</f>
        <v>0</v>
      </c>
      <c r="AC11" s="406">
        <f t="shared" si="5"/>
        <v>-1</v>
      </c>
    </row>
    <row r="12" spans="1:29" x14ac:dyDescent="0.2">
      <c r="A12" s="380" t="s">
        <v>173</v>
      </c>
      <c r="B12" s="381">
        <f>SUM(B13:B16)</f>
        <v>61</v>
      </c>
      <c r="C12" s="387">
        <f>SUM(C13:C16)</f>
        <v>9</v>
      </c>
      <c r="D12" s="387">
        <f>SUM(D13:D16)</f>
        <v>70</v>
      </c>
      <c r="E12" s="403"/>
      <c r="F12" s="381">
        <f>SUM(F13:F16)</f>
        <v>61</v>
      </c>
      <c r="G12" s="387">
        <f>SUM(G13:G16)</f>
        <v>9</v>
      </c>
      <c r="H12" s="387">
        <f>SUM(H13:H16)</f>
        <v>70</v>
      </c>
      <c r="I12" s="393">
        <f t="shared" si="0"/>
        <v>0</v>
      </c>
      <c r="J12" s="381">
        <f>SUM(J13:J16)</f>
        <v>61</v>
      </c>
      <c r="K12" s="387">
        <f>SUM(K13:K16)</f>
        <v>9</v>
      </c>
      <c r="L12" s="387">
        <f>SUM(L13:L16)</f>
        <v>70</v>
      </c>
      <c r="M12" s="393">
        <f t="shared" si="1"/>
        <v>0</v>
      </c>
      <c r="N12" s="381">
        <f>SUM(N13:N16)</f>
        <v>59</v>
      </c>
      <c r="O12" s="387">
        <f>SUM(O13:O16)</f>
        <v>8</v>
      </c>
      <c r="P12" s="387">
        <f>SUM(P13:P16)</f>
        <v>67</v>
      </c>
      <c r="Q12" s="393">
        <f t="shared" si="2"/>
        <v>-4.2857142857142858E-2</v>
      </c>
      <c r="R12" s="381">
        <f>SUM(R13:R16)</f>
        <v>57</v>
      </c>
      <c r="S12" s="387">
        <f>SUM(S13:S16)</f>
        <v>8</v>
      </c>
      <c r="T12" s="387">
        <f>SUM(T13:T16)</f>
        <v>65</v>
      </c>
      <c r="U12" s="393">
        <f t="shared" si="3"/>
        <v>-7.1428571428571425E-2</v>
      </c>
      <c r="V12" s="381">
        <f>SUM(V13:V16)</f>
        <v>0</v>
      </c>
      <c r="W12" s="387">
        <f>SUM(W13:W16)</f>
        <v>0</v>
      </c>
      <c r="X12" s="387">
        <f>SUM(X13:X16)</f>
        <v>0</v>
      </c>
      <c r="Y12" s="393">
        <f t="shared" si="4"/>
        <v>-1</v>
      </c>
      <c r="Z12" s="381">
        <f>SUM(Z13:Z16)</f>
        <v>0</v>
      </c>
      <c r="AA12" s="387">
        <f>SUM(AA13:AA16)</f>
        <v>0</v>
      </c>
      <c r="AB12" s="387">
        <f>SUM(AB13:AB16)</f>
        <v>0</v>
      </c>
      <c r="AC12" s="393">
        <f t="shared" si="5"/>
        <v>-1</v>
      </c>
    </row>
    <row r="13" spans="1:29" x14ac:dyDescent="0.2">
      <c r="A13" s="283" t="s">
        <v>9</v>
      </c>
      <c r="B13" s="262">
        <v>11</v>
      </c>
      <c r="C13" s="284">
        <v>1</v>
      </c>
      <c r="D13" s="345">
        <f>SUM(B13:C13)</f>
        <v>12</v>
      </c>
      <c r="E13" s="343"/>
      <c r="F13" s="262">
        <v>11</v>
      </c>
      <c r="G13" s="284">
        <v>1</v>
      </c>
      <c r="H13" s="345">
        <f>SUM(F13:G13)</f>
        <v>12</v>
      </c>
      <c r="I13" s="392">
        <f t="shared" si="0"/>
        <v>0</v>
      </c>
      <c r="J13" s="262">
        <v>11</v>
      </c>
      <c r="K13" s="284">
        <v>1</v>
      </c>
      <c r="L13" s="345">
        <f>SUM(J13:K13)</f>
        <v>12</v>
      </c>
      <c r="M13" s="392">
        <f t="shared" si="1"/>
        <v>0</v>
      </c>
      <c r="N13" s="262">
        <v>10</v>
      </c>
      <c r="O13" s="284">
        <v>1</v>
      </c>
      <c r="P13" s="345">
        <f>SUM(N13:O13)</f>
        <v>11</v>
      </c>
      <c r="Q13" s="392">
        <f t="shared" si="2"/>
        <v>-8.3333333333333329E-2</v>
      </c>
      <c r="R13" s="262">
        <v>9</v>
      </c>
      <c r="S13" s="284">
        <v>1</v>
      </c>
      <c r="T13" s="345">
        <f>SUM(R13:S13)</f>
        <v>10</v>
      </c>
      <c r="U13" s="392">
        <f t="shared" si="3"/>
        <v>-0.16666666666666666</v>
      </c>
      <c r="V13" s="262"/>
      <c r="W13" s="284"/>
      <c r="X13" s="345">
        <f>SUM(V13:W13)</f>
        <v>0</v>
      </c>
      <c r="Y13" s="392">
        <f t="shared" si="4"/>
        <v>-1</v>
      </c>
      <c r="Z13" s="262"/>
      <c r="AA13" s="284"/>
      <c r="AB13" s="345">
        <f>SUM(Z13:AA13)</f>
        <v>0</v>
      </c>
      <c r="AC13" s="392">
        <f t="shared" si="5"/>
        <v>-1</v>
      </c>
    </row>
    <row r="14" spans="1:29" x14ac:dyDescent="0.2">
      <c r="A14" s="283" t="s">
        <v>103</v>
      </c>
      <c r="B14" s="262">
        <v>20</v>
      </c>
      <c r="C14" s="285">
        <v>4</v>
      </c>
      <c r="D14" s="345">
        <f>SUM(B14:C14)</f>
        <v>24</v>
      </c>
      <c r="E14" s="341"/>
      <c r="F14" s="262">
        <v>20</v>
      </c>
      <c r="G14" s="285">
        <v>4</v>
      </c>
      <c r="H14" s="345">
        <f>SUM(F14:G14)</f>
        <v>24</v>
      </c>
      <c r="I14" s="392">
        <f t="shared" si="0"/>
        <v>0</v>
      </c>
      <c r="J14" s="262">
        <v>20</v>
      </c>
      <c r="K14" s="285">
        <v>4</v>
      </c>
      <c r="L14" s="345">
        <f>SUM(J14:K14)</f>
        <v>24</v>
      </c>
      <c r="M14" s="392">
        <f t="shared" si="1"/>
        <v>0</v>
      </c>
      <c r="N14" s="262">
        <v>20</v>
      </c>
      <c r="O14" s="285">
        <v>3</v>
      </c>
      <c r="P14" s="345">
        <f>SUM(N14:O14)</f>
        <v>23</v>
      </c>
      <c r="Q14" s="392">
        <f t="shared" si="2"/>
        <v>-4.1666666666666664E-2</v>
      </c>
      <c r="R14" s="262">
        <v>20</v>
      </c>
      <c r="S14" s="285">
        <v>3</v>
      </c>
      <c r="T14" s="345">
        <f>SUM(R14:S14)</f>
        <v>23</v>
      </c>
      <c r="U14" s="392">
        <f t="shared" si="3"/>
        <v>-4.1666666666666664E-2</v>
      </c>
      <c r="V14" s="262"/>
      <c r="W14" s="285"/>
      <c r="X14" s="345">
        <f>SUM(V14:W14)</f>
        <v>0</v>
      </c>
      <c r="Y14" s="392">
        <f t="shared" si="4"/>
        <v>-1</v>
      </c>
      <c r="Z14" s="262"/>
      <c r="AA14" s="285"/>
      <c r="AB14" s="345">
        <f>SUM(Z14:AA14)</f>
        <v>0</v>
      </c>
      <c r="AC14" s="392">
        <f t="shared" si="5"/>
        <v>-1</v>
      </c>
    </row>
    <row r="15" spans="1:29" x14ac:dyDescent="0.2">
      <c r="A15" s="283" t="s">
        <v>13</v>
      </c>
      <c r="B15" s="262">
        <v>8</v>
      </c>
      <c r="C15" s="284">
        <v>4</v>
      </c>
      <c r="D15" s="345">
        <f>SUM(B15:C15)</f>
        <v>12</v>
      </c>
      <c r="E15" s="341"/>
      <c r="F15" s="262">
        <v>8</v>
      </c>
      <c r="G15" s="284">
        <v>4</v>
      </c>
      <c r="H15" s="345">
        <f>SUM(F15:G15)</f>
        <v>12</v>
      </c>
      <c r="I15" s="392">
        <f t="shared" si="0"/>
        <v>0</v>
      </c>
      <c r="J15" s="262">
        <v>8</v>
      </c>
      <c r="K15" s="284">
        <v>4</v>
      </c>
      <c r="L15" s="345">
        <f>SUM(J15:K15)</f>
        <v>12</v>
      </c>
      <c r="M15" s="392">
        <f t="shared" si="1"/>
        <v>0</v>
      </c>
      <c r="N15" s="262">
        <v>8</v>
      </c>
      <c r="O15" s="284">
        <v>4</v>
      </c>
      <c r="P15" s="345">
        <f>SUM(N15:O15)</f>
        <v>12</v>
      </c>
      <c r="Q15" s="392">
        <f t="shared" si="2"/>
        <v>0</v>
      </c>
      <c r="R15" s="262">
        <v>8</v>
      </c>
      <c r="S15" s="284">
        <v>4</v>
      </c>
      <c r="T15" s="345">
        <f>SUM(R15:S15)</f>
        <v>12</v>
      </c>
      <c r="U15" s="392">
        <f t="shared" si="3"/>
        <v>0</v>
      </c>
      <c r="V15" s="262"/>
      <c r="W15" s="284"/>
      <c r="X15" s="345">
        <f>SUM(V15:W15)</f>
        <v>0</v>
      </c>
      <c r="Y15" s="392">
        <f t="shared" si="4"/>
        <v>-1</v>
      </c>
      <c r="Z15" s="262"/>
      <c r="AA15" s="284"/>
      <c r="AB15" s="345">
        <f>SUM(Z15:AA15)</f>
        <v>0</v>
      </c>
      <c r="AC15" s="392">
        <f t="shared" si="5"/>
        <v>-1</v>
      </c>
    </row>
    <row r="16" spans="1:29" x14ac:dyDescent="0.2">
      <c r="A16" s="283" t="s">
        <v>80</v>
      </c>
      <c r="B16" s="262">
        <v>22</v>
      </c>
      <c r="C16" s="284">
        <v>0</v>
      </c>
      <c r="D16" s="345">
        <f>SUM(B16:C16)</f>
        <v>22</v>
      </c>
      <c r="E16" s="341"/>
      <c r="F16" s="262">
        <v>22</v>
      </c>
      <c r="G16" s="284">
        <v>0</v>
      </c>
      <c r="H16" s="345">
        <f>SUM(F16:G16)</f>
        <v>22</v>
      </c>
      <c r="I16" s="392">
        <f t="shared" si="0"/>
        <v>0</v>
      </c>
      <c r="J16" s="262">
        <v>22</v>
      </c>
      <c r="K16" s="284">
        <v>0</v>
      </c>
      <c r="L16" s="345">
        <f>SUM(J16:K16)</f>
        <v>22</v>
      </c>
      <c r="M16" s="392">
        <f t="shared" si="1"/>
        <v>0</v>
      </c>
      <c r="N16" s="262">
        <v>21</v>
      </c>
      <c r="O16" s="284">
        <v>0</v>
      </c>
      <c r="P16" s="345">
        <f>SUM(N16:O16)</f>
        <v>21</v>
      </c>
      <c r="Q16" s="392">
        <f t="shared" si="2"/>
        <v>-4.5454545454545456E-2</v>
      </c>
      <c r="R16" s="262">
        <v>20</v>
      </c>
      <c r="S16" s="284">
        <v>0</v>
      </c>
      <c r="T16" s="345">
        <f>SUM(R16:S16)</f>
        <v>20</v>
      </c>
      <c r="U16" s="392">
        <f t="shared" si="3"/>
        <v>-9.0909090909090912E-2</v>
      </c>
      <c r="V16" s="262"/>
      <c r="W16" s="284"/>
      <c r="X16" s="345">
        <f>SUM(V16:W16)</f>
        <v>0</v>
      </c>
      <c r="Y16" s="392">
        <f t="shared" si="4"/>
        <v>-1</v>
      </c>
      <c r="Z16" s="262"/>
      <c r="AA16" s="284"/>
      <c r="AB16" s="345">
        <f>SUM(Z16:AA16)</f>
        <v>0</v>
      </c>
      <c r="AC16" s="392">
        <f t="shared" si="5"/>
        <v>-1</v>
      </c>
    </row>
    <row r="17" spans="1:31" x14ac:dyDescent="0.2">
      <c r="A17" s="380" t="s">
        <v>172</v>
      </c>
      <c r="B17" s="381">
        <f>B18</f>
        <v>8</v>
      </c>
      <c r="C17" s="387">
        <f>C18</f>
        <v>3</v>
      </c>
      <c r="D17" s="387">
        <f>D18</f>
        <v>11</v>
      </c>
      <c r="E17" s="384"/>
      <c r="F17" s="381">
        <f>F18</f>
        <v>8</v>
      </c>
      <c r="G17" s="387">
        <f>G18</f>
        <v>3</v>
      </c>
      <c r="H17" s="387">
        <f>H18</f>
        <v>11</v>
      </c>
      <c r="I17" s="393">
        <f t="shared" si="0"/>
        <v>0</v>
      </c>
      <c r="J17" s="381">
        <f>J18</f>
        <v>8</v>
      </c>
      <c r="K17" s="387">
        <f>K18</f>
        <v>3</v>
      </c>
      <c r="L17" s="387">
        <f>L18</f>
        <v>11</v>
      </c>
      <c r="M17" s="393">
        <f t="shared" si="1"/>
        <v>0</v>
      </c>
      <c r="N17" s="381">
        <f>N18</f>
        <v>8</v>
      </c>
      <c r="O17" s="387">
        <f>O18</f>
        <v>3</v>
      </c>
      <c r="P17" s="387">
        <f>P18</f>
        <v>11</v>
      </c>
      <c r="Q17" s="393">
        <f t="shared" si="2"/>
        <v>0</v>
      </c>
      <c r="R17" s="381">
        <f>R18</f>
        <v>7</v>
      </c>
      <c r="S17" s="387">
        <f>S18</f>
        <v>3</v>
      </c>
      <c r="T17" s="387">
        <f>T18</f>
        <v>10</v>
      </c>
      <c r="U17" s="393">
        <f t="shared" si="3"/>
        <v>-9.0909090909090912E-2</v>
      </c>
      <c r="V17" s="381">
        <f>V18</f>
        <v>0</v>
      </c>
      <c r="W17" s="387">
        <f>W18</f>
        <v>0</v>
      </c>
      <c r="X17" s="387">
        <f>X18</f>
        <v>0</v>
      </c>
      <c r="Y17" s="393">
        <f t="shared" si="4"/>
        <v>-1</v>
      </c>
      <c r="Z17" s="381">
        <f>Z18</f>
        <v>0</v>
      </c>
      <c r="AA17" s="387">
        <f>AA18</f>
        <v>0</v>
      </c>
      <c r="AB17" s="387">
        <f>AB18</f>
        <v>0</v>
      </c>
      <c r="AC17" s="393">
        <f t="shared" si="5"/>
        <v>-1</v>
      </c>
    </row>
    <row r="18" spans="1:31" x14ac:dyDescent="0.2">
      <c r="A18" s="283" t="s">
        <v>91</v>
      </c>
      <c r="B18" s="262">
        <v>8</v>
      </c>
      <c r="C18" s="284">
        <v>3</v>
      </c>
      <c r="D18" s="345">
        <f>SUM(B18:C18)</f>
        <v>11</v>
      </c>
      <c r="E18" s="341"/>
      <c r="F18" s="262">
        <v>8</v>
      </c>
      <c r="G18" s="284">
        <v>3</v>
      </c>
      <c r="H18" s="345">
        <f>SUM(F18:G18)</f>
        <v>11</v>
      </c>
      <c r="I18" s="392">
        <f t="shared" si="0"/>
        <v>0</v>
      </c>
      <c r="J18" s="262">
        <v>8</v>
      </c>
      <c r="K18" s="284">
        <v>3</v>
      </c>
      <c r="L18" s="345">
        <f>SUM(J18:K18)</f>
        <v>11</v>
      </c>
      <c r="M18" s="392">
        <f t="shared" si="1"/>
        <v>0</v>
      </c>
      <c r="N18" s="262">
        <v>8</v>
      </c>
      <c r="O18" s="284">
        <v>3</v>
      </c>
      <c r="P18" s="345">
        <f>SUM(N18:O18)</f>
        <v>11</v>
      </c>
      <c r="Q18" s="392">
        <f t="shared" si="2"/>
        <v>0</v>
      </c>
      <c r="R18" s="262">
        <v>7</v>
      </c>
      <c r="S18" s="284">
        <v>3</v>
      </c>
      <c r="T18" s="345">
        <f>SUM(R18:S18)</f>
        <v>10</v>
      </c>
      <c r="U18" s="392">
        <f t="shared" si="3"/>
        <v>-9.0909090909090912E-2</v>
      </c>
      <c r="V18" s="262"/>
      <c r="W18" s="284"/>
      <c r="X18" s="345">
        <f>SUM(V18:W18)</f>
        <v>0</v>
      </c>
      <c r="Y18" s="392">
        <f t="shared" si="4"/>
        <v>-1</v>
      </c>
      <c r="Z18" s="262"/>
      <c r="AA18" s="284"/>
      <c r="AB18" s="345">
        <f>SUM(Z18:AA18)</f>
        <v>0</v>
      </c>
      <c r="AC18" s="392">
        <f t="shared" si="5"/>
        <v>-1</v>
      </c>
    </row>
    <row r="19" spans="1:31" x14ac:dyDescent="0.2">
      <c r="A19" s="400" t="s">
        <v>82</v>
      </c>
      <c r="B19" s="401">
        <f>B20+B25+B39+B48</f>
        <v>662</v>
      </c>
      <c r="C19" s="402">
        <f>C20+C25+C39+C48</f>
        <v>246</v>
      </c>
      <c r="D19" s="417">
        <f>D20+D25+D39+D48</f>
        <v>908</v>
      </c>
      <c r="E19" s="404"/>
      <c r="F19" s="397">
        <f>F20+F25+F39+F48</f>
        <v>659</v>
      </c>
      <c r="G19" s="398">
        <f>G20+G25+G39+G48</f>
        <v>244</v>
      </c>
      <c r="H19" s="417">
        <f>H20+H25+H39+H48</f>
        <v>903</v>
      </c>
      <c r="I19" s="406">
        <f t="shared" si="0"/>
        <v>0</v>
      </c>
      <c r="J19" s="397">
        <f>J20+J25+J39+J48</f>
        <v>659</v>
      </c>
      <c r="K19" s="398">
        <f>K20+K25+K39+K48</f>
        <v>244</v>
      </c>
      <c r="L19" s="417">
        <f>L20+L25+L39+L48</f>
        <v>903</v>
      </c>
      <c r="M19" s="406">
        <f t="shared" si="1"/>
        <v>0</v>
      </c>
      <c r="N19" s="397">
        <f>N20+N25+N39+N48</f>
        <v>655</v>
      </c>
      <c r="O19" s="398">
        <f>O20+O25+O39+O48</f>
        <v>244</v>
      </c>
      <c r="P19" s="417">
        <f>P20+P25+P39+P48</f>
        <v>899</v>
      </c>
      <c r="Q19" s="406">
        <f t="shared" si="2"/>
        <v>-4.4296788482834993E-3</v>
      </c>
      <c r="R19" s="397">
        <f>R20+R25+R39+R48</f>
        <v>638</v>
      </c>
      <c r="S19" s="398">
        <f>S20+S25+S39+S48</f>
        <v>239</v>
      </c>
      <c r="T19" s="417">
        <f>T20+T25+T39+T48</f>
        <v>877</v>
      </c>
      <c r="U19" s="406">
        <f t="shared" si="3"/>
        <v>-2.8792912513842746E-2</v>
      </c>
      <c r="V19" s="397">
        <f>V20+V25+V39+V48</f>
        <v>0</v>
      </c>
      <c r="W19" s="398">
        <f>W20+W25+W39+W48</f>
        <v>0</v>
      </c>
      <c r="X19" s="417">
        <f>X20+X25+X39+X48</f>
        <v>0</v>
      </c>
      <c r="Y19" s="406">
        <f t="shared" si="4"/>
        <v>-1</v>
      </c>
      <c r="Z19" s="397">
        <f>Z20+Z25+Z39+Z48</f>
        <v>0</v>
      </c>
      <c r="AA19" s="398">
        <f>AA20+AA25+AA39+AA48</f>
        <v>0</v>
      </c>
      <c r="AB19" s="417">
        <f>AB20+AB25+AB39+AB48</f>
        <v>0</v>
      </c>
      <c r="AC19" s="406">
        <f t="shared" si="5"/>
        <v>-1</v>
      </c>
    </row>
    <row r="20" spans="1:31" x14ac:dyDescent="0.2">
      <c r="A20" s="380" t="s">
        <v>171</v>
      </c>
      <c r="B20" s="386">
        <f>SUM(B21:B24)</f>
        <v>72</v>
      </c>
      <c r="C20" s="386">
        <f>SUM(C21:C24)</f>
        <v>74</v>
      </c>
      <c r="D20" s="386">
        <f>SUM(D21:D24)</f>
        <v>146</v>
      </c>
      <c r="E20" s="379"/>
      <c r="F20" s="385">
        <f>SUM(F21:F24)</f>
        <v>70</v>
      </c>
      <c r="G20" s="386">
        <f>SUM(G21:G24)</f>
        <v>72</v>
      </c>
      <c r="H20" s="386">
        <f>SUM(H21:H24)</f>
        <v>142</v>
      </c>
      <c r="I20" s="393">
        <f t="shared" si="0"/>
        <v>0</v>
      </c>
      <c r="J20" s="385">
        <f>SUM(J21:J24)</f>
        <v>70</v>
      </c>
      <c r="K20" s="386">
        <f>SUM(K21:K24)</f>
        <v>72</v>
      </c>
      <c r="L20" s="386">
        <f>SUM(L21:L24)</f>
        <v>142</v>
      </c>
      <c r="M20" s="393">
        <f t="shared" si="1"/>
        <v>0</v>
      </c>
      <c r="N20" s="385">
        <f>SUM(N21:N24)</f>
        <v>70</v>
      </c>
      <c r="O20" s="386">
        <f>SUM(O21:O24)</f>
        <v>72</v>
      </c>
      <c r="P20" s="386">
        <f>SUM(P21:P24)</f>
        <v>142</v>
      </c>
      <c r="Q20" s="393">
        <f t="shared" si="2"/>
        <v>0</v>
      </c>
      <c r="R20" s="385">
        <f>SUM(R21:R24)</f>
        <v>69</v>
      </c>
      <c r="S20" s="386">
        <f>SUM(S21:S24)</f>
        <v>71</v>
      </c>
      <c r="T20" s="386">
        <f>SUM(T21:T24)</f>
        <v>140</v>
      </c>
      <c r="U20" s="393">
        <f t="shared" si="3"/>
        <v>-1.4084507042253521E-2</v>
      </c>
      <c r="V20" s="385">
        <f>SUM(V21:V24)</f>
        <v>0</v>
      </c>
      <c r="W20" s="386">
        <f>SUM(W21:W24)</f>
        <v>0</v>
      </c>
      <c r="X20" s="386">
        <f>SUM(X21:X24)</f>
        <v>0</v>
      </c>
      <c r="Y20" s="393">
        <f t="shared" si="4"/>
        <v>-1</v>
      </c>
      <c r="Z20" s="385">
        <f>SUM(Z21:Z24)</f>
        <v>0</v>
      </c>
      <c r="AA20" s="386">
        <f>SUM(AA21:AA24)</f>
        <v>0</v>
      </c>
      <c r="AB20" s="386">
        <f>SUM(AB21:AB24)</f>
        <v>0</v>
      </c>
      <c r="AC20" s="393">
        <f t="shared" si="5"/>
        <v>-1</v>
      </c>
    </row>
    <row r="21" spans="1:31" x14ac:dyDescent="0.2">
      <c r="A21" s="283" t="s">
        <v>44</v>
      </c>
      <c r="B21" s="262">
        <v>45</v>
      </c>
      <c r="C21" s="284">
        <v>60</v>
      </c>
      <c r="D21" s="345">
        <f>SUM(B21:C21)</f>
        <v>105</v>
      </c>
      <c r="E21" s="341"/>
      <c r="F21" s="262">
        <v>43</v>
      </c>
      <c r="G21" s="284">
        <v>58</v>
      </c>
      <c r="H21" s="345">
        <f>SUM(F21:G21)</f>
        <v>101</v>
      </c>
      <c r="I21" s="392">
        <f t="shared" si="0"/>
        <v>0</v>
      </c>
      <c r="J21" s="262">
        <v>43</v>
      </c>
      <c r="K21" s="284">
        <v>58</v>
      </c>
      <c r="L21" s="345">
        <f>SUM(J21:K21)</f>
        <v>101</v>
      </c>
      <c r="M21" s="392">
        <f t="shared" si="1"/>
        <v>0</v>
      </c>
      <c r="N21" s="262">
        <v>43</v>
      </c>
      <c r="O21" s="284">
        <v>58</v>
      </c>
      <c r="P21" s="345">
        <f>SUM(N21:O21)</f>
        <v>101</v>
      </c>
      <c r="Q21" s="392">
        <f t="shared" si="2"/>
        <v>0</v>
      </c>
      <c r="R21" s="262">
        <v>43</v>
      </c>
      <c r="S21" s="284">
        <v>58</v>
      </c>
      <c r="T21" s="345">
        <f>SUM(R21:S21)</f>
        <v>101</v>
      </c>
      <c r="U21" s="392">
        <f t="shared" si="3"/>
        <v>0</v>
      </c>
      <c r="V21" s="262"/>
      <c r="W21" s="284"/>
      <c r="X21" s="345">
        <f>SUM(V21:W21)</f>
        <v>0</v>
      </c>
      <c r="Y21" s="392">
        <f t="shared" si="4"/>
        <v>-1</v>
      </c>
      <c r="Z21" s="262"/>
      <c r="AA21" s="284"/>
      <c r="AB21" s="345">
        <f>SUM(Z21:AA21)</f>
        <v>0</v>
      </c>
      <c r="AC21" s="392">
        <f t="shared" si="5"/>
        <v>-1</v>
      </c>
    </row>
    <row r="22" spans="1:31" x14ac:dyDescent="0.2">
      <c r="A22" s="283" t="s">
        <v>130</v>
      </c>
      <c r="B22" s="262">
        <v>6</v>
      </c>
      <c r="C22" s="284">
        <v>2</v>
      </c>
      <c r="D22" s="345">
        <f>SUM(B22:C22)</f>
        <v>8</v>
      </c>
      <c r="E22" s="341"/>
      <c r="F22" s="262">
        <v>6</v>
      </c>
      <c r="G22" s="284">
        <v>2</v>
      </c>
      <c r="H22" s="345">
        <f>SUM(F22:G22)</f>
        <v>8</v>
      </c>
      <c r="I22" s="392">
        <f t="shared" si="0"/>
        <v>0</v>
      </c>
      <c r="J22" s="262">
        <v>6</v>
      </c>
      <c r="K22" s="284">
        <v>2</v>
      </c>
      <c r="L22" s="345">
        <f>SUM(J22:K22)</f>
        <v>8</v>
      </c>
      <c r="M22" s="392">
        <f t="shared" si="1"/>
        <v>0</v>
      </c>
      <c r="N22" s="262">
        <v>6</v>
      </c>
      <c r="O22" s="284">
        <v>2</v>
      </c>
      <c r="P22" s="345">
        <f>SUM(N22:O22)</f>
        <v>8</v>
      </c>
      <c r="Q22" s="392">
        <f t="shared" si="2"/>
        <v>0</v>
      </c>
      <c r="R22" s="262">
        <v>6</v>
      </c>
      <c r="S22" s="284">
        <v>2</v>
      </c>
      <c r="T22" s="345">
        <f>SUM(R22:S22)</f>
        <v>8</v>
      </c>
      <c r="U22" s="392">
        <f t="shared" si="3"/>
        <v>0</v>
      </c>
      <c r="V22" s="262"/>
      <c r="W22" s="284"/>
      <c r="X22" s="345">
        <f>SUM(V22:W22)</f>
        <v>0</v>
      </c>
      <c r="Y22" s="392">
        <f t="shared" si="4"/>
        <v>-1</v>
      </c>
      <c r="Z22" s="262"/>
      <c r="AA22" s="284"/>
      <c r="AB22" s="345">
        <f>SUM(Z22:AA22)</f>
        <v>0</v>
      </c>
      <c r="AC22" s="392">
        <f t="shared" si="5"/>
        <v>-1</v>
      </c>
    </row>
    <row r="23" spans="1:31" x14ac:dyDescent="0.2">
      <c r="A23" s="283" t="s">
        <v>11</v>
      </c>
      <c r="B23" s="262">
        <v>9</v>
      </c>
      <c r="C23" s="284">
        <v>6</v>
      </c>
      <c r="D23" s="345">
        <f>SUM(B23:C23)</f>
        <v>15</v>
      </c>
      <c r="E23" s="341"/>
      <c r="F23" s="262">
        <v>9</v>
      </c>
      <c r="G23" s="284">
        <v>6</v>
      </c>
      <c r="H23" s="345">
        <f>SUM(F23:G23)</f>
        <v>15</v>
      </c>
      <c r="I23" s="392">
        <f t="shared" si="0"/>
        <v>0</v>
      </c>
      <c r="J23" s="262">
        <v>9</v>
      </c>
      <c r="K23" s="284">
        <v>6</v>
      </c>
      <c r="L23" s="345">
        <f>SUM(J23:K23)</f>
        <v>15</v>
      </c>
      <c r="M23" s="392">
        <f t="shared" si="1"/>
        <v>0</v>
      </c>
      <c r="N23" s="262">
        <v>9</v>
      </c>
      <c r="O23" s="284">
        <v>6</v>
      </c>
      <c r="P23" s="345">
        <f>SUM(N23:O23)</f>
        <v>15</v>
      </c>
      <c r="Q23" s="392">
        <f t="shared" si="2"/>
        <v>0</v>
      </c>
      <c r="R23" s="262">
        <v>8</v>
      </c>
      <c r="S23" s="284">
        <v>5</v>
      </c>
      <c r="T23" s="345">
        <f>SUM(R23:S23)</f>
        <v>13</v>
      </c>
      <c r="U23" s="392">
        <f t="shared" si="3"/>
        <v>-0.13333333333333333</v>
      </c>
      <c r="V23" s="262"/>
      <c r="W23" s="284"/>
      <c r="X23" s="345">
        <f>SUM(V23:W23)</f>
        <v>0</v>
      </c>
      <c r="Y23" s="392">
        <f t="shared" si="4"/>
        <v>-1</v>
      </c>
      <c r="Z23" s="262"/>
      <c r="AA23" s="284"/>
      <c r="AB23" s="345">
        <f>SUM(Z23:AA23)</f>
        <v>0</v>
      </c>
      <c r="AC23" s="392">
        <f t="shared" si="5"/>
        <v>-1</v>
      </c>
    </row>
    <row r="24" spans="1:31" x14ac:dyDescent="0.2">
      <c r="A24" s="283" t="s">
        <v>10</v>
      </c>
      <c r="B24" s="262">
        <v>12</v>
      </c>
      <c r="C24" s="332">
        <v>6</v>
      </c>
      <c r="D24" s="345">
        <f>SUM(B24:C24)</f>
        <v>18</v>
      </c>
      <c r="E24" s="341"/>
      <c r="F24" s="262">
        <v>12</v>
      </c>
      <c r="G24" s="284">
        <v>6</v>
      </c>
      <c r="H24" s="345">
        <f>SUM(F24:G24)</f>
        <v>18</v>
      </c>
      <c r="I24" s="392">
        <f t="shared" si="0"/>
        <v>0</v>
      </c>
      <c r="J24" s="262">
        <v>12</v>
      </c>
      <c r="K24" s="284">
        <v>6</v>
      </c>
      <c r="L24" s="345">
        <f>SUM(J24:K24)</f>
        <v>18</v>
      </c>
      <c r="M24" s="392">
        <f t="shared" si="1"/>
        <v>0</v>
      </c>
      <c r="N24" s="262">
        <v>12</v>
      </c>
      <c r="O24" s="284">
        <v>6</v>
      </c>
      <c r="P24" s="345">
        <f>SUM(N24:O24)</f>
        <v>18</v>
      </c>
      <c r="Q24" s="392">
        <f t="shared" si="2"/>
        <v>0</v>
      </c>
      <c r="R24" s="262">
        <v>12</v>
      </c>
      <c r="S24" s="284">
        <v>6</v>
      </c>
      <c r="T24" s="345">
        <f>SUM(R24:S24)</f>
        <v>18</v>
      </c>
      <c r="U24" s="392">
        <f t="shared" si="3"/>
        <v>0</v>
      </c>
      <c r="V24" s="262"/>
      <c r="W24" s="284"/>
      <c r="X24" s="345">
        <f>SUM(V24:W24)</f>
        <v>0</v>
      </c>
      <c r="Y24" s="392">
        <f t="shared" si="4"/>
        <v>-1</v>
      </c>
      <c r="Z24" s="262"/>
      <c r="AA24" s="284"/>
      <c r="AB24" s="345">
        <f>SUM(Z24:AA24)</f>
        <v>0</v>
      </c>
      <c r="AC24" s="392">
        <f t="shared" si="5"/>
        <v>-1</v>
      </c>
    </row>
    <row r="25" spans="1:31" x14ac:dyDescent="0.2">
      <c r="A25" s="380" t="s">
        <v>173</v>
      </c>
      <c r="B25" s="381">
        <f>SUM(B26:B38)</f>
        <v>232</v>
      </c>
      <c r="C25" s="387">
        <f>SUM(C26:C38)</f>
        <v>90</v>
      </c>
      <c r="D25" s="387">
        <f>SUM(D26:D38)</f>
        <v>322</v>
      </c>
      <c r="E25" s="384"/>
      <c r="F25" s="381">
        <f>SUM(F26:F38)</f>
        <v>232</v>
      </c>
      <c r="G25" s="387">
        <f>SUM(G26:G38)</f>
        <v>90</v>
      </c>
      <c r="H25" s="387">
        <f>SUM(H26:H38)</f>
        <v>322</v>
      </c>
      <c r="I25" s="393">
        <f t="shared" si="0"/>
        <v>0</v>
      </c>
      <c r="J25" s="381">
        <f>SUM(J26:J38)</f>
        <v>232</v>
      </c>
      <c r="K25" s="387">
        <f>SUM(K26:K38)</f>
        <v>90</v>
      </c>
      <c r="L25" s="387">
        <f>SUM(L26:L38)</f>
        <v>322</v>
      </c>
      <c r="M25" s="393">
        <f t="shared" si="1"/>
        <v>0</v>
      </c>
      <c r="N25" s="381">
        <f>SUM(N26:N38)</f>
        <v>229</v>
      </c>
      <c r="O25" s="387">
        <f>SUM(O26:O38)</f>
        <v>90</v>
      </c>
      <c r="P25" s="387">
        <f>SUM(P26:P38)</f>
        <v>319</v>
      </c>
      <c r="Q25" s="393">
        <f t="shared" si="2"/>
        <v>-9.316770186335404E-3</v>
      </c>
      <c r="R25" s="381">
        <f>SUM(R26:R38)</f>
        <v>223</v>
      </c>
      <c r="S25" s="387">
        <f>SUM(S26:S38)</f>
        <v>87</v>
      </c>
      <c r="T25" s="387">
        <f>SUM(T26:T38)</f>
        <v>310</v>
      </c>
      <c r="U25" s="393">
        <f t="shared" si="3"/>
        <v>-3.7267080745341616E-2</v>
      </c>
      <c r="V25" s="381">
        <f>SUM(V26:V38)</f>
        <v>0</v>
      </c>
      <c r="W25" s="387">
        <f>SUM(W26:W38)</f>
        <v>0</v>
      </c>
      <c r="X25" s="387">
        <f>SUM(X26:X38)</f>
        <v>0</v>
      </c>
      <c r="Y25" s="393">
        <f t="shared" si="4"/>
        <v>-1</v>
      </c>
      <c r="Z25" s="381">
        <f>SUM(Z26:Z38)</f>
        <v>0</v>
      </c>
      <c r="AA25" s="387">
        <f>SUM(AA26:AA38)</f>
        <v>0</v>
      </c>
      <c r="AB25" s="387">
        <f>SUM(AB26:AB38)</f>
        <v>0</v>
      </c>
      <c r="AC25" s="393">
        <f t="shared" si="5"/>
        <v>-1</v>
      </c>
    </row>
    <row r="26" spans="1:31" x14ac:dyDescent="0.2">
      <c r="A26" s="283" t="s">
        <v>9</v>
      </c>
      <c r="B26" s="262">
        <v>54</v>
      </c>
      <c r="C26" s="284">
        <v>16</v>
      </c>
      <c r="D26" s="345">
        <f t="shared" ref="D26:D38" si="6">SUM(B26:C26)</f>
        <v>70</v>
      </c>
      <c r="E26" s="341"/>
      <c r="F26" s="262">
        <v>55</v>
      </c>
      <c r="G26" s="284">
        <v>17</v>
      </c>
      <c r="H26" s="345">
        <f t="shared" ref="H26:H38" si="7">SUM(F26:G26)</f>
        <v>72</v>
      </c>
      <c r="I26" s="392">
        <f t="shared" si="0"/>
        <v>0</v>
      </c>
      <c r="J26" s="262">
        <v>55</v>
      </c>
      <c r="K26" s="284">
        <v>17</v>
      </c>
      <c r="L26" s="345">
        <f t="shared" ref="L26:L38" si="8">SUM(J26:K26)</f>
        <v>72</v>
      </c>
      <c r="M26" s="392">
        <f t="shared" si="1"/>
        <v>0</v>
      </c>
      <c r="N26" s="262">
        <v>54</v>
      </c>
      <c r="O26" s="284">
        <v>17</v>
      </c>
      <c r="P26" s="345">
        <f t="shared" ref="P26:P38" si="9">SUM(N26:O26)</f>
        <v>71</v>
      </c>
      <c r="Q26" s="392">
        <f t="shared" si="2"/>
        <v>-1.3888888888888888E-2</v>
      </c>
      <c r="R26" s="262">
        <v>53</v>
      </c>
      <c r="S26" s="284">
        <v>16</v>
      </c>
      <c r="T26" s="345">
        <f t="shared" ref="T26:T38" si="10">SUM(R26:S26)</f>
        <v>69</v>
      </c>
      <c r="U26" s="392">
        <f t="shared" si="3"/>
        <v>-4.1666666666666664E-2</v>
      </c>
      <c r="V26" s="262"/>
      <c r="W26" s="284"/>
      <c r="X26" s="345">
        <f t="shared" ref="X26:X38" si="11">SUM(V26:W26)</f>
        <v>0</v>
      </c>
      <c r="Y26" s="392">
        <f t="shared" si="4"/>
        <v>-1</v>
      </c>
      <c r="Z26" s="262"/>
      <c r="AA26" s="284"/>
      <c r="AB26" s="345">
        <f t="shared" ref="AB26:AB38" si="12">SUM(Z26:AA26)</f>
        <v>0</v>
      </c>
      <c r="AC26" s="392">
        <f t="shared" si="5"/>
        <v>-1</v>
      </c>
      <c r="AE26" s="337"/>
    </row>
    <row r="27" spans="1:31" x14ac:dyDescent="0.2">
      <c r="A27" s="283" t="s">
        <v>119</v>
      </c>
      <c r="B27" s="262">
        <v>9</v>
      </c>
      <c r="C27" s="284">
        <v>20</v>
      </c>
      <c r="D27" s="345">
        <f t="shared" si="6"/>
        <v>29</v>
      </c>
      <c r="E27" s="341"/>
      <c r="F27" s="262">
        <v>9</v>
      </c>
      <c r="G27" s="284">
        <v>20</v>
      </c>
      <c r="H27" s="345">
        <f t="shared" si="7"/>
        <v>29</v>
      </c>
      <c r="I27" s="392">
        <f t="shared" si="0"/>
        <v>0</v>
      </c>
      <c r="J27" s="262">
        <v>9</v>
      </c>
      <c r="K27" s="284">
        <v>20</v>
      </c>
      <c r="L27" s="345">
        <f t="shared" si="8"/>
        <v>29</v>
      </c>
      <c r="M27" s="392">
        <f t="shared" si="1"/>
        <v>0</v>
      </c>
      <c r="N27" s="262">
        <v>9</v>
      </c>
      <c r="O27" s="284">
        <v>20</v>
      </c>
      <c r="P27" s="345">
        <f t="shared" si="9"/>
        <v>29</v>
      </c>
      <c r="Q27" s="392">
        <f t="shared" si="2"/>
        <v>0</v>
      </c>
      <c r="R27" s="262">
        <v>9</v>
      </c>
      <c r="S27" s="284">
        <v>19</v>
      </c>
      <c r="T27" s="345">
        <f t="shared" si="10"/>
        <v>28</v>
      </c>
      <c r="U27" s="392">
        <f t="shared" si="3"/>
        <v>-3.4482758620689655E-2</v>
      </c>
      <c r="V27" s="262"/>
      <c r="W27" s="284"/>
      <c r="X27" s="345">
        <f t="shared" si="11"/>
        <v>0</v>
      </c>
      <c r="Y27" s="392">
        <f t="shared" si="4"/>
        <v>-1</v>
      </c>
      <c r="Z27" s="262"/>
      <c r="AA27" s="284"/>
      <c r="AB27" s="345">
        <f t="shared" si="12"/>
        <v>0</v>
      </c>
      <c r="AC27" s="392">
        <f t="shared" si="5"/>
        <v>-1</v>
      </c>
    </row>
    <row r="28" spans="1:31" x14ac:dyDescent="0.2">
      <c r="A28" s="283" t="s">
        <v>151</v>
      </c>
      <c r="B28" s="262">
        <v>10</v>
      </c>
      <c r="C28" s="284">
        <v>11</v>
      </c>
      <c r="D28" s="345">
        <f t="shared" si="6"/>
        <v>21</v>
      </c>
      <c r="E28" s="341"/>
      <c r="F28" s="262">
        <v>10</v>
      </c>
      <c r="G28" s="284">
        <v>11</v>
      </c>
      <c r="H28" s="345">
        <f t="shared" si="7"/>
        <v>21</v>
      </c>
      <c r="I28" s="392">
        <f t="shared" si="0"/>
        <v>0</v>
      </c>
      <c r="J28" s="262">
        <v>10</v>
      </c>
      <c r="K28" s="284">
        <v>11</v>
      </c>
      <c r="L28" s="345">
        <f t="shared" si="8"/>
        <v>21</v>
      </c>
      <c r="M28" s="392">
        <f t="shared" si="1"/>
        <v>0</v>
      </c>
      <c r="N28" s="262">
        <v>10</v>
      </c>
      <c r="O28" s="284">
        <v>11</v>
      </c>
      <c r="P28" s="345">
        <f t="shared" si="9"/>
        <v>21</v>
      </c>
      <c r="Q28" s="392">
        <f t="shared" si="2"/>
        <v>0</v>
      </c>
      <c r="R28" s="262">
        <v>10</v>
      </c>
      <c r="S28" s="284">
        <v>11</v>
      </c>
      <c r="T28" s="345">
        <f t="shared" si="10"/>
        <v>21</v>
      </c>
      <c r="U28" s="392">
        <f t="shared" si="3"/>
        <v>0</v>
      </c>
      <c r="V28" s="262"/>
      <c r="W28" s="284"/>
      <c r="X28" s="345">
        <f t="shared" si="11"/>
        <v>0</v>
      </c>
      <c r="Y28" s="392">
        <f t="shared" si="4"/>
        <v>-1</v>
      </c>
      <c r="Z28" s="262"/>
      <c r="AA28" s="284"/>
      <c r="AB28" s="345">
        <f t="shared" si="12"/>
        <v>0</v>
      </c>
      <c r="AC28" s="392">
        <f t="shared" si="5"/>
        <v>-1</v>
      </c>
    </row>
    <row r="29" spans="1:31" x14ac:dyDescent="0.2">
      <c r="A29" s="283" t="s">
        <v>103</v>
      </c>
      <c r="B29" s="262">
        <v>28</v>
      </c>
      <c r="C29" s="284">
        <v>5</v>
      </c>
      <c r="D29" s="345">
        <f t="shared" si="6"/>
        <v>33</v>
      </c>
      <c r="E29" s="341"/>
      <c r="F29" s="262">
        <v>28</v>
      </c>
      <c r="G29" s="284">
        <v>5</v>
      </c>
      <c r="H29" s="345">
        <f t="shared" si="7"/>
        <v>33</v>
      </c>
      <c r="I29" s="392">
        <f t="shared" si="0"/>
        <v>0</v>
      </c>
      <c r="J29" s="262">
        <v>28</v>
      </c>
      <c r="K29" s="284">
        <v>5</v>
      </c>
      <c r="L29" s="345">
        <f t="shared" si="8"/>
        <v>33</v>
      </c>
      <c r="M29" s="392">
        <f t="shared" si="1"/>
        <v>0</v>
      </c>
      <c r="N29" s="262">
        <v>28</v>
      </c>
      <c r="O29" s="284">
        <v>5</v>
      </c>
      <c r="P29" s="345">
        <f t="shared" si="9"/>
        <v>33</v>
      </c>
      <c r="Q29" s="392">
        <f t="shared" si="2"/>
        <v>0</v>
      </c>
      <c r="R29" s="262">
        <v>25</v>
      </c>
      <c r="S29" s="284">
        <v>5</v>
      </c>
      <c r="T29" s="345">
        <f t="shared" si="10"/>
        <v>30</v>
      </c>
      <c r="U29" s="392">
        <f t="shared" si="3"/>
        <v>-9.0909090909090912E-2</v>
      </c>
      <c r="V29" s="262"/>
      <c r="W29" s="284"/>
      <c r="X29" s="345">
        <f t="shared" si="11"/>
        <v>0</v>
      </c>
      <c r="Y29" s="392">
        <f t="shared" si="4"/>
        <v>-1</v>
      </c>
      <c r="Z29" s="262"/>
      <c r="AA29" s="284"/>
      <c r="AB29" s="345">
        <f t="shared" si="12"/>
        <v>0</v>
      </c>
      <c r="AC29" s="392">
        <f t="shared" si="5"/>
        <v>-1</v>
      </c>
    </row>
    <row r="30" spans="1:31" x14ac:dyDescent="0.2">
      <c r="A30" s="283" t="s">
        <v>154</v>
      </c>
      <c r="B30" s="262">
        <v>7</v>
      </c>
      <c r="C30" s="284">
        <v>3</v>
      </c>
      <c r="D30" s="345">
        <f t="shared" si="6"/>
        <v>10</v>
      </c>
      <c r="E30" s="341"/>
      <c r="F30" s="262">
        <v>7</v>
      </c>
      <c r="G30" s="284">
        <v>3</v>
      </c>
      <c r="H30" s="345">
        <f t="shared" si="7"/>
        <v>10</v>
      </c>
      <c r="I30" s="392">
        <f t="shared" si="0"/>
        <v>0</v>
      </c>
      <c r="J30" s="262">
        <v>7</v>
      </c>
      <c r="K30" s="284">
        <v>3</v>
      </c>
      <c r="L30" s="345">
        <f t="shared" si="8"/>
        <v>10</v>
      </c>
      <c r="M30" s="392">
        <f t="shared" si="1"/>
        <v>0</v>
      </c>
      <c r="N30" s="262">
        <v>7</v>
      </c>
      <c r="O30" s="284">
        <v>3</v>
      </c>
      <c r="P30" s="345">
        <f t="shared" si="9"/>
        <v>10</v>
      </c>
      <c r="Q30" s="392">
        <f t="shared" si="2"/>
        <v>0</v>
      </c>
      <c r="R30" s="262">
        <v>7</v>
      </c>
      <c r="S30" s="284">
        <v>3</v>
      </c>
      <c r="T30" s="345">
        <f t="shared" si="10"/>
        <v>10</v>
      </c>
      <c r="U30" s="392">
        <f t="shared" si="3"/>
        <v>0</v>
      </c>
      <c r="V30" s="262"/>
      <c r="W30" s="284"/>
      <c r="X30" s="345">
        <f t="shared" si="11"/>
        <v>0</v>
      </c>
      <c r="Y30" s="392">
        <f t="shared" si="4"/>
        <v>-1</v>
      </c>
      <c r="Z30" s="262"/>
      <c r="AA30" s="284"/>
      <c r="AB30" s="345">
        <f t="shared" si="12"/>
        <v>0</v>
      </c>
      <c r="AC30" s="392">
        <f t="shared" si="5"/>
        <v>-1</v>
      </c>
    </row>
    <row r="31" spans="1:31" x14ac:dyDescent="0.2">
      <c r="A31" s="283" t="s">
        <v>116</v>
      </c>
      <c r="B31" s="262">
        <v>32</v>
      </c>
      <c r="C31" s="284">
        <v>10</v>
      </c>
      <c r="D31" s="345">
        <f t="shared" si="6"/>
        <v>42</v>
      </c>
      <c r="E31" s="341"/>
      <c r="F31" s="262">
        <v>32</v>
      </c>
      <c r="G31" s="284">
        <v>9</v>
      </c>
      <c r="H31" s="345">
        <f t="shared" si="7"/>
        <v>41</v>
      </c>
      <c r="I31" s="392">
        <f t="shared" si="0"/>
        <v>0</v>
      </c>
      <c r="J31" s="262">
        <v>32</v>
      </c>
      <c r="K31" s="284">
        <v>9</v>
      </c>
      <c r="L31" s="345">
        <f t="shared" si="8"/>
        <v>41</v>
      </c>
      <c r="M31" s="392">
        <f t="shared" si="1"/>
        <v>0</v>
      </c>
      <c r="N31" s="262">
        <v>32</v>
      </c>
      <c r="O31" s="284">
        <v>9</v>
      </c>
      <c r="P31" s="345">
        <f t="shared" si="9"/>
        <v>41</v>
      </c>
      <c r="Q31" s="392">
        <f t="shared" si="2"/>
        <v>0</v>
      </c>
      <c r="R31" s="262">
        <v>32</v>
      </c>
      <c r="S31" s="284">
        <v>9</v>
      </c>
      <c r="T31" s="345">
        <f t="shared" si="10"/>
        <v>41</v>
      </c>
      <c r="U31" s="392">
        <f t="shared" si="3"/>
        <v>0</v>
      </c>
      <c r="V31" s="262"/>
      <c r="W31" s="284"/>
      <c r="X31" s="345">
        <f t="shared" si="11"/>
        <v>0</v>
      </c>
      <c r="Y31" s="392">
        <f t="shared" si="4"/>
        <v>-1</v>
      </c>
      <c r="Z31" s="262"/>
      <c r="AA31" s="284"/>
      <c r="AB31" s="345">
        <f t="shared" si="12"/>
        <v>0</v>
      </c>
      <c r="AC31" s="392">
        <f t="shared" si="5"/>
        <v>-1</v>
      </c>
    </row>
    <row r="32" spans="1:31" x14ac:dyDescent="0.2">
      <c r="A32" s="283" t="s">
        <v>156</v>
      </c>
      <c r="B32" s="262">
        <v>5</v>
      </c>
      <c r="C32" s="284">
        <v>0</v>
      </c>
      <c r="D32" s="345">
        <f t="shared" si="6"/>
        <v>5</v>
      </c>
      <c r="E32" s="341"/>
      <c r="F32" s="262">
        <v>5</v>
      </c>
      <c r="G32" s="284">
        <v>0</v>
      </c>
      <c r="H32" s="345">
        <f t="shared" si="7"/>
        <v>5</v>
      </c>
      <c r="I32" s="392">
        <f t="shared" si="0"/>
        <v>0</v>
      </c>
      <c r="J32" s="262">
        <v>5</v>
      </c>
      <c r="K32" s="284">
        <v>0</v>
      </c>
      <c r="L32" s="345">
        <f t="shared" si="8"/>
        <v>5</v>
      </c>
      <c r="M32" s="392">
        <f t="shared" si="1"/>
        <v>0</v>
      </c>
      <c r="N32" s="262">
        <v>5</v>
      </c>
      <c r="O32" s="284">
        <v>0</v>
      </c>
      <c r="P32" s="345">
        <f t="shared" si="9"/>
        <v>5</v>
      </c>
      <c r="Q32" s="392">
        <f t="shared" si="2"/>
        <v>0</v>
      </c>
      <c r="R32" s="262">
        <v>5</v>
      </c>
      <c r="S32" s="284">
        <v>0</v>
      </c>
      <c r="T32" s="345">
        <f t="shared" si="10"/>
        <v>5</v>
      </c>
      <c r="U32" s="392">
        <f t="shared" si="3"/>
        <v>0</v>
      </c>
      <c r="V32" s="262"/>
      <c r="W32" s="284"/>
      <c r="X32" s="345">
        <f t="shared" si="11"/>
        <v>0</v>
      </c>
      <c r="Y32" s="392">
        <f t="shared" si="4"/>
        <v>-1</v>
      </c>
      <c r="Z32" s="262"/>
      <c r="AA32" s="284"/>
      <c r="AB32" s="345">
        <f t="shared" si="12"/>
        <v>0</v>
      </c>
      <c r="AC32" s="392">
        <f t="shared" si="5"/>
        <v>-1</v>
      </c>
    </row>
    <row r="33" spans="1:29" x14ac:dyDescent="0.2">
      <c r="A33" s="365" t="s">
        <v>157</v>
      </c>
      <c r="B33" s="262">
        <v>5</v>
      </c>
      <c r="C33" s="284">
        <v>4</v>
      </c>
      <c r="D33" s="345">
        <f t="shared" si="6"/>
        <v>9</v>
      </c>
      <c r="E33" s="341"/>
      <c r="F33" s="262">
        <v>5</v>
      </c>
      <c r="G33" s="284">
        <v>4</v>
      </c>
      <c r="H33" s="345">
        <f t="shared" si="7"/>
        <v>9</v>
      </c>
      <c r="I33" s="392">
        <f t="shared" si="0"/>
        <v>0</v>
      </c>
      <c r="J33" s="262">
        <v>5</v>
      </c>
      <c r="K33" s="284">
        <v>4</v>
      </c>
      <c r="L33" s="345">
        <f t="shared" si="8"/>
        <v>9</v>
      </c>
      <c r="M33" s="392">
        <f t="shared" si="1"/>
        <v>0</v>
      </c>
      <c r="N33" s="262">
        <v>5</v>
      </c>
      <c r="O33" s="284">
        <v>4</v>
      </c>
      <c r="P33" s="345">
        <f t="shared" si="9"/>
        <v>9</v>
      </c>
      <c r="Q33" s="392">
        <f t="shared" si="2"/>
        <v>0</v>
      </c>
      <c r="R33" s="262">
        <v>5</v>
      </c>
      <c r="S33" s="284">
        <v>4</v>
      </c>
      <c r="T33" s="345">
        <f t="shared" si="10"/>
        <v>9</v>
      </c>
      <c r="U33" s="392">
        <f t="shared" si="3"/>
        <v>0</v>
      </c>
      <c r="V33" s="262"/>
      <c r="W33" s="284"/>
      <c r="X33" s="345">
        <f t="shared" si="11"/>
        <v>0</v>
      </c>
      <c r="Y33" s="392">
        <f t="shared" si="4"/>
        <v>-1</v>
      </c>
      <c r="Z33" s="262"/>
      <c r="AA33" s="284"/>
      <c r="AB33" s="345">
        <f t="shared" si="12"/>
        <v>0</v>
      </c>
      <c r="AC33" s="392">
        <f t="shared" si="5"/>
        <v>-1</v>
      </c>
    </row>
    <row r="34" spans="1:29" x14ac:dyDescent="0.2">
      <c r="A34" s="283" t="s">
        <v>164</v>
      </c>
      <c r="B34" s="262">
        <v>9</v>
      </c>
      <c r="C34" s="284">
        <v>4</v>
      </c>
      <c r="D34" s="345">
        <f t="shared" si="6"/>
        <v>13</v>
      </c>
      <c r="E34" s="341"/>
      <c r="F34" s="262">
        <v>9</v>
      </c>
      <c r="G34" s="284">
        <v>4</v>
      </c>
      <c r="H34" s="345">
        <f t="shared" si="7"/>
        <v>13</v>
      </c>
      <c r="I34" s="392">
        <f t="shared" si="0"/>
        <v>0</v>
      </c>
      <c r="J34" s="262">
        <v>9</v>
      </c>
      <c r="K34" s="284">
        <v>4</v>
      </c>
      <c r="L34" s="345">
        <f t="shared" si="8"/>
        <v>13</v>
      </c>
      <c r="M34" s="392">
        <f t="shared" si="1"/>
        <v>0</v>
      </c>
      <c r="N34" s="262">
        <v>7</v>
      </c>
      <c r="O34" s="284">
        <v>4</v>
      </c>
      <c r="P34" s="345">
        <f t="shared" si="9"/>
        <v>11</v>
      </c>
      <c r="Q34" s="392">
        <f t="shared" si="2"/>
        <v>-0.15384615384615385</v>
      </c>
      <c r="R34" s="262">
        <v>6</v>
      </c>
      <c r="S34" s="284">
        <v>3</v>
      </c>
      <c r="T34" s="345">
        <f t="shared" si="10"/>
        <v>9</v>
      </c>
      <c r="U34" s="392">
        <f t="shared" si="3"/>
        <v>-0.30769230769230771</v>
      </c>
      <c r="V34" s="262"/>
      <c r="W34" s="284"/>
      <c r="X34" s="345">
        <f t="shared" si="11"/>
        <v>0</v>
      </c>
      <c r="Y34" s="392">
        <f t="shared" si="4"/>
        <v>-1</v>
      </c>
      <c r="Z34" s="262"/>
      <c r="AA34" s="284"/>
      <c r="AB34" s="345">
        <f t="shared" si="12"/>
        <v>0</v>
      </c>
      <c r="AC34" s="392">
        <f t="shared" si="5"/>
        <v>-1</v>
      </c>
    </row>
    <row r="35" spans="1:29" x14ac:dyDescent="0.2">
      <c r="A35" s="283" t="s">
        <v>158</v>
      </c>
      <c r="B35" s="262">
        <v>9</v>
      </c>
      <c r="C35" s="284">
        <v>11</v>
      </c>
      <c r="D35" s="345">
        <f t="shared" si="6"/>
        <v>20</v>
      </c>
      <c r="E35" s="341"/>
      <c r="F35" s="262">
        <v>9</v>
      </c>
      <c r="G35" s="284">
        <v>11</v>
      </c>
      <c r="H35" s="345">
        <f t="shared" si="7"/>
        <v>20</v>
      </c>
      <c r="I35" s="392">
        <f t="shared" si="0"/>
        <v>0</v>
      </c>
      <c r="J35" s="262">
        <v>9</v>
      </c>
      <c r="K35" s="284">
        <v>11</v>
      </c>
      <c r="L35" s="345">
        <f t="shared" si="8"/>
        <v>20</v>
      </c>
      <c r="M35" s="392">
        <f t="shared" si="1"/>
        <v>0</v>
      </c>
      <c r="N35" s="262">
        <v>9</v>
      </c>
      <c r="O35" s="284">
        <v>11</v>
      </c>
      <c r="P35" s="345">
        <f t="shared" si="9"/>
        <v>20</v>
      </c>
      <c r="Q35" s="392">
        <f t="shared" si="2"/>
        <v>0</v>
      </c>
      <c r="R35" s="262">
        <v>9</v>
      </c>
      <c r="S35" s="284">
        <v>11</v>
      </c>
      <c r="T35" s="345">
        <f t="shared" si="10"/>
        <v>20</v>
      </c>
      <c r="U35" s="392">
        <f t="shared" si="3"/>
        <v>0</v>
      </c>
      <c r="V35" s="262"/>
      <c r="W35" s="284"/>
      <c r="X35" s="345">
        <f t="shared" si="11"/>
        <v>0</v>
      </c>
      <c r="Y35" s="392">
        <f t="shared" si="4"/>
        <v>-1</v>
      </c>
      <c r="Z35" s="262"/>
      <c r="AA35" s="284"/>
      <c r="AB35" s="345">
        <f t="shared" si="12"/>
        <v>0</v>
      </c>
      <c r="AC35" s="392">
        <f t="shared" si="5"/>
        <v>-1</v>
      </c>
    </row>
    <row r="36" spans="1:29" x14ac:dyDescent="0.2">
      <c r="A36" s="283" t="s">
        <v>161</v>
      </c>
      <c r="B36" s="262">
        <v>1</v>
      </c>
      <c r="C36" s="284">
        <v>3</v>
      </c>
      <c r="D36" s="345">
        <f t="shared" si="6"/>
        <v>4</v>
      </c>
      <c r="E36" s="341"/>
      <c r="F36" s="262">
        <v>1</v>
      </c>
      <c r="G36" s="284">
        <v>3</v>
      </c>
      <c r="H36" s="345">
        <f t="shared" si="7"/>
        <v>4</v>
      </c>
      <c r="I36" s="392">
        <f t="shared" si="0"/>
        <v>0</v>
      </c>
      <c r="J36" s="262">
        <v>1</v>
      </c>
      <c r="K36" s="284">
        <v>3</v>
      </c>
      <c r="L36" s="345">
        <f t="shared" si="8"/>
        <v>4</v>
      </c>
      <c r="M36" s="392">
        <f t="shared" si="1"/>
        <v>0</v>
      </c>
      <c r="N36" s="262">
        <v>1</v>
      </c>
      <c r="O36" s="284">
        <v>3</v>
      </c>
      <c r="P36" s="345">
        <f t="shared" si="9"/>
        <v>4</v>
      </c>
      <c r="Q36" s="392">
        <f t="shared" si="2"/>
        <v>0</v>
      </c>
      <c r="R36" s="262">
        <v>1</v>
      </c>
      <c r="S36" s="284">
        <v>3</v>
      </c>
      <c r="T36" s="345">
        <f t="shared" si="10"/>
        <v>4</v>
      </c>
      <c r="U36" s="392">
        <f t="shared" si="3"/>
        <v>0</v>
      </c>
      <c r="V36" s="262"/>
      <c r="W36" s="284"/>
      <c r="X36" s="345">
        <f t="shared" si="11"/>
        <v>0</v>
      </c>
      <c r="Y36" s="392">
        <f t="shared" si="4"/>
        <v>-1</v>
      </c>
      <c r="Z36" s="262"/>
      <c r="AA36" s="284"/>
      <c r="AB36" s="345">
        <f t="shared" si="12"/>
        <v>0</v>
      </c>
      <c r="AC36" s="392">
        <f t="shared" si="5"/>
        <v>-1</v>
      </c>
    </row>
    <row r="37" spans="1:29" x14ac:dyDescent="0.2">
      <c r="A37" s="283" t="s">
        <v>162</v>
      </c>
      <c r="B37" s="262">
        <v>50</v>
      </c>
      <c r="C37" s="284">
        <v>1</v>
      </c>
      <c r="D37" s="345">
        <f t="shared" si="6"/>
        <v>51</v>
      </c>
      <c r="E37" s="341"/>
      <c r="F37" s="262">
        <v>49</v>
      </c>
      <c r="G37" s="284">
        <v>1</v>
      </c>
      <c r="H37" s="345">
        <f t="shared" si="7"/>
        <v>50</v>
      </c>
      <c r="I37" s="392">
        <f t="shared" si="0"/>
        <v>0</v>
      </c>
      <c r="J37" s="262">
        <v>49</v>
      </c>
      <c r="K37" s="284">
        <v>1</v>
      </c>
      <c r="L37" s="345">
        <f t="shared" si="8"/>
        <v>50</v>
      </c>
      <c r="M37" s="392">
        <f t="shared" si="1"/>
        <v>0</v>
      </c>
      <c r="N37" s="262">
        <v>49</v>
      </c>
      <c r="O37" s="284">
        <v>1</v>
      </c>
      <c r="P37" s="345">
        <f t="shared" si="9"/>
        <v>50</v>
      </c>
      <c r="Q37" s="392">
        <f t="shared" si="2"/>
        <v>0</v>
      </c>
      <c r="R37" s="262">
        <v>49</v>
      </c>
      <c r="S37" s="284">
        <v>1</v>
      </c>
      <c r="T37" s="345">
        <f t="shared" si="10"/>
        <v>50</v>
      </c>
      <c r="U37" s="392">
        <f t="shared" si="3"/>
        <v>0</v>
      </c>
      <c r="V37" s="262"/>
      <c r="W37" s="284"/>
      <c r="X37" s="345">
        <f t="shared" si="11"/>
        <v>0</v>
      </c>
      <c r="Y37" s="392">
        <f t="shared" si="4"/>
        <v>-1</v>
      </c>
      <c r="Z37" s="262"/>
      <c r="AA37" s="284"/>
      <c r="AB37" s="345">
        <f t="shared" si="12"/>
        <v>0</v>
      </c>
      <c r="AC37" s="392">
        <f t="shared" si="5"/>
        <v>-1</v>
      </c>
    </row>
    <row r="38" spans="1:29" x14ac:dyDescent="0.2">
      <c r="A38" s="283" t="s">
        <v>56</v>
      </c>
      <c r="B38" s="262">
        <v>13</v>
      </c>
      <c r="C38" s="284">
        <v>2</v>
      </c>
      <c r="D38" s="345">
        <f t="shared" si="6"/>
        <v>15</v>
      </c>
      <c r="E38" s="341"/>
      <c r="F38" s="262">
        <v>13</v>
      </c>
      <c r="G38" s="284">
        <v>2</v>
      </c>
      <c r="H38" s="345">
        <f t="shared" si="7"/>
        <v>15</v>
      </c>
      <c r="I38" s="392">
        <f t="shared" si="0"/>
        <v>0</v>
      </c>
      <c r="J38" s="262">
        <v>13</v>
      </c>
      <c r="K38" s="284">
        <v>2</v>
      </c>
      <c r="L38" s="345">
        <f t="shared" si="8"/>
        <v>15</v>
      </c>
      <c r="M38" s="392">
        <f t="shared" si="1"/>
        <v>0</v>
      </c>
      <c r="N38" s="262">
        <v>13</v>
      </c>
      <c r="O38" s="284">
        <v>2</v>
      </c>
      <c r="P38" s="345">
        <f t="shared" si="9"/>
        <v>15</v>
      </c>
      <c r="Q38" s="392">
        <f t="shared" si="2"/>
        <v>0</v>
      </c>
      <c r="R38" s="262">
        <v>12</v>
      </c>
      <c r="S38" s="284">
        <v>2</v>
      </c>
      <c r="T38" s="345">
        <f t="shared" si="10"/>
        <v>14</v>
      </c>
      <c r="U38" s="392">
        <f t="shared" si="3"/>
        <v>-6.6666666666666666E-2</v>
      </c>
      <c r="V38" s="262"/>
      <c r="W38" s="284"/>
      <c r="X38" s="345">
        <f t="shared" si="11"/>
        <v>0</v>
      </c>
      <c r="Y38" s="392">
        <f t="shared" si="4"/>
        <v>-1</v>
      </c>
      <c r="Z38" s="262"/>
      <c r="AA38" s="284"/>
      <c r="AB38" s="345">
        <f t="shared" si="12"/>
        <v>0</v>
      </c>
      <c r="AC38" s="392">
        <f t="shared" si="5"/>
        <v>-1</v>
      </c>
    </row>
    <row r="39" spans="1:29" x14ac:dyDescent="0.2">
      <c r="A39" s="380" t="s">
        <v>172</v>
      </c>
      <c r="B39" s="381">
        <f>SUM(B40:B47)</f>
        <v>214</v>
      </c>
      <c r="C39" s="387">
        <f>SUM(C40:C47)</f>
        <v>13</v>
      </c>
      <c r="D39" s="387">
        <f>SUM(D40:D47)</f>
        <v>227</v>
      </c>
      <c r="E39" s="384"/>
      <c r="F39" s="381">
        <f>SUM(F40:F47)</f>
        <v>214</v>
      </c>
      <c r="G39" s="387">
        <f>SUM(G40:G47)</f>
        <v>13</v>
      </c>
      <c r="H39" s="387">
        <f>SUM(H40:H47)</f>
        <v>227</v>
      </c>
      <c r="I39" s="393">
        <f t="shared" si="0"/>
        <v>0</v>
      </c>
      <c r="J39" s="381">
        <f>SUM(J40:J47)</f>
        <v>214</v>
      </c>
      <c r="K39" s="387">
        <f>SUM(K40:K47)</f>
        <v>13</v>
      </c>
      <c r="L39" s="387">
        <f>SUM(L40:L47)</f>
        <v>227</v>
      </c>
      <c r="M39" s="393">
        <f t="shared" si="1"/>
        <v>0</v>
      </c>
      <c r="N39" s="381">
        <f>SUM(N40:N47)</f>
        <v>213</v>
      </c>
      <c r="O39" s="387">
        <f>SUM(O40:O47)</f>
        <v>13</v>
      </c>
      <c r="P39" s="387">
        <f>SUM(P40:P47)</f>
        <v>226</v>
      </c>
      <c r="Q39" s="393">
        <f t="shared" si="2"/>
        <v>-4.4052863436123352E-3</v>
      </c>
      <c r="R39" s="381">
        <f>SUM(R40:R47)</f>
        <v>205</v>
      </c>
      <c r="S39" s="387">
        <f>SUM(S40:S47)</f>
        <v>12</v>
      </c>
      <c r="T39" s="387">
        <f>SUM(T40:T47)</f>
        <v>217</v>
      </c>
      <c r="U39" s="393">
        <f t="shared" si="3"/>
        <v>-4.405286343612335E-2</v>
      </c>
      <c r="V39" s="381">
        <f>SUM(V40:V47)</f>
        <v>0</v>
      </c>
      <c r="W39" s="387">
        <f>SUM(W40:W47)</f>
        <v>0</v>
      </c>
      <c r="X39" s="387">
        <f>SUM(X40:X47)</f>
        <v>0</v>
      </c>
      <c r="Y39" s="393">
        <f t="shared" si="4"/>
        <v>-1</v>
      </c>
      <c r="Z39" s="381">
        <f>SUM(Z40:Z47)</f>
        <v>0</v>
      </c>
      <c r="AA39" s="387">
        <f>SUM(AA40:AA47)</f>
        <v>0</v>
      </c>
      <c r="AB39" s="387">
        <f>SUM(AB40:AB47)</f>
        <v>0</v>
      </c>
      <c r="AC39" s="393">
        <f t="shared" si="5"/>
        <v>-1</v>
      </c>
    </row>
    <row r="40" spans="1:29" x14ac:dyDescent="0.2">
      <c r="A40" s="283" t="s">
        <v>102</v>
      </c>
      <c r="B40" s="262">
        <v>15</v>
      </c>
      <c r="C40" s="284">
        <v>0</v>
      </c>
      <c r="D40" s="345">
        <f t="shared" ref="D40:D47" si="13">SUM(B40:C40)</f>
        <v>15</v>
      </c>
      <c r="E40" s="341"/>
      <c r="F40" s="262">
        <v>15</v>
      </c>
      <c r="G40" s="284">
        <v>0</v>
      </c>
      <c r="H40" s="345">
        <f t="shared" ref="H40:H47" si="14">SUM(F40:G40)</f>
        <v>15</v>
      </c>
      <c r="I40" s="392">
        <f t="shared" si="0"/>
        <v>0</v>
      </c>
      <c r="J40" s="262">
        <v>15</v>
      </c>
      <c r="K40" s="284">
        <v>0</v>
      </c>
      <c r="L40" s="345">
        <f t="shared" ref="L40:L47" si="15">SUM(J40:K40)</f>
        <v>15</v>
      </c>
      <c r="M40" s="392">
        <f t="shared" si="1"/>
        <v>0</v>
      </c>
      <c r="N40" s="262">
        <v>15</v>
      </c>
      <c r="O40" s="284">
        <v>0</v>
      </c>
      <c r="P40" s="345">
        <f t="shared" ref="P40:P47" si="16">SUM(N40:O40)</f>
        <v>15</v>
      </c>
      <c r="Q40" s="392">
        <f t="shared" si="2"/>
        <v>0</v>
      </c>
      <c r="R40" s="262">
        <v>15</v>
      </c>
      <c r="S40" s="284">
        <v>0</v>
      </c>
      <c r="T40" s="345">
        <f t="shared" ref="T40:T47" si="17">SUM(R40:S40)</f>
        <v>15</v>
      </c>
      <c r="U40" s="392">
        <f t="shared" si="3"/>
        <v>0</v>
      </c>
      <c r="V40" s="262"/>
      <c r="W40" s="284"/>
      <c r="X40" s="345">
        <f t="shared" ref="X40:X47" si="18">SUM(V40:W40)</f>
        <v>0</v>
      </c>
      <c r="Y40" s="392">
        <f t="shared" si="4"/>
        <v>-1</v>
      </c>
      <c r="Z40" s="262"/>
      <c r="AA40" s="284"/>
      <c r="AB40" s="345">
        <f t="shared" ref="AB40:AB47" si="19">SUM(Z40:AA40)</f>
        <v>0</v>
      </c>
      <c r="AC40" s="392">
        <f t="shared" si="5"/>
        <v>-1</v>
      </c>
    </row>
    <row r="41" spans="1:29" x14ac:dyDescent="0.2">
      <c r="A41" s="283" t="s">
        <v>152</v>
      </c>
      <c r="B41" s="262">
        <v>45</v>
      </c>
      <c r="C41" s="284">
        <v>3</v>
      </c>
      <c r="D41" s="345">
        <f t="shared" si="13"/>
        <v>48</v>
      </c>
      <c r="E41" s="341"/>
      <c r="F41" s="262">
        <v>45</v>
      </c>
      <c r="G41" s="284">
        <v>3</v>
      </c>
      <c r="H41" s="345">
        <f t="shared" si="14"/>
        <v>48</v>
      </c>
      <c r="I41" s="392">
        <f t="shared" si="0"/>
        <v>0</v>
      </c>
      <c r="J41" s="262">
        <v>45</v>
      </c>
      <c r="K41" s="284">
        <v>3</v>
      </c>
      <c r="L41" s="345">
        <f t="shared" si="15"/>
        <v>48</v>
      </c>
      <c r="M41" s="392">
        <f t="shared" si="1"/>
        <v>0</v>
      </c>
      <c r="N41" s="262">
        <v>44</v>
      </c>
      <c r="O41" s="284">
        <v>3</v>
      </c>
      <c r="P41" s="345">
        <f t="shared" si="16"/>
        <v>47</v>
      </c>
      <c r="Q41" s="392">
        <f t="shared" si="2"/>
        <v>-2.0833333333333332E-2</v>
      </c>
      <c r="R41" s="262">
        <v>43</v>
      </c>
      <c r="S41" s="284">
        <v>3</v>
      </c>
      <c r="T41" s="345">
        <f t="shared" si="17"/>
        <v>46</v>
      </c>
      <c r="U41" s="392">
        <f t="shared" si="3"/>
        <v>-4.1666666666666664E-2</v>
      </c>
      <c r="V41" s="262"/>
      <c r="W41" s="284"/>
      <c r="X41" s="345">
        <f t="shared" si="18"/>
        <v>0</v>
      </c>
      <c r="Y41" s="392">
        <f t="shared" si="4"/>
        <v>-1</v>
      </c>
      <c r="Z41" s="262"/>
      <c r="AA41" s="284"/>
      <c r="AB41" s="345">
        <f t="shared" si="19"/>
        <v>0</v>
      </c>
      <c r="AC41" s="392">
        <f t="shared" si="5"/>
        <v>-1</v>
      </c>
    </row>
    <row r="42" spans="1:29" x14ac:dyDescent="0.2">
      <c r="A42" s="283" t="s">
        <v>153</v>
      </c>
      <c r="B42" s="262">
        <v>42</v>
      </c>
      <c r="C42" s="284">
        <v>2</v>
      </c>
      <c r="D42" s="345">
        <f>SUM(B42:C42)</f>
        <v>44</v>
      </c>
      <c r="E42" s="341"/>
      <c r="F42" s="262">
        <v>42</v>
      </c>
      <c r="G42" s="284">
        <v>2</v>
      </c>
      <c r="H42" s="345">
        <f>SUM(F42:G42)</f>
        <v>44</v>
      </c>
      <c r="I42" s="392">
        <f>(H42-$H42)/$H42</f>
        <v>0</v>
      </c>
      <c r="J42" s="262">
        <v>42</v>
      </c>
      <c r="K42" s="284">
        <v>2</v>
      </c>
      <c r="L42" s="345">
        <f>SUM(J42:K42)</f>
        <v>44</v>
      </c>
      <c r="M42" s="392">
        <f>(L42-$H42)/$H42</f>
        <v>0</v>
      </c>
      <c r="N42" s="262">
        <v>41</v>
      </c>
      <c r="O42" s="284">
        <v>2</v>
      </c>
      <c r="P42" s="345">
        <f>SUM(N42:O42)</f>
        <v>43</v>
      </c>
      <c r="Q42" s="392">
        <f>(P42-$H42)/$H42</f>
        <v>-2.2727272727272728E-2</v>
      </c>
      <c r="R42" s="262">
        <v>39</v>
      </c>
      <c r="S42" s="284">
        <v>2</v>
      </c>
      <c r="T42" s="345">
        <f>SUM(R42:S42)</f>
        <v>41</v>
      </c>
      <c r="U42" s="392">
        <f>(T42-$H42)/$H42</f>
        <v>-6.8181818181818177E-2</v>
      </c>
      <c r="V42" s="262"/>
      <c r="W42" s="284"/>
      <c r="X42" s="345">
        <f>SUM(V42:W42)</f>
        <v>0</v>
      </c>
      <c r="Y42" s="392">
        <f>(X42-$H42)/$H42</f>
        <v>-1</v>
      </c>
      <c r="Z42" s="262"/>
      <c r="AA42" s="284"/>
      <c r="AB42" s="345">
        <f>SUM(Z42:AA42)</f>
        <v>0</v>
      </c>
      <c r="AC42" s="392">
        <f>(AB42-$H42)/$H42</f>
        <v>-1</v>
      </c>
    </row>
    <row r="43" spans="1:29" x14ac:dyDescent="0.2">
      <c r="A43" s="283" t="s">
        <v>155</v>
      </c>
      <c r="B43" s="262">
        <v>4</v>
      </c>
      <c r="C43" s="284">
        <v>1</v>
      </c>
      <c r="D43" s="345">
        <f t="shared" si="13"/>
        <v>5</v>
      </c>
      <c r="E43" s="341"/>
      <c r="F43" s="262">
        <v>4</v>
      </c>
      <c r="G43" s="284">
        <v>1</v>
      </c>
      <c r="H43" s="345">
        <f t="shared" si="14"/>
        <v>5</v>
      </c>
      <c r="I43" s="392">
        <f t="shared" si="0"/>
        <v>0</v>
      </c>
      <c r="J43" s="262">
        <v>4</v>
      </c>
      <c r="K43" s="284">
        <v>1</v>
      </c>
      <c r="L43" s="345">
        <f t="shared" si="15"/>
        <v>5</v>
      </c>
      <c r="M43" s="392">
        <f t="shared" si="1"/>
        <v>0</v>
      </c>
      <c r="N43" s="262">
        <v>4</v>
      </c>
      <c r="O43" s="284">
        <v>1</v>
      </c>
      <c r="P43" s="345">
        <f t="shared" si="16"/>
        <v>5</v>
      </c>
      <c r="Q43" s="392">
        <f t="shared" si="2"/>
        <v>0</v>
      </c>
      <c r="R43" s="262">
        <v>4</v>
      </c>
      <c r="S43" s="284">
        <v>1</v>
      </c>
      <c r="T43" s="345">
        <f t="shared" si="17"/>
        <v>5</v>
      </c>
      <c r="U43" s="392">
        <f t="shared" si="3"/>
        <v>0</v>
      </c>
      <c r="V43" s="262"/>
      <c r="W43" s="284"/>
      <c r="X43" s="345">
        <f t="shared" si="18"/>
        <v>0</v>
      </c>
      <c r="Y43" s="392">
        <f t="shared" si="4"/>
        <v>-1</v>
      </c>
      <c r="Z43" s="262"/>
      <c r="AA43" s="284"/>
      <c r="AB43" s="345">
        <f t="shared" si="19"/>
        <v>0</v>
      </c>
      <c r="AC43" s="392">
        <f t="shared" si="5"/>
        <v>-1</v>
      </c>
    </row>
    <row r="44" spans="1:29" x14ac:dyDescent="0.2">
      <c r="A44" s="283" t="s">
        <v>118</v>
      </c>
      <c r="B44" s="262">
        <v>12</v>
      </c>
      <c r="C44" s="284">
        <v>0</v>
      </c>
      <c r="D44" s="345">
        <f t="shared" si="13"/>
        <v>12</v>
      </c>
      <c r="E44" s="341"/>
      <c r="F44" s="262">
        <v>12</v>
      </c>
      <c r="G44" s="284">
        <v>0</v>
      </c>
      <c r="H44" s="345">
        <f t="shared" si="14"/>
        <v>12</v>
      </c>
      <c r="I44" s="392">
        <f t="shared" si="0"/>
        <v>0</v>
      </c>
      <c r="J44" s="262">
        <v>12</v>
      </c>
      <c r="K44" s="284">
        <v>0</v>
      </c>
      <c r="L44" s="345">
        <f t="shared" si="15"/>
        <v>12</v>
      </c>
      <c r="M44" s="392">
        <f t="shared" si="1"/>
        <v>0</v>
      </c>
      <c r="N44" s="262">
        <v>12</v>
      </c>
      <c r="O44" s="284">
        <v>0</v>
      </c>
      <c r="P44" s="345">
        <f t="shared" si="16"/>
        <v>12</v>
      </c>
      <c r="Q44" s="392">
        <f t="shared" si="2"/>
        <v>0</v>
      </c>
      <c r="R44" s="262">
        <v>11</v>
      </c>
      <c r="S44" s="284">
        <v>0</v>
      </c>
      <c r="T44" s="345">
        <f t="shared" si="17"/>
        <v>11</v>
      </c>
      <c r="U44" s="392">
        <f t="shared" si="3"/>
        <v>-8.3333333333333329E-2</v>
      </c>
      <c r="V44" s="262"/>
      <c r="W44" s="284"/>
      <c r="X44" s="345">
        <f t="shared" si="18"/>
        <v>0</v>
      </c>
      <c r="Y44" s="392">
        <f t="shared" si="4"/>
        <v>-1</v>
      </c>
      <c r="Z44" s="262"/>
      <c r="AA44" s="284"/>
      <c r="AB44" s="345">
        <f t="shared" si="19"/>
        <v>0</v>
      </c>
      <c r="AC44" s="392">
        <f t="shared" si="5"/>
        <v>-1</v>
      </c>
    </row>
    <row r="45" spans="1:29" x14ac:dyDescent="0.2">
      <c r="A45" s="365" t="s">
        <v>91</v>
      </c>
      <c r="B45" s="262">
        <v>45</v>
      </c>
      <c r="C45" s="284">
        <v>5</v>
      </c>
      <c r="D45" s="345">
        <f t="shared" si="13"/>
        <v>50</v>
      </c>
      <c r="E45" s="341"/>
      <c r="F45" s="262">
        <v>45</v>
      </c>
      <c r="G45" s="284">
        <v>5</v>
      </c>
      <c r="H45" s="345">
        <f t="shared" si="14"/>
        <v>50</v>
      </c>
      <c r="I45" s="392">
        <f t="shared" si="0"/>
        <v>0</v>
      </c>
      <c r="J45" s="262">
        <v>45</v>
      </c>
      <c r="K45" s="284">
        <v>5</v>
      </c>
      <c r="L45" s="345">
        <f t="shared" si="15"/>
        <v>50</v>
      </c>
      <c r="M45" s="392">
        <f t="shared" si="1"/>
        <v>0</v>
      </c>
      <c r="N45" s="262">
        <v>45</v>
      </c>
      <c r="O45" s="284">
        <v>5</v>
      </c>
      <c r="P45" s="345">
        <f t="shared" si="16"/>
        <v>50</v>
      </c>
      <c r="Q45" s="392">
        <f t="shared" si="2"/>
        <v>0</v>
      </c>
      <c r="R45" s="262">
        <v>41</v>
      </c>
      <c r="S45" s="284">
        <v>4</v>
      </c>
      <c r="T45" s="345">
        <f t="shared" si="17"/>
        <v>45</v>
      </c>
      <c r="U45" s="392">
        <f t="shared" si="3"/>
        <v>-0.1</v>
      </c>
      <c r="V45" s="262"/>
      <c r="W45" s="284"/>
      <c r="X45" s="345">
        <f t="shared" si="18"/>
        <v>0</v>
      </c>
      <c r="Y45" s="392">
        <f t="shared" si="4"/>
        <v>-1</v>
      </c>
      <c r="Z45" s="262"/>
      <c r="AA45" s="284"/>
      <c r="AB45" s="345">
        <f t="shared" si="19"/>
        <v>0</v>
      </c>
      <c r="AC45" s="392">
        <f t="shared" si="5"/>
        <v>-1</v>
      </c>
    </row>
    <row r="46" spans="1:29" x14ac:dyDescent="0.2">
      <c r="A46" s="283" t="s">
        <v>92</v>
      </c>
      <c r="B46" s="262">
        <v>3</v>
      </c>
      <c r="C46" s="284">
        <v>0</v>
      </c>
      <c r="D46" s="345">
        <f t="shared" si="13"/>
        <v>3</v>
      </c>
      <c r="E46" s="341"/>
      <c r="F46" s="262">
        <v>3</v>
      </c>
      <c r="G46" s="284">
        <v>0</v>
      </c>
      <c r="H46" s="345">
        <f t="shared" si="14"/>
        <v>3</v>
      </c>
      <c r="I46" s="392">
        <f t="shared" si="0"/>
        <v>0</v>
      </c>
      <c r="J46" s="262">
        <v>3</v>
      </c>
      <c r="K46" s="284">
        <v>0</v>
      </c>
      <c r="L46" s="345">
        <f t="shared" si="15"/>
        <v>3</v>
      </c>
      <c r="M46" s="392">
        <f t="shared" si="1"/>
        <v>0</v>
      </c>
      <c r="N46" s="262">
        <v>4</v>
      </c>
      <c r="O46" s="284">
        <v>0</v>
      </c>
      <c r="P46" s="345">
        <f t="shared" si="16"/>
        <v>4</v>
      </c>
      <c r="Q46" s="392">
        <f t="shared" si="2"/>
        <v>0.33333333333333331</v>
      </c>
      <c r="R46" s="262">
        <v>4</v>
      </c>
      <c r="S46" s="284">
        <v>0</v>
      </c>
      <c r="T46" s="345">
        <f t="shared" si="17"/>
        <v>4</v>
      </c>
      <c r="U46" s="392">
        <f t="shared" si="3"/>
        <v>0.33333333333333331</v>
      </c>
      <c r="V46" s="262"/>
      <c r="W46" s="284"/>
      <c r="X46" s="345">
        <f t="shared" si="18"/>
        <v>0</v>
      </c>
      <c r="Y46" s="392">
        <f t="shared" si="4"/>
        <v>-1</v>
      </c>
      <c r="Z46" s="262"/>
      <c r="AA46" s="284"/>
      <c r="AB46" s="345">
        <f t="shared" si="19"/>
        <v>0</v>
      </c>
      <c r="AC46" s="392">
        <f t="shared" si="5"/>
        <v>-1</v>
      </c>
    </row>
    <row r="47" spans="1:29" x14ac:dyDescent="0.2">
      <c r="A47" s="283" t="s">
        <v>38</v>
      </c>
      <c r="B47" s="262">
        <v>48</v>
      </c>
      <c r="C47" s="284">
        <v>2</v>
      </c>
      <c r="D47" s="345">
        <f t="shared" si="13"/>
        <v>50</v>
      </c>
      <c r="E47" s="341"/>
      <c r="F47" s="262">
        <v>48</v>
      </c>
      <c r="G47" s="284">
        <v>2</v>
      </c>
      <c r="H47" s="345">
        <f t="shared" si="14"/>
        <v>50</v>
      </c>
      <c r="I47" s="392">
        <f t="shared" si="0"/>
        <v>0</v>
      </c>
      <c r="J47" s="262">
        <v>48</v>
      </c>
      <c r="K47" s="284">
        <v>2</v>
      </c>
      <c r="L47" s="345">
        <f t="shared" si="15"/>
        <v>50</v>
      </c>
      <c r="M47" s="392">
        <f t="shared" si="1"/>
        <v>0</v>
      </c>
      <c r="N47" s="262">
        <v>48</v>
      </c>
      <c r="O47" s="284">
        <v>2</v>
      </c>
      <c r="P47" s="345">
        <f t="shared" si="16"/>
        <v>50</v>
      </c>
      <c r="Q47" s="392">
        <f t="shared" si="2"/>
        <v>0</v>
      </c>
      <c r="R47" s="262">
        <v>48</v>
      </c>
      <c r="S47" s="284">
        <v>2</v>
      </c>
      <c r="T47" s="345">
        <f t="shared" si="17"/>
        <v>50</v>
      </c>
      <c r="U47" s="392">
        <f t="shared" si="3"/>
        <v>0</v>
      </c>
      <c r="V47" s="262"/>
      <c r="W47" s="284"/>
      <c r="X47" s="345">
        <f t="shared" si="18"/>
        <v>0</v>
      </c>
      <c r="Y47" s="392">
        <f t="shared" si="4"/>
        <v>-1</v>
      </c>
      <c r="Z47" s="262"/>
      <c r="AA47" s="284"/>
      <c r="AB47" s="345">
        <f t="shared" si="19"/>
        <v>0</v>
      </c>
      <c r="AC47" s="392">
        <f t="shared" si="5"/>
        <v>-1</v>
      </c>
    </row>
    <row r="48" spans="1:29" x14ac:dyDescent="0.2">
      <c r="A48" s="380" t="s">
        <v>174</v>
      </c>
      <c r="B48" s="381">
        <f>SUM(B49:B51)</f>
        <v>144</v>
      </c>
      <c r="C48" s="387">
        <f>SUM(C49:C51)</f>
        <v>69</v>
      </c>
      <c r="D48" s="387">
        <f>SUM(D49:D51)</f>
        <v>213</v>
      </c>
      <c r="E48" s="384"/>
      <c r="F48" s="381">
        <f>SUM(F49:F52)</f>
        <v>143</v>
      </c>
      <c r="G48" s="387">
        <f>SUM(G49:G52)</f>
        <v>69</v>
      </c>
      <c r="H48" s="387">
        <f>SUM(H49:H51)</f>
        <v>212</v>
      </c>
      <c r="I48" s="393">
        <f t="shared" si="0"/>
        <v>0</v>
      </c>
      <c r="J48" s="381">
        <f>SUM(J49:J51)</f>
        <v>143</v>
      </c>
      <c r="K48" s="387">
        <f>SUM(K49:K51)</f>
        <v>69</v>
      </c>
      <c r="L48" s="387">
        <f>SUM(L49:L51)</f>
        <v>212</v>
      </c>
      <c r="M48" s="393">
        <f t="shared" si="1"/>
        <v>0</v>
      </c>
      <c r="N48" s="381">
        <f>SUM(N49:N51)</f>
        <v>143</v>
      </c>
      <c r="O48" s="387">
        <f>SUM(O49:O51)</f>
        <v>69</v>
      </c>
      <c r="P48" s="387">
        <f>SUM(P49:P51)</f>
        <v>212</v>
      </c>
      <c r="Q48" s="393">
        <f t="shared" si="2"/>
        <v>0</v>
      </c>
      <c r="R48" s="381">
        <f>SUM(R49:R51)</f>
        <v>141</v>
      </c>
      <c r="S48" s="387">
        <f>SUM(S49:S51)</f>
        <v>69</v>
      </c>
      <c r="T48" s="387">
        <f>SUM(T49:T51)</f>
        <v>210</v>
      </c>
      <c r="U48" s="393">
        <f t="shared" si="3"/>
        <v>-9.433962264150943E-3</v>
      </c>
      <c r="V48" s="381">
        <f>SUM(V49:V51)</f>
        <v>0</v>
      </c>
      <c r="W48" s="387">
        <f>SUM(W49:W51)</f>
        <v>0</v>
      </c>
      <c r="X48" s="387">
        <f>SUM(X49:X51)</f>
        <v>0</v>
      </c>
      <c r="Y48" s="393">
        <f t="shared" si="4"/>
        <v>-1</v>
      </c>
      <c r="Z48" s="381">
        <f>SUM(Z49:Z51)</f>
        <v>0</v>
      </c>
      <c r="AA48" s="387">
        <f>SUM(AA49:AA51)</f>
        <v>0</v>
      </c>
      <c r="AB48" s="387">
        <f>SUM(AB49:AB51)</f>
        <v>0</v>
      </c>
      <c r="AC48" s="393">
        <f t="shared" si="5"/>
        <v>-1</v>
      </c>
    </row>
    <row r="49" spans="1:29" x14ac:dyDescent="0.2">
      <c r="A49" s="283" t="s">
        <v>104</v>
      </c>
      <c r="B49" s="262">
        <v>85</v>
      </c>
      <c r="C49" s="284">
        <v>35</v>
      </c>
      <c r="D49" s="345">
        <f>SUM(B49:C49)</f>
        <v>120</v>
      </c>
      <c r="E49" s="341"/>
      <c r="F49" s="262">
        <v>85</v>
      </c>
      <c r="G49" s="284">
        <v>35</v>
      </c>
      <c r="H49" s="345">
        <f>SUM(F49:G49)</f>
        <v>120</v>
      </c>
      <c r="I49" s="392">
        <f t="shared" si="0"/>
        <v>0</v>
      </c>
      <c r="J49" s="262">
        <v>85</v>
      </c>
      <c r="K49" s="284">
        <v>35</v>
      </c>
      <c r="L49" s="345">
        <f>SUM(J49:K49)</f>
        <v>120</v>
      </c>
      <c r="M49" s="392">
        <f t="shared" si="1"/>
        <v>0</v>
      </c>
      <c r="N49" s="262">
        <v>85</v>
      </c>
      <c r="O49" s="284">
        <v>35</v>
      </c>
      <c r="P49" s="345">
        <f>SUM(N49:O49)</f>
        <v>120</v>
      </c>
      <c r="Q49" s="392">
        <f t="shared" si="2"/>
        <v>0</v>
      </c>
      <c r="R49" s="262">
        <v>83</v>
      </c>
      <c r="S49" s="284">
        <v>35</v>
      </c>
      <c r="T49" s="345">
        <f>SUM(R49:S49)</f>
        <v>118</v>
      </c>
      <c r="U49" s="392">
        <f t="shared" si="3"/>
        <v>-1.6666666666666666E-2</v>
      </c>
      <c r="V49" s="262"/>
      <c r="W49" s="284"/>
      <c r="X49" s="345">
        <f>SUM(V49:W49)</f>
        <v>0</v>
      </c>
      <c r="Y49" s="392">
        <f t="shared" si="4"/>
        <v>-1</v>
      </c>
      <c r="Z49" s="262"/>
      <c r="AA49" s="284"/>
      <c r="AB49" s="345">
        <f>SUM(Z49:AA49)</f>
        <v>0</v>
      </c>
      <c r="AC49" s="392">
        <f t="shared" si="5"/>
        <v>-1</v>
      </c>
    </row>
    <row r="50" spans="1:29" x14ac:dyDescent="0.2">
      <c r="A50" s="283" t="s">
        <v>176</v>
      </c>
      <c r="B50" s="262">
        <v>46</v>
      </c>
      <c r="C50" s="284">
        <v>24</v>
      </c>
      <c r="D50" s="345">
        <f>SUM(B50:C50)</f>
        <v>70</v>
      </c>
      <c r="E50" s="341"/>
      <c r="F50" s="262">
        <v>45</v>
      </c>
      <c r="G50" s="284">
        <v>24</v>
      </c>
      <c r="H50" s="345">
        <f>SUM(F50:G50)</f>
        <v>69</v>
      </c>
      <c r="I50" s="392">
        <f t="shared" si="0"/>
        <v>0</v>
      </c>
      <c r="J50" s="262">
        <v>45</v>
      </c>
      <c r="K50" s="284">
        <v>24</v>
      </c>
      <c r="L50" s="345">
        <f>SUM(J50:K50)</f>
        <v>69</v>
      </c>
      <c r="M50" s="392">
        <f t="shared" si="1"/>
        <v>0</v>
      </c>
      <c r="N50" s="262">
        <v>45</v>
      </c>
      <c r="O50" s="284">
        <v>24</v>
      </c>
      <c r="P50" s="345">
        <f>SUM(N50:O50)</f>
        <v>69</v>
      </c>
      <c r="Q50" s="392">
        <f t="shared" si="2"/>
        <v>0</v>
      </c>
      <c r="R50" s="262">
        <v>45</v>
      </c>
      <c r="S50" s="284">
        <v>24</v>
      </c>
      <c r="T50" s="345">
        <f>SUM(R50:S50)</f>
        <v>69</v>
      </c>
      <c r="U50" s="392">
        <f t="shared" si="3"/>
        <v>0</v>
      </c>
      <c r="V50" s="262"/>
      <c r="W50" s="284"/>
      <c r="X50" s="345">
        <f>SUM(V50:W50)</f>
        <v>0</v>
      </c>
      <c r="Y50" s="392">
        <f t="shared" si="4"/>
        <v>-1</v>
      </c>
      <c r="Z50" s="262"/>
      <c r="AA50" s="284"/>
      <c r="AB50" s="345">
        <f>SUM(Z50:AA50)</f>
        <v>0</v>
      </c>
      <c r="AC50" s="392">
        <f t="shared" si="5"/>
        <v>-1</v>
      </c>
    </row>
    <row r="51" spans="1:29" x14ac:dyDescent="0.2">
      <c r="A51" s="283" t="s">
        <v>5</v>
      </c>
      <c r="B51" s="262">
        <v>13</v>
      </c>
      <c r="C51" s="284">
        <v>10</v>
      </c>
      <c r="D51" s="345">
        <f>SUM(B51:C51)</f>
        <v>23</v>
      </c>
      <c r="E51" s="341"/>
      <c r="F51" s="262">
        <v>13</v>
      </c>
      <c r="G51" s="284">
        <v>10</v>
      </c>
      <c r="H51" s="345">
        <f>SUM(F51:G51)</f>
        <v>23</v>
      </c>
      <c r="I51" s="392">
        <f t="shared" si="0"/>
        <v>0</v>
      </c>
      <c r="J51" s="262">
        <v>13</v>
      </c>
      <c r="K51" s="284">
        <v>10</v>
      </c>
      <c r="L51" s="345">
        <f>SUM(J51:K51)</f>
        <v>23</v>
      </c>
      <c r="M51" s="392">
        <f t="shared" si="1"/>
        <v>0</v>
      </c>
      <c r="N51" s="262">
        <v>13</v>
      </c>
      <c r="O51" s="284">
        <v>10</v>
      </c>
      <c r="P51" s="345">
        <f>SUM(N51:O51)</f>
        <v>23</v>
      </c>
      <c r="Q51" s="392">
        <f t="shared" si="2"/>
        <v>0</v>
      </c>
      <c r="R51" s="262">
        <v>13</v>
      </c>
      <c r="S51" s="284">
        <v>10</v>
      </c>
      <c r="T51" s="345">
        <f>SUM(R51:S51)</f>
        <v>23</v>
      </c>
      <c r="U51" s="392">
        <f t="shared" si="3"/>
        <v>0</v>
      </c>
      <c r="V51" s="262"/>
      <c r="W51" s="284"/>
      <c r="X51" s="345">
        <f>SUM(V51:W51)</f>
        <v>0</v>
      </c>
      <c r="Y51" s="392">
        <f t="shared" si="4"/>
        <v>-1</v>
      </c>
      <c r="Z51" s="262"/>
      <c r="AA51" s="284"/>
      <c r="AB51" s="345">
        <f>SUM(Z51:AA51)</f>
        <v>0</v>
      </c>
      <c r="AC51" s="392">
        <f t="shared" si="5"/>
        <v>-1</v>
      </c>
    </row>
    <row r="52" spans="1:29" ht="13.5" thickBot="1" x14ac:dyDescent="0.25"/>
    <row r="53" spans="1:29" ht="13.5" thickTop="1" x14ac:dyDescent="0.2">
      <c r="A53" s="408" t="s">
        <v>171</v>
      </c>
      <c r="B53" s="409">
        <f>B5+B20</f>
        <v>81</v>
      </c>
      <c r="C53" s="410">
        <f>C5+C20</f>
        <v>78</v>
      </c>
      <c r="D53" s="410">
        <f>D5+D20</f>
        <v>159</v>
      </c>
      <c r="E53" s="411"/>
      <c r="F53" s="409">
        <f>F5+F20</f>
        <v>79</v>
      </c>
      <c r="G53" s="410">
        <f>G5+G20</f>
        <v>76</v>
      </c>
      <c r="H53" s="410">
        <f>H5+H20</f>
        <v>155</v>
      </c>
      <c r="I53" s="412">
        <f>(H53-$H53)/$H53</f>
        <v>0</v>
      </c>
      <c r="J53" s="409">
        <f>J5+J20</f>
        <v>79</v>
      </c>
      <c r="K53" s="410">
        <f>K5+K20</f>
        <v>76</v>
      </c>
      <c r="L53" s="410">
        <f>L5+L20</f>
        <v>155</v>
      </c>
      <c r="M53" s="412">
        <f>(L53-$H53)/$H53</f>
        <v>0</v>
      </c>
      <c r="N53" s="409">
        <f>N5+N20</f>
        <v>79</v>
      </c>
      <c r="O53" s="410">
        <f>O5+O20</f>
        <v>76</v>
      </c>
      <c r="P53" s="410">
        <f>P5+P20</f>
        <v>155</v>
      </c>
      <c r="Q53" s="412">
        <f>(P53-$H53)/$H53</f>
        <v>0</v>
      </c>
      <c r="R53" s="409">
        <f>R5+R20</f>
        <v>76</v>
      </c>
      <c r="S53" s="410">
        <f>S5+S20</f>
        <v>74</v>
      </c>
      <c r="T53" s="410">
        <f>T5+T20</f>
        <v>150</v>
      </c>
      <c r="U53" s="412">
        <f>(T53-$H53)/$H53</f>
        <v>-3.2258064516129031E-2</v>
      </c>
      <c r="V53" s="409">
        <f>V5+V20</f>
        <v>0</v>
      </c>
      <c r="W53" s="410">
        <f>W5+W20</f>
        <v>0</v>
      </c>
      <c r="X53" s="410">
        <f>X5+X20</f>
        <v>0</v>
      </c>
      <c r="Y53" s="412">
        <f>(X53-$H53)/$H53</f>
        <v>-1</v>
      </c>
      <c r="Z53" s="409">
        <f>Z5+Z20</f>
        <v>0</v>
      </c>
      <c r="AA53" s="410">
        <f>AA5+AA20</f>
        <v>0</v>
      </c>
      <c r="AB53" s="410">
        <f>AB5+AB20</f>
        <v>0</v>
      </c>
      <c r="AC53" s="412">
        <f>(AB53-$H53)/$H53</f>
        <v>-1</v>
      </c>
    </row>
    <row r="54" spans="1:29" x14ac:dyDescent="0.2">
      <c r="A54" s="380" t="s">
        <v>173</v>
      </c>
      <c r="B54" s="381">
        <f>B12+B25</f>
        <v>293</v>
      </c>
      <c r="C54" s="387">
        <f>C12+C25</f>
        <v>99</v>
      </c>
      <c r="D54" s="387">
        <f>D12+D25</f>
        <v>392</v>
      </c>
      <c r="E54" s="384"/>
      <c r="F54" s="381">
        <f>F12+F25</f>
        <v>293</v>
      </c>
      <c r="G54" s="387">
        <f>G12+G25</f>
        <v>99</v>
      </c>
      <c r="H54" s="387">
        <f>H12+H25</f>
        <v>392</v>
      </c>
      <c r="I54" s="407">
        <f>(H54-$H54)/$H54</f>
        <v>0</v>
      </c>
      <c r="J54" s="381">
        <f>J12+J25</f>
        <v>293</v>
      </c>
      <c r="K54" s="387">
        <f>K12+K25</f>
        <v>99</v>
      </c>
      <c r="L54" s="387">
        <f>L12+L25</f>
        <v>392</v>
      </c>
      <c r="M54" s="407">
        <f>(L54-$H54)/$H54</f>
        <v>0</v>
      </c>
      <c r="N54" s="381">
        <f>N12+N25</f>
        <v>288</v>
      </c>
      <c r="O54" s="387">
        <f>O12+O25</f>
        <v>98</v>
      </c>
      <c r="P54" s="387">
        <f>P12+P25</f>
        <v>386</v>
      </c>
      <c r="Q54" s="407">
        <f>(P54-$H54)/$H54</f>
        <v>-1.5306122448979591E-2</v>
      </c>
      <c r="R54" s="381">
        <f>R12+R25</f>
        <v>280</v>
      </c>
      <c r="S54" s="387">
        <f>S12+S25</f>
        <v>95</v>
      </c>
      <c r="T54" s="387">
        <f>T12+T25</f>
        <v>375</v>
      </c>
      <c r="U54" s="407">
        <f>(T54-$H54)/$H54</f>
        <v>-4.336734693877551E-2</v>
      </c>
      <c r="V54" s="381">
        <f>V12+V25</f>
        <v>0</v>
      </c>
      <c r="W54" s="387">
        <f>W12+W25</f>
        <v>0</v>
      </c>
      <c r="X54" s="387">
        <f>X12+X25</f>
        <v>0</v>
      </c>
      <c r="Y54" s="407">
        <f>(X54-$H54)/$H54</f>
        <v>-1</v>
      </c>
      <c r="Z54" s="381">
        <f>Z12+Z25</f>
        <v>0</v>
      </c>
      <c r="AA54" s="387">
        <f>AA12+AA25</f>
        <v>0</v>
      </c>
      <c r="AB54" s="387">
        <f>AB12+AB25</f>
        <v>0</v>
      </c>
      <c r="AC54" s="407">
        <f>(AB54-$H54)/$H54</f>
        <v>-1</v>
      </c>
    </row>
    <row r="55" spans="1:29" x14ac:dyDescent="0.2">
      <c r="A55" s="380" t="s">
        <v>172</v>
      </c>
      <c r="B55" s="381">
        <f>B8+B17+B39</f>
        <v>283</v>
      </c>
      <c r="C55" s="387">
        <f>C8+C17+C39</f>
        <v>34</v>
      </c>
      <c r="D55" s="387">
        <f>D8+D17+D39</f>
        <v>317</v>
      </c>
      <c r="E55" s="384"/>
      <c r="F55" s="381">
        <f>F8+F17+F39</f>
        <v>283</v>
      </c>
      <c r="G55" s="387">
        <f>G8+G17+G39</f>
        <v>34</v>
      </c>
      <c r="H55" s="387">
        <f>H8+H17+H39</f>
        <v>317</v>
      </c>
      <c r="I55" s="407">
        <f>(H55-$H55)/$H55</f>
        <v>0</v>
      </c>
      <c r="J55" s="381">
        <f>J8+J17+J39</f>
        <v>283</v>
      </c>
      <c r="K55" s="387">
        <f>K8+K17+K39</f>
        <v>34</v>
      </c>
      <c r="L55" s="387">
        <f>L8+L17+L39</f>
        <v>317</v>
      </c>
      <c r="M55" s="407">
        <f>(L55-$H55)/$H55</f>
        <v>0</v>
      </c>
      <c r="N55" s="381">
        <f>N8+N17+N39</f>
        <v>282</v>
      </c>
      <c r="O55" s="387">
        <f>O8+O17+O39</f>
        <v>34</v>
      </c>
      <c r="P55" s="387">
        <f>P8+P17+P39</f>
        <v>316</v>
      </c>
      <c r="Q55" s="407">
        <f>(P55-$H55)/$H55</f>
        <v>-3.1545741324921135E-3</v>
      </c>
      <c r="R55" s="381">
        <f>R8+R17+R39</f>
        <v>267</v>
      </c>
      <c r="S55" s="387">
        <f>S8+S17+S39</f>
        <v>32</v>
      </c>
      <c r="T55" s="387">
        <f>T8+T17+T39</f>
        <v>299</v>
      </c>
      <c r="U55" s="407">
        <f>(T55-$H55)/$H55</f>
        <v>-5.6782334384858045E-2</v>
      </c>
      <c r="V55" s="381">
        <f>V8+V17+V39</f>
        <v>0</v>
      </c>
      <c r="W55" s="387">
        <f>W8+W17+W39</f>
        <v>0</v>
      </c>
      <c r="X55" s="387">
        <f>X8+X17+X39</f>
        <v>0</v>
      </c>
      <c r="Y55" s="407">
        <f>(X55-$H55)/$H55</f>
        <v>-1</v>
      </c>
      <c r="Z55" s="381">
        <f>Z8+Z17+Z39</f>
        <v>0</v>
      </c>
      <c r="AA55" s="387">
        <f>AA8+AA17+AA39</f>
        <v>0</v>
      </c>
      <c r="AB55" s="387">
        <f>AB8+AB17+AB39</f>
        <v>0</v>
      </c>
      <c r="AC55" s="407">
        <f>(AB55-$H55)/$H55</f>
        <v>-1</v>
      </c>
    </row>
    <row r="56" spans="1:29" ht="13.5" thickBot="1" x14ac:dyDescent="0.25">
      <c r="A56" s="380" t="s">
        <v>174</v>
      </c>
      <c r="B56" s="413">
        <f>B48</f>
        <v>144</v>
      </c>
      <c r="C56" s="414">
        <f>C48</f>
        <v>69</v>
      </c>
      <c r="D56" s="414">
        <f>D48</f>
        <v>213</v>
      </c>
      <c r="E56" s="415"/>
      <c r="F56" s="413">
        <f>F48</f>
        <v>143</v>
      </c>
      <c r="G56" s="414">
        <f>G48</f>
        <v>69</v>
      </c>
      <c r="H56" s="414">
        <f>H48</f>
        <v>212</v>
      </c>
      <c r="I56" s="416">
        <f>(H56-$H56)/$H56</f>
        <v>0</v>
      </c>
      <c r="J56" s="413">
        <f>J48</f>
        <v>143</v>
      </c>
      <c r="K56" s="414">
        <f>K48</f>
        <v>69</v>
      </c>
      <c r="L56" s="414">
        <f>L48</f>
        <v>212</v>
      </c>
      <c r="M56" s="416">
        <f>(L56-$H56)/$H56</f>
        <v>0</v>
      </c>
      <c r="N56" s="413">
        <f>N48</f>
        <v>143</v>
      </c>
      <c r="O56" s="414">
        <f>O48</f>
        <v>69</v>
      </c>
      <c r="P56" s="414">
        <f>P48</f>
        <v>212</v>
      </c>
      <c r="Q56" s="416">
        <f>(P56-$H56)/$H56</f>
        <v>0</v>
      </c>
      <c r="R56" s="413">
        <f>R48</f>
        <v>141</v>
      </c>
      <c r="S56" s="414">
        <f>S48</f>
        <v>69</v>
      </c>
      <c r="T56" s="414">
        <f>T48</f>
        <v>210</v>
      </c>
      <c r="U56" s="416">
        <f>(T56-$H56)/$H56</f>
        <v>-9.433962264150943E-3</v>
      </c>
      <c r="V56" s="413">
        <f>V48</f>
        <v>0</v>
      </c>
      <c r="W56" s="414">
        <f>W48</f>
        <v>0</v>
      </c>
      <c r="X56" s="414">
        <f>X48</f>
        <v>0</v>
      </c>
      <c r="Y56" s="416">
        <f>(X56-$H56)/$H56</f>
        <v>-1</v>
      </c>
      <c r="Z56" s="413">
        <f>Z48</f>
        <v>0</v>
      </c>
      <c r="AA56" s="414">
        <f>AA48</f>
        <v>0</v>
      </c>
      <c r="AB56" s="414">
        <f>AB48</f>
        <v>0</v>
      </c>
      <c r="AC56" s="416">
        <f>(AB56-$H56)/$H56</f>
        <v>-1</v>
      </c>
    </row>
    <row r="57" spans="1:29" ht="13.5" thickTop="1" x14ac:dyDescent="0.2">
      <c r="A57" s="905" t="s">
        <v>177</v>
      </c>
      <c r="B57" s="905"/>
      <c r="C57" s="905"/>
      <c r="D57" s="905"/>
      <c r="E57" s="905"/>
      <c r="F57" s="905"/>
      <c r="G57" s="905"/>
      <c r="H57" s="905"/>
      <c r="I57" s="905"/>
      <c r="J57" s="905"/>
      <c r="K57" s="905"/>
      <c r="L57" s="905"/>
      <c r="M57" s="905"/>
      <c r="N57" s="905"/>
      <c r="O57" s="905"/>
      <c r="P57" s="905"/>
      <c r="Q57" s="905"/>
      <c r="R57" s="905"/>
      <c r="S57" s="905"/>
      <c r="T57" s="905"/>
      <c r="U57" s="905"/>
      <c r="V57" s="905"/>
      <c r="W57" s="905"/>
      <c r="X57" s="905"/>
      <c r="Y57" s="905"/>
      <c r="Z57" s="905"/>
      <c r="AA57" s="905"/>
      <c r="AB57" s="905"/>
      <c r="AC57" s="905"/>
    </row>
    <row r="58" spans="1:29" x14ac:dyDescent="0.2">
      <c r="A58" s="898" t="s">
        <v>50</v>
      </c>
      <c r="B58" s="898"/>
      <c r="C58" s="898"/>
      <c r="D58" s="898"/>
      <c r="E58" s="898"/>
      <c r="F58" s="898"/>
      <c r="G58" s="898"/>
      <c r="H58" s="898"/>
      <c r="I58" s="898"/>
      <c r="J58" s="898"/>
      <c r="K58" s="898"/>
      <c r="L58" s="898"/>
      <c r="M58" s="898"/>
      <c r="N58" s="898"/>
      <c r="O58" s="898"/>
      <c r="P58" s="898"/>
      <c r="Q58" s="898"/>
      <c r="R58" s="898"/>
      <c r="S58" s="898"/>
      <c r="T58" s="898"/>
      <c r="U58" s="898"/>
      <c r="V58" s="898"/>
      <c r="W58" s="898"/>
      <c r="X58" s="898"/>
      <c r="Y58" s="898"/>
      <c r="Z58" s="898"/>
      <c r="AA58" s="898"/>
      <c r="AB58" s="898"/>
      <c r="AC58" s="898"/>
    </row>
    <row r="59" spans="1:29" x14ac:dyDescent="0.2">
      <c r="A59" s="358"/>
      <c r="B59" s="358"/>
      <c r="C59" s="358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</row>
    <row r="60" spans="1:29" ht="13.5" thickBot="1" x14ac:dyDescent="0.25">
      <c r="A60" s="358"/>
      <c r="B60" s="358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</row>
    <row r="61" spans="1:29" ht="14.25" thickTop="1" thickBot="1" x14ac:dyDescent="0.25">
      <c r="A61" s="251"/>
      <c r="B61" s="889"/>
      <c r="C61" s="890"/>
      <c r="D61" s="890"/>
      <c r="E61" s="899"/>
      <c r="F61" s="889"/>
      <c r="G61" s="890"/>
      <c r="H61" s="890"/>
      <c r="I61" s="899"/>
      <c r="J61" s="889"/>
      <c r="K61" s="890"/>
      <c r="L61" s="890"/>
      <c r="M61" s="899"/>
      <c r="N61" s="889"/>
      <c r="O61" s="903"/>
      <c r="P61" s="903"/>
      <c r="Q61" s="904"/>
      <c r="R61" s="889"/>
      <c r="S61" s="890"/>
      <c r="T61" s="890"/>
      <c r="U61" s="899"/>
      <c r="V61" s="889"/>
      <c r="W61" s="890"/>
      <c r="X61" s="890"/>
      <c r="Y61" s="899"/>
      <c r="Z61" s="889"/>
      <c r="AA61" s="890"/>
      <c r="AB61" s="890"/>
      <c r="AC61" s="899"/>
    </row>
    <row r="62" spans="1:29" ht="14.25" thickTop="1" thickBot="1" x14ac:dyDescent="0.25">
      <c r="A62" s="159"/>
      <c r="B62" s="63" t="s">
        <v>22</v>
      </c>
      <c r="C62" s="64" t="s">
        <v>21</v>
      </c>
      <c r="D62" s="58" t="s">
        <v>23</v>
      </c>
      <c r="E62" s="340" t="s">
        <v>47</v>
      </c>
      <c r="F62" s="63" t="s">
        <v>22</v>
      </c>
      <c r="G62" s="64" t="s">
        <v>21</v>
      </c>
      <c r="H62" s="58" t="s">
        <v>23</v>
      </c>
      <c r="I62" s="56" t="s">
        <v>47</v>
      </c>
      <c r="J62" s="63" t="s">
        <v>22</v>
      </c>
      <c r="K62" s="64" t="s">
        <v>21</v>
      </c>
      <c r="L62" s="58" t="s">
        <v>23</v>
      </c>
      <c r="M62" s="378" t="s">
        <v>47</v>
      </c>
      <c r="N62" s="63" t="s">
        <v>22</v>
      </c>
      <c r="O62" s="64" t="s">
        <v>21</v>
      </c>
      <c r="P62" s="58" t="s">
        <v>23</v>
      </c>
      <c r="Q62" s="56" t="s">
        <v>47</v>
      </c>
      <c r="R62" s="63" t="s">
        <v>22</v>
      </c>
      <c r="S62" s="64" t="s">
        <v>21</v>
      </c>
      <c r="T62" s="58" t="s">
        <v>23</v>
      </c>
      <c r="U62" s="56" t="s">
        <v>47</v>
      </c>
      <c r="V62" s="63" t="s">
        <v>22</v>
      </c>
      <c r="W62" s="64" t="s">
        <v>21</v>
      </c>
      <c r="X62" s="58" t="s">
        <v>23</v>
      </c>
      <c r="Y62" s="56" t="s">
        <v>47</v>
      </c>
      <c r="Z62" s="63" t="s">
        <v>22</v>
      </c>
      <c r="AA62" s="64" t="s">
        <v>21</v>
      </c>
      <c r="AB62" s="66" t="s">
        <v>48</v>
      </c>
      <c r="AC62" s="60" t="s">
        <v>47</v>
      </c>
    </row>
    <row r="63" spans="1:29" ht="14.25" thickTop="1" thickBot="1" x14ac:dyDescent="0.25">
      <c r="A63" s="399" t="s">
        <v>149</v>
      </c>
      <c r="B63" s="161">
        <f>B64+B71+B79</f>
        <v>0</v>
      </c>
      <c r="C63" s="162">
        <f>C64+C71+C79</f>
        <v>0</v>
      </c>
      <c r="D63" s="366">
        <f>SUM(B63:C63)</f>
        <v>0</v>
      </c>
      <c r="E63" s="405">
        <f t="shared" ref="E63:E94" si="20">(D63-$H3)/$H3</f>
        <v>-1</v>
      </c>
      <c r="F63" s="394">
        <f>F64+F71+F79</f>
        <v>0</v>
      </c>
      <c r="G63" s="395">
        <f>G64+G71+G79</f>
        <v>0</v>
      </c>
      <c r="H63" s="396">
        <f>SUM(F63:G63)</f>
        <v>0</v>
      </c>
      <c r="I63" s="405">
        <f t="shared" ref="I63:I94" si="21">(H63-$H3)/$H3</f>
        <v>-1</v>
      </c>
      <c r="J63" s="394">
        <f>J64+J71+J79</f>
        <v>0</v>
      </c>
      <c r="K63" s="395">
        <f>K64+K71+K79</f>
        <v>0</v>
      </c>
      <c r="L63" s="396">
        <f>L64+L71+L79</f>
        <v>0</v>
      </c>
      <c r="M63" s="405">
        <f t="shared" ref="M63:M94" si="22">(L63-$H3)/$H3</f>
        <v>-1</v>
      </c>
      <c r="N63" s="394">
        <f>N64+N71+N79</f>
        <v>0</v>
      </c>
      <c r="O63" s="395">
        <f>O64+O71+O79</f>
        <v>0</v>
      </c>
      <c r="P63" s="396">
        <f>P64+P71+P79</f>
        <v>0</v>
      </c>
      <c r="Q63" s="405">
        <f t="shared" ref="Q63:Q94" si="23">(P63-$H3)/$H3</f>
        <v>-1</v>
      </c>
      <c r="R63" s="394">
        <f>R64+R71+R79</f>
        <v>0</v>
      </c>
      <c r="S63" s="395">
        <f>S64+S71+S79</f>
        <v>0</v>
      </c>
      <c r="T63" s="396">
        <f>T64+T71+T79</f>
        <v>0</v>
      </c>
      <c r="U63" s="405">
        <f t="shared" ref="U63:U94" si="24">(T63-$H3)/$H3</f>
        <v>-1</v>
      </c>
      <c r="V63" s="394">
        <f>V64+V71+V79</f>
        <v>0</v>
      </c>
      <c r="W63" s="395">
        <f>W64+W71+W79</f>
        <v>0</v>
      </c>
      <c r="X63" s="396">
        <f>X64+X71+X79</f>
        <v>0</v>
      </c>
      <c r="Y63" s="405">
        <f t="shared" ref="Y63:Y94" si="25">(X63-$H3)/$H3</f>
        <v>-1</v>
      </c>
      <c r="Z63" s="394">
        <f>Z64+Z71+Z79</f>
        <v>0</v>
      </c>
      <c r="AA63" s="395">
        <f>AA64+AA71+AA79</f>
        <v>0</v>
      </c>
      <c r="AB63" s="396">
        <f>AB64+AB71+AB79</f>
        <v>0</v>
      </c>
      <c r="AC63" s="405">
        <f t="shared" ref="AC63:AC94" si="26">(AB63-$H3)/$H3</f>
        <v>-1</v>
      </c>
    </row>
    <row r="64" spans="1:29" x14ac:dyDescent="0.2">
      <c r="A64" s="400" t="s">
        <v>165</v>
      </c>
      <c r="B64" s="389">
        <f>B65+B68</f>
        <v>0</v>
      </c>
      <c r="C64" s="390">
        <f>C65+C68</f>
        <v>0</v>
      </c>
      <c r="D64" s="390">
        <f>D65+D68</f>
        <v>0</v>
      </c>
      <c r="E64" s="406">
        <f t="shared" si="20"/>
        <v>-1</v>
      </c>
      <c r="F64" s="397">
        <f>F65+F68</f>
        <v>0</v>
      </c>
      <c r="G64" s="398">
        <f>G65+G68</f>
        <v>0</v>
      </c>
      <c r="H64" s="398">
        <f>H65+H68</f>
        <v>0</v>
      </c>
      <c r="I64" s="406">
        <f t="shared" si="21"/>
        <v>-1</v>
      </c>
      <c r="J64" s="397">
        <f>J65+J68</f>
        <v>0</v>
      </c>
      <c r="K64" s="398">
        <f>K65+K68</f>
        <v>0</v>
      </c>
      <c r="L64" s="398">
        <f>L65+L68</f>
        <v>0</v>
      </c>
      <c r="M64" s="406">
        <f t="shared" si="22"/>
        <v>-1</v>
      </c>
      <c r="N64" s="397">
        <f>N65+N68</f>
        <v>0</v>
      </c>
      <c r="O64" s="398">
        <f>O65+O68</f>
        <v>0</v>
      </c>
      <c r="P64" s="398">
        <f>P65+P68</f>
        <v>0</v>
      </c>
      <c r="Q64" s="406">
        <f t="shared" si="23"/>
        <v>-1</v>
      </c>
      <c r="R64" s="397">
        <f>R65+R68</f>
        <v>0</v>
      </c>
      <c r="S64" s="398">
        <f>S65+S68</f>
        <v>0</v>
      </c>
      <c r="T64" s="398">
        <f>T65+T68</f>
        <v>0</v>
      </c>
      <c r="U64" s="406">
        <f t="shared" si="24"/>
        <v>-1</v>
      </c>
      <c r="V64" s="397">
        <f>V65+V68</f>
        <v>0</v>
      </c>
      <c r="W64" s="398">
        <f>W65+W68</f>
        <v>0</v>
      </c>
      <c r="X64" s="398">
        <f>X65+X68</f>
        <v>0</v>
      </c>
      <c r="Y64" s="406">
        <f t="shared" si="25"/>
        <v>-1</v>
      </c>
      <c r="Z64" s="397">
        <f>Z65+Z68</f>
        <v>0</v>
      </c>
      <c r="AA64" s="398">
        <f>AA65+AA68</f>
        <v>0</v>
      </c>
      <c r="AB64" s="398">
        <f>AB65+AB68</f>
        <v>0</v>
      </c>
      <c r="AC64" s="406">
        <f t="shared" si="26"/>
        <v>-1</v>
      </c>
    </row>
    <row r="65" spans="1:29" x14ac:dyDescent="0.2">
      <c r="A65" s="380" t="s">
        <v>171</v>
      </c>
      <c r="B65" s="386">
        <f>SUM(B66:B67)</f>
        <v>0</v>
      </c>
      <c r="C65" s="383">
        <f>SUM(C66:C67)</f>
        <v>0</v>
      </c>
      <c r="D65" s="383">
        <f>SUM(D66:D67)</f>
        <v>0</v>
      </c>
      <c r="E65" s="393">
        <f t="shared" si="20"/>
        <v>-1</v>
      </c>
      <c r="F65" s="385">
        <f>SUM(F66:F67)</f>
        <v>0</v>
      </c>
      <c r="G65" s="383">
        <f>SUM(G66:G67)</f>
        <v>0</v>
      </c>
      <c r="H65" s="383">
        <f>SUM(H66:H67)</f>
        <v>0</v>
      </c>
      <c r="I65" s="393">
        <f t="shared" si="21"/>
        <v>-1</v>
      </c>
      <c r="J65" s="385">
        <f>SUM(J66:J67)</f>
        <v>0</v>
      </c>
      <c r="K65" s="383">
        <f>SUM(K66:K67)</f>
        <v>0</v>
      </c>
      <c r="L65" s="383">
        <f>SUM(L66:L67)</f>
        <v>0</v>
      </c>
      <c r="M65" s="393">
        <f t="shared" si="22"/>
        <v>-1</v>
      </c>
      <c r="N65" s="385">
        <f>SUM(N66:N67)</f>
        <v>0</v>
      </c>
      <c r="O65" s="383">
        <f>SUM(O66:O67)</f>
        <v>0</v>
      </c>
      <c r="P65" s="383">
        <f>SUM(P66:P67)</f>
        <v>0</v>
      </c>
      <c r="Q65" s="393">
        <f t="shared" si="23"/>
        <v>-1</v>
      </c>
      <c r="R65" s="385">
        <f>SUM(R66:R67)</f>
        <v>0</v>
      </c>
      <c r="S65" s="383">
        <f>SUM(S66:S67)</f>
        <v>0</v>
      </c>
      <c r="T65" s="383">
        <f>SUM(T66:T67)</f>
        <v>0</v>
      </c>
      <c r="U65" s="393">
        <f t="shared" si="24"/>
        <v>-1</v>
      </c>
      <c r="V65" s="385">
        <f>SUM(V66:V67)</f>
        <v>0</v>
      </c>
      <c r="W65" s="383">
        <f>SUM(W66:W67)</f>
        <v>0</v>
      </c>
      <c r="X65" s="383">
        <f>SUM(X66:X67)</f>
        <v>0</v>
      </c>
      <c r="Y65" s="393">
        <f t="shared" si="25"/>
        <v>-1</v>
      </c>
      <c r="Z65" s="385">
        <f>SUM(Z66:Z67)</f>
        <v>0</v>
      </c>
      <c r="AA65" s="383">
        <f>SUM(AA66:AA67)</f>
        <v>0</v>
      </c>
      <c r="AB65" s="383">
        <f>SUM(AB66:AB67)</f>
        <v>0</v>
      </c>
      <c r="AC65" s="393">
        <f t="shared" si="26"/>
        <v>-1</v>
      </c>
    </row>
    <row r="66" spans="1:29" ht="12" customHeight="1" x14ac:dyDescent="0.2">
      <c r="A66" s="283" t="s">
        <v>130</v>
      </c>
      <c r="B66" s="388"/>
      <c r="C66" s="345"/>
      <c r="D66" s="345">
        <f>SUM(B66:C66)</f>
        <v>0</v>
      </c>
      <c r="E66" s="392">
        <f t="shared" si="20"/>
        <v>-1</v>
      </c>
      <c r="F66" s="391"/>
      <c r="G66" s="345"/>
      <c r="H66" s="345">
        <f>SUM(F66:G66)</f>
        <v>0</v>
      </c>
      <c r="I66" s="392">
        <f t="shared" si="21"/>
        <v>-1</v>
      </c>
      <c r="J66" s="391"/>
      <c r="K66" s="345"/>
      <c r="L66" s="345">
        <f>SUM(J66:K66)</f>
        <v>0</v>
      </c>
      <c r="M66" s="392">
        <f t="shared" si="22"/>
        <v>-1</v>
      </c>
      <c r="N66" s="391"/>
      <c r="O66" s="345"/>
      <c r="P66" s="345">
        <f>SUM(N66:O66)</f>
        <v>0</v>
      </c>
      <c r="Q66" s="392">
        <f t="shared" si="23"/>
        <v>-1</v>
      </c>
      <c r="R66" s="391"/>
      <c r="S66" s="345"/>
      <c r="T66" s="345">
        <f>SUM(R66:S66)</f>
        <v>0</v>
      </c>
      <c r="U66" s="392">
        <f t="shared" si="24"/>
        <v>-1</v>
      </c>
      <c r="V66" s="391"/>
      <c r="W66" s="345"/>
      <c r="X66" s="345">
        <f>SUM(V66:W66)</f>
        <v>0</v>
      </c>
      <c r="Y66" s="392">
        <f t="shared" si="25"/>
        <v>-1</v>
      </c>
      <c r="Z66" s="391"/>
      <c r="AA66" s="345"/>
      <c r="AB66" s="345">
        <f>SUM(Z66:AA66)</f>
        <v>0</v>
      </c>
      <c r="AC66" s="392">
        <f t="shared" si="26"/>
        <v>-1</v>
      </c>
    </row>
    <row r="67" spans="1:29" x14ac:dyDescent="0.2">
      <c r="A67" s="283" t="s">
        <v>10</v>
      </c>
      <c r="B67" s="338"/>
      <c r="C67" s="332"/>
      <c r="D67" s="345">
        <f>SUM(B67:C67)</f>
        <v>0</v>
      </c>
      <c r="E67" s="392">
        <f t="shared" si="20"/>
        <v>-1</v>
      </c>
      <c r="F67" s="262"/>
      <c r="G67" s="284"/>
      <c r="H67" s="345">
        <f>SUM(F67:G67)</f>
        <v>0</v>
      </c>
      <c r="I67" s="392">
        <f t="shared" si="21"/>
        <v>-1</v>
      </c>
      <c r="J67" s="262"/>
      <c r="K67" s="284"/>
      <c r="L67" s="345">
        <f>SUM(J67:K67)</f>
        <v>0</v>
      </c>
      <c r="M67" s="392">
        <f t="shared" si="22"/>
        <v>-1</v>
      </c>
      <c r="N67" s="262"/>
      <c r="O67" s="284"/>
      <c r="P67" s="345">
        <f>SUM(N67:O67)</f>
        <v>0</v>
      </c>
      <c r="Q67" s="392">
        <f t="shared" si="23"/>
        <v>-1</v>
      </c>
      <c r="R67" s="262"/>
      <c r="S67" s="284"/>
      <c r="T67" s="345">
        <f>SUM(R67:S67)</f>
        <v>0</v>
      </c>
      <c r="U67" s="392">
        <f t="shared" si="24"/>
        <v>-1</v>
      </c>
      <c r="V67" s="262"/>
      <c r="W67" s="284"/>
      <c r="X67" s="345">
        <f>SUM(V67:W67)</f>
        <v>0</v>
      </c>
      <c r="Y67" s="392">
        <f t="shared" si="25"/>
        <v>-1</v>
      </c>
      <c r="Z67" s="262"/>
      <c r="AA67" s="284"/>
      <c r="AB67" s="345">
        <f>SUM(Z67:AA67)</f>
        <v>0</v>
      </c>
      <c r="AC67" s="392">
        <f t="shared" si="26"/>
        <v>-1</v>
      </c>
    </row>
    <row r="68" spans="1:29" x14ac:dyDescent="0.2">
      <c r="A68" s="380" t="s">
        <v>172</v>
      </c>
      <c r="B68" s="382">
        <f>SUM(B69:B70)</f>
        <v>0</v>
      </c>
      <c r="C68" s="387">
        <f>SUM(C69:C70)</f>
        <v>0</v>
      </c>
      <c r="D68" s="387">
        <f>SUM(D69:D70)</f>
        <v>0</v>
      </c>
      <c r="E68" s="393">
        <f t="shared" si="20"/>
        <v>-1</v>
      </c>
      <c r="F68" s="381">
        <f>SUM(F69:F70)</f>
        <v>0</v>
      </c>
      <c r="G68" s="387">
        <f>SUM(G69:G70)</f>
        <v>0</v>
      </c>
      <c r="H68" s="387">
        <f>SUM(H69:H70)</f>
        <v>0</v>
      </c>
      <c r="I68" s="393">
        <f t="shared" si="21"/>
        <v>-1</v>
      </c>
      <c r="J68" s="381">
        <f>SUM(J69:J70)</f>
        <v>0</v>
      </c>
      <c r="K68" s="387">
        <f>SUM(K69:K70)</f>
        <v>0</v>
      </c>
      <c r="L68" s="387">
        <f>SUM(L69:L70)</f>
        <v>0</v>
      </c>
      <c r="M68" s="393">
        <f t="shared" si="22"/>
        <v>-1</v>
      </c>
      <c r="N68" s="381">
        <f>SUM(N69:N70)</f>
        <v>0</v>
      </c>
      <c r="O68" s="387">
        <f>SUM(O69:O70)</f>
        <v>0</v>
      </c>
      <c r="P68" s="387">
        <f>SUM(P69:P70)</f>
        <v>0</v>
      </c>
      <c r="Q68" s="393">
        <f t="shared" si="23"/>
        <v>-1</v>
      </c>
      <c r="R68" s="381">
        <f>SUM(R69:R70)</f>
        <v>0</v>
      </c>
      <c r="S68" s="387">
        <f>SUM(S69:S70)</f>
        <v>0</v>
      </c>
      <c r="T68" s="387">
        <f>SUM(T69:T70)</f>
        <v>0</v>
      </c>
      <c r="U68" s="393">
        <f t="shared" si="24"/>
        <v>-1</v>
      </c>
      <c r="V68" s="381">
        <f>SUM(V69:V70)</f>
        <v>0</v>
      </c>
      <c r="W68" s="387">
        <f>SUM(W69:W70)</f>
        <v>0</v>
      </c>
      <c r="X68" s="387">
        <f>SUM(X69:X70)</f>
        <v>0</v>
      </c>
      <c r="Y68" s="393">
        <f t="shared" si="25"/>
        <v>-1</v>
      </c>
      <c r="Z68" s="381">
        <f>SUM(Z69:Z70)</f>
        <v>0</v>
      </c>
      <c r="AA68" s="387">
        <f>SUM(AA69:AA70)</f>
        <v>0</v>
      </c>
      <c r="AB68" s="387">
        <f>SUM(AB69:AB70)</f>
        <v>0</v>
      </c>
      <c r="AC68" s="393">
        <f t="shared" si="26"/>
        <v>-1</v>
      </c>
    </row>
    <row r="69" spans="1:29" x14ac:dyDescent="0.2">
      <c r="A69" s="283" t="s">
        <v>150</v>
      </c>
      <c r="B69" s="331"/>
      <c r="C69" s="338"/>
      <c r="D69" s="345">
        <f>SUM(B69:C69)</f>
        <v>0</v>
      </c>
      <c r="E69" s="392">
        <f t="shared" si="20"/>
        <v>-1</v>
      </c>
      <c r="F69" s="262"/>
      <c r="G69" s="284"/>
      <c r="H69" s="345">
        <f>SUM(F69:G69)</f>
        <v>0</v>
      </c>
      <c r="I69" s="392">
        <f t="shared" si="21"/>
        <v>-1</v>
      </c>
      <c r="J69" s="262"/>
      <c r="K69" s="284"/>
      <c r="L69" s="345">
        <f>SUM(J69:K69)</f>
        <v>0</v>
      </c>
      <c r="M69" s="392">
        <f t="shared" si="22"/>
        <v>-1</v>
      </c>
      <c r="N69" s="262"/>
      <c r="O69" s="284"/>
      <c r="P69" s="345">
        <f>SUM(N69:O69)</f>
        <v>0</v>
      </c>
      <c r="Q69" s="392">
        <f t="shared" si="23"/>
        <v>-1</v>
      </c>
      <c r="R69" s="262"/>
      <c r="S69" s="284"/>
      <c r="T69" s="345">
        <f>SUM(R69:S69)</f>
        <v>0</v>
      </c>
      <c r="U69" s="392">
        <f t="shared" si="24"/>
        <v>-1</v>
      </c>
      <c r="V69" s="262"/>
      <c r="W69" s="284"/>
      <c r="X69" s="345">
        <f>SUM(V69:W69)</f>
        <v>0</v>
      </c>
      <c r="Y69" s="392">
        <f t="shared" si="25"/>
        <v>-1</v>
      </c>
      <c r="Z69" s="262"/>
      <c r="AA69" s="284"/>
      <c r="AB69" s="345">
        <f>SUM(Z69:AA69)</f>
        <v>0</v>
      </c>
      <c r="AC69" s="392">
        <f t="shared" si="26"/>
        <v>-1</v>
      </c>
    </row>
    <row r="70" spans="1:29" x14ac:dyDescent="0.2">
      <c r="A70" s="283" t="s">
        <v>91</v>
      </c>
      <c r="B70" s="391"/>
      <c r="C70" s="388"/>
      <c r="D70" s="345">
        <f>SUM(B70:C70)</f>
        <v>0</v>
      </c>
      <c r="E70" s="392">
        <f t="shared" si="20"/>
        <v>-1</v>
      </c>
      <c r="F70" s="391"/>
      <c r="G70" s="345"/>
      <c r="H70" s="345">
        <f>SUM(F70:G70)</f>
        <v>0</v>
      </c>
      <c r="I70" s="392">
        <f t="shared" si="21"/>
        <v>-1</v>
      </c>
      <c r="J70" s="391"/>
      <c r="K70" s="345"/>
      <c r="L70" s="345">
        <f>SUM(J70:K70)</f>
        <v>0</v>
      </c>
      <c r="M70" s="392">
        <f t="shared" si="22"/>
        <v>-1</v>
      </c>
      <c r="N70" s="391"/>
      <c r="O70" s="345"/>
      <c r="P70" s="345">
        <f>SUM(N70:O70)</f>
        <v>0</v>
      </c>
      <c r="Q70" s="392">
        <f t="shared" si="23"/>
        <v>-1</v>
      </c>
      <c r="R70" s="391"/>
      <c r="S70" s="345"/>
      <c r="T70" s="345">
        <f>SUM(R70:S70)</f>
        <v>0</v>
      </c>
      <c r="U70" s="392">
        <f t="shared" si="24"/>
        <v>-1</v>
      </c>
      <c r="V70" s="391"/>
      <c r="W70" s="345"/>
      <c r="X70" s="345">
        <f>SUM(V70:W70)</f>
        <v>0</v>
      </c>
      <c r="Y70" s="392">
        <f t="shared" si="25"/>
        <v>-1</v>
      </c>
      <c r="Z70" s="391"/>
      <c r="AA70" s="345"/>
      <c r="AB70" s="345">
        <f>SUM(Z70:AA70)</f>
        <v>0</v>
      </c>
      <c r="AC70" s="392">
        <f t="shared" si="26"/>
        <v>-1</v>
      </c>
    </row>
    <row r="71" spans="1:29" x14ac:dyDescent="0.2">
      <c r="A71" s="400" t="s">
        <v>81</v>
      </c>
      <c r="B71" s="401">
        <f>B72+B77</f>
        <v>0</v>
      </c>
      <c r="C71" s="402">
        <f>C72+C77</f>
        <v>0</v>
      </c>
      <c r="D71" s="402">
        <f>D72+D77</f>
        <v>0</v>
      </c>
      <c r="E71" s="406">
        <f t="shared" si="20"/>
        <v>-1</v>
      </c>
      <c r="F71" s="397">
        <f>F72+F77</f>
        <v>0</v>
      </c>
      <c r="G71" s="398">
        <f>G72+G77</f>
        <v>0</v>
      </c>
      <c r="H71" s="398">
        <f>H72+H77</f>
        <v>0</v>
      </c>
      <c r="I71" s="406">
        <f t="shared" si="21"/>
        <v>-1</v>
      </c>
      <c r="J71" s="397">
        <f>J72+J77</f>
        <v>0</v>
      </c>
      <c r="K71" s="398">
        <f>K72+K77</f>
        <v>0</v>
      </c>
      <c r="L71" s="398">
        <f>L72+L77</f>
        <v>0</v>
      </c>
      <c r="M71" s="406">
        <f t="shared" si="22"/>
        <v>-1</v>
      </c>
      <c r="N71" s="397">
        <f>N72+N77</f>
        <v>0</v>
      </c>
      <c r="O71" s="398">
        <f>O72+O77</f>
        <v>0</v>
      </c>
      <c r="P71" s="398">
        <f>P72+P77</f>
        <v>0</v>
      </c>
      <c r="Q71" s="406">
        <f t="shared" si="23"/>
        <v>-1</v>
      </c>
      <c r="R71" s="397">
        <f>R72+R77</f>
        <v>0</v>
      </c>
      <c r="S71" s="398">
        <f>S72+S77</f>
        <v>0</v>
      </c>
      <c r="T71" s="398">
        <f>T72+T77</f>
        <v>0</v>
      </c>
      <c r="U71" s="406">
        <f t="shared" si="24"/>
        <v>-1</v>
      </c>
      <c r="V71" s="397">
        <f>V72+V77</f>
        <v>0</v>
      </c>
      <c r="W71" s="398">
        <f>W72+W77</f>
        <v>0</v>
      </c>
      <c r="X71" s="398">
        <f>X72+X77</f>
        <v>0</v>
      </c>
      <c r="Y71" s="406">
        <f t="shared" si="25"/>
        <v>-1</v>
      </c>
      <c r="Z71" s="397">
        <f>Z72+Z77</f>
        <v>0</v>
      </c>
      <c r="AA71" s="398">
        <f>AA72+AA77</f>
        <v>0</v>
      </c>
      <c r="AB71" s="398">
        <f>AB72+AB77</f>
        <v>0</v>
      </c>
      <c r="AC71" s="406">
        <f t="shared" si="26"/>
        <v>-1</v>
      </c>
    </row>
    <row r="72" spans="1:29" x14ac:dyDescent="0.2">
      <c r="A72" s="380" t="s">
        <v>173</v>
      </c>
      <c r="B72" s="381">
        <f>SUM(B73:B76)</f>
        <v>0</v>
      </c>
      <c r="C72" s="387">
        <f>SUM(C73:C76)</f>
        <v>0</v>
      </c>
      <c r="D72" s="387">
        <f>SUM(D73:D76)</f>
        <v>0</v>
      </c>
      <c r="E72" s="393">
        <f t="shared" si="20"/>
        <v>-1</v>
      </c>
      <c r="F72" s="381">
        <f>SUM(F73:F76)</f>
        <v>0</v>
      </c>
      <c r="G72" s="387">
        <f>SUM(G73:G76)</f>
        <v>0</v>
      </c>
      <c r="H72" s="387">
        <f>SUM(H73:H76)</f>
        <v>0</v>
      </c>
      <c r="I72" s="393">
        <f t="shared" si="21"/>
        <v>-1</v>
      </c>
      <c r="J72" s="381">
        <f>SUM(J73:J76)</f>
        <v>0</v>
      </c>
      <c r="K72" s="387">
        <f>SUM(K73:K76)</f>
        <v>0</v>
      </c>
      <c r="L72" s="387">
        <f>SUM(L73:L76)</f>
        <v>0</v>
      </c>
      <c r="M72" s="393">
        <f t="shared" si="22"/>
        <v>-1</v>
      </c>
      <c r="N72" s="381">
        <f>SUM(N73:N76)</f>
        <v>0</v>
      </c>
      <c r="O72" s="387">
        <f>SUM(O73:O76)</f>
        <v>0</v>
      </c>
      <c r="P72" s="387">
        <f>SUM(P73:P76)</f>
        <v>0</v>
      </c>
      <c r="Q72" s="393">
        <f t="shared" si="23"/>
        <v>-1</v>
      </c>
      <c r="R72" s="381">
        <f>SUM(R73:R76)</f>
        <v>0</v>
      </c>
      <c r="S72" s="387">
        <f>SUM(S73:S76)</f>
        <v>0</v>
      </c>
      <c r="T72" s="387">
        <f>SUM(T73:T76)</f>
        <v>0</v>
      </c>
      <c r="U72" s="393">
        <f t="shared" si="24"/>
        <v>-1</v>
      </c>
      <c r="V72" s="381">
        <f>SUM(V73:V76)</f>
        <v>0</v>
      </c>
      <c r="W72" s="387">
        <f>SUM(W73:W76)</f>
        <v>0</v>
      </c>
      <c r="X72" s="387">
        <f>SUM(X73:X76)</f>
        <v>0</v>
      </c>
      <c r="Y72" s="393">
        <f t="shared" si="25"/>
        <v>-1</v>
      </c>
      <c r="Z72" s="381">
        <f>SUM(Z73:Z76)</f>
        <v>0</v>
      </c>
      <c r="AA72" s="387">
        <f>SUM(AA73:AA76)</f>
        <v>0</v>
      </c>
      <c r="AB72" s="387">
        <f>SUM(AB73:AB76)</f>
        <v>0</v>
      </c>
      <c r="AC72" s="393">
        <f t="shared" si="26"/>
        <v>-1</v>
      </c>
    </row>
    <row r="73" spans="1:29" x14ac:dyDescent="0.2">
      <c r="A73" s="283" t="s">
        <v>9</v>
      </c>
      <c r="B73" s="262"/>
      <c r="C73" s="284"/>
      <c r="D73" s="345">
        <f>SUM(B73:C73)</f>
        <v>0</v>
      </c>
      <c r="E73" s="392">
        <f t="shared" si="20"/>
        <v>-1</v>
      </c>
      <c r="F73" s="262"/>
      <c r="G73" s="284"/>
      <c r="H73" s="345">
        <f>SUM(F73:G73)</f>
        <v>0</v>
      </c>
      <c r="I73" s="392">
        <f t="shared" si="21"/>
        <v>-1</v>
      </c>
      <c r="J73" s="262"/>
      <c r="K73" s="284"/>
      <c r="L73" s="345">
        <f>SUM(J73:K73)</f>
        <v>0</v>
      </c>
      <c r="M73" s="392">
        <f t="shared" si="22"/>
        <v>-1</v>
      </c>
      <c r="N73" s="262"/>
      <c r="O73" s="284"/>
      <c r="P73" s="345">
        <f>SUM(N73:O73)</f>
        <v>0</v>
      </c>
      <c r="Q73" s="392">
        <f t="shared" si="23"/>
        <v>-1</v>
      </c>
      <c r="R73" s="262"/>
      <c r="S73" s="284"/>
      <c r="T73" s="345">
        <f>SUM(R73:S73)</f>
        <v>0</v>
      </c>
      <c r="U73" s="392">
        <f t="shared" si="24"/>
        <v>-1</v>
      </c>
      <c r="V73" s="262"/>
      <c r="W73" s="284"/>
      <c r="X73" s="345">
        <f>SUM(V73:W73)</f>
        <v>0</v>
      </c>
      <c r="Y73" s="392">
        <f t="shared" si="25"/>
        <v>-1</v>
      </c>
      <c r="Z73" s="262"/>
      <c r="AA73" s="284"/>
      <c r="AB73" s="345">
        <f>SUM(Z73:AA73)</f>
        <v>0</v>
      </c>
      <c r="AC73" s="392">
        <f t="shared" si="26"/>
        <v>-1</v>
      </c>
    </row>
    <row r="74" spans="1:29" x14ac:dyDescent="0.2">
      <c r="A74" s="283" t="s">
        <v>103</v>
      </c>
      <c r="B74" s="262"/>
      <c r="C74" s="285"/>
      <c r="D74" s="345">
        <f>SUM(B74:C74)</f>
        <v>0</v>
      </c>
      <c r="E74" s="392">
        <f t="shared" si="20"/>
        <v>-1</v>
      </c>
      <c r="F74" s="262"/>
      <c r="G74" s="285"/>
      <c r="H74" s="345">
        <f>SUM(F74:G74)</f>
        <v>0</v>
      </c>
      <c r="I74" s="392">
        <f t="shared" si="21"/>
        <v>-1</v>
      </c>
      <c r="J74" s="262"/>
      <c r="K74" s="285"/>
      <c r="L74" s="345">
        <f>SUM(J74:K74)</f>
        <v>0</v>
      </c>
      <c r="M74" s="392">
        <f t="shared" si="22"/>
        <v>-1</v>
      </c>
      <c r="N74" s="262"/>
      <c r="O74" s="285"/>
      <c r="P74" s="345">
        <f>SUM(N74:O74)</f>
        <v>0</v>
      </c>
      <c r="Q74" s="392">
        <f t="shared" si="23"/>
        <v>-1</v>
      </c>
      <c r="R74" s="262"/>
      <c r="S74" s="285"/>
      <c r="T74" s="345">
        <f>SUM(R74:S74)</f>
        <v>0</v>
      </c>
      <c r="U74" s="392">
        <f t="shared" si="24"/>
        <v>-1</v>
      </c>
      <c r="V74" s="262"/>
      <c r="W74" s="285"/>
      <c r="X74" s="345">
        <f>SUM(V74:W74)</f>
        <v>0</v>
      </c>
      <c r="Y74" s="392">
        <f t="shared" si="25"/>
        <v>-1</v>
      </c>
      <c r="Z74" s="262"/>
      <c r="AA74" s="285"/>
      <c r="AB74" s="345">
        <f>SUM(Z74:AA74)</f>
        <v>0</v>
      </c>
      <c r="AC74" s="392">
        <f t="shared" si="26"/>
        <v>-1</v>
      </c>
    </row>
    <row r="75" spans="1:29" x14ac:dyDescent="0.2">
      <c r="A75" s="283" t="s">
        <v>13</v>
      </c>
      <c r="B75" s="262"/>
      <c r="C75" s="284"/>
      <c r="D75" s="345">
        <f>SUM(B75:C75)</f>
        <v>0</v>
      </c>
      <c r="E75" s="392">
        <f t="shared" si="20"/>
        <v>-1</v>
      </c>
      <c r="F75" s="262"/>
      <c r="G75" s="284"/>
      <c r="H75" s="345">
        <f>SUM(F75:G75)</f>
        <v>0</v>
      </c>
      <c r="I75" s="392">
        <f t="shared" si="21"/>
        <v>-1</v>
      </c>
      <c r="J75" s="262"/>
      <c r="K75" s="284"/>
      <c r="L75" s="345">
        <f>SUM(J75:K75)</f>
        <v>0</v>
      </c>
      <c r="M75" s="392">
        <f t="shared" si="22"/>
        <v>-1</v>
      </c>
      <c r="N75" s="262"/>
      <c r="O75" s="284"/>
      <c r="P75" s="345">
        <f>SUM(N75:O75)</f>
        <v>0</v>
      </c>
      <c r="Q75" s="392">
        <f t="shared" si="23"/>
        <v>-1</v>
      </c>
      <c r="R75" s="262"/>
      <c r="S75" s="284"/>
      <c r="T75" s="345">
        <f>SUM(R75:S75)</f>
        <v>0</v>
      </c>
      <c r="U75" s="392">
        <f t="shared" si="24"/>
        <v>-1</v>
      </c>
      <c r="V75" s="262"/>
      <c r="W75" s="284"/>
      <c r="X75" s="345">
        <f>SUM(V75:W75)</f>
        <v>0</v>
      </c>
      <c r="Y75" s="392">
        <f t="shared" si="25"/>
        <v>-1</v>
      </c>
      <c r="Z75" s="262"/>
      <c r="AA75" s="284"/>
      <c r="AB75" s="345">
        <f>SUM(Z75:AA75)</f>
        <v>0</v>
      </c>
      <c r="AC75" s="392">
        <f t="shared" si="26"/>
        <v>-1</v>
      </c>
    </row>
    <row r="76" spans="1:29" x14ac:dyDescent="0.2">
      <c r="A76" s="283" t="s">
        <v>80</v>
      </c>
      <c r="B76" s="262"/>
      <c r="C76" s="284"/>
      <c r="D76" s="345">
        <f>SUM(B76:C76)</f>
        <v>0</v>
      </c>
      <c r="E76" s="392">
        <f t="shared" si="20"/>
        <v>-1</v>
      </c>
      <c r="F76" s="262"/>
      <c r="G76" s="284"/>
      <c r="H76" s="345">
        <f>SUM(F76:G76)</f>
        <v>0</v>
      </c>
      <c r="I76" s="392">
        <f t="shared" si="21"/>
        <v>-1</v>
      </c>
      <c r="J76" s="262"/>
      <c r="K76" s="284"/>
      <c r="L76" s="345">
        <f>SUM(J76:K76)</f>
        <v>0</v>
      </c>
      <c r="M76" s="392">
        <f t="shared" si="22"/>
        <v>-1</v>
      </c>
      <c r="N76" s="262"/>
      <c r="O76" s="284"/>
      <c r="P76" s="345">
        <f>SUM(N76:O76)</f>
        <v>0</v>
      </c>
      <c r="Q76" s="392">
        <f t="shared" si="23"/>
        <v>-1</v>
      </c>
      <c r="R76" s="262"/>
      <c r="S76" s="284"/>
      <c r="T76" s="345">
        <f>SUM(R76:S76)</f>
        <v>0</v>
      </c>
      <c r="U76" s="392">
        <f t="shared" si="24"/>
        <v>-1</v>
      </c>
      <c r="V76" s="262"/>
      <c r="W76" s="284"/>
      <c r="X76" s="345">
        <f>SUM(V76:W76)</f>
        <v>0</v>
      </c>
      <c r="Y76" s="392">
        <f t="shared" si="25"/>
        <v>-1</v>
      </c>
      <c r="Z76" s="262"/>
      <c r="AA76" s="284"/>
      <c r="AB76" s="345">
        <f>SUM(Z76:AA76)</f>
        <v>0</v>
      </c>
      <c r="AC76" s="392">
        <f t="shared" si="26"/>
        <v>-1</v>
      </c>
    </row>
    <row r="77" spans="1:29" x14ac:dyDescent="0.2">
      <c r="A77" s="380" t="s">
        <v>172</v>
      </c>
      <c r="B77" s="381">
        <f>B78</f>
        <v>0</v>
      </c>
      <c r="C77" s="387">
        <f>C78</f>
        <v>0</v>
      </c>
      <c r="D77" s="387">
        <f>D78</f>
        <v>0</v>
      </c>
      <c r="E77" s="393">
        <f t="shared" si="20"/>
        <v>-1</v>
      </c>
      <c r="F77" s="381">
        <f>F78</f>
        <v>0</v>
      </c>
      <c r="G77" s="387">
        <f>G78</f>
        <v>0</v>
      </c>
      <c r="H77" s="387">
        <f>H78</f>
        <v>0</v>
      </c>
      <c r="I77" s="393">
        <f t="shared" si="21"/>
        <v>-1</v>
      </c>
      <c r="J77" s="381">
        <f>J78</f>
        <v>0</v>
      </c>
      <c r="K77" s="387">
        <f>K78</f>
        <v>0</v>
      </c>
      <c r="L77" s="387">
        <f>L78</f>
        <v>0</v>
      </c>
      <c r="M77" s="393">
        <f t="shared" si="22"/>
        <v>-1</v>
      </c>
      <c r="N77" s="381">
        <f>N78</f>
        <v>0</v>
      </c>
      <c r="O77" s="387">
        <f>O78</f>
        <v>0</v>
      </c>
      <c r="P77" s="387">
        <f>P78</f>
        <v>0</v>
      </c>
      <c r="Q77" s="393">
        <f t="shared" si="23"/>
        <v>-1</v>
      </c>
      <c r="R77" s="381">
        <f>R78</f>
        <v>0</v>
      </c>
      <c r="S77" s="387">
        <f>S78</f>
        <v>0</v>
      </c>
      <c r="T77" s="387">
        <f>T78</f>
        <v>0</v>
      </c>
      <c r="U77" s="393">
        <f t="shared" si="24"/>
        <v>-1</v>
      </c>
      <c r="V77" s="381">
        <f>V78</f>
        <v>0</v>
      </c>
      <c r="W77" s="387">
        <f>W78</f>
        <v>0</v>
      </c>
      <c r="X77" s="387">
        <f>X78</f>
        <v>0</v>
      </c>
      <c r="Y77" s="393">
        <f t="shared" si="25"/>
        <v>-1</v>
      </c>
      <c r="Z77" s="381">
        <f>Z78</f>
        <v>0</v>
      </c>
      <c r="AA77" s="387">
        <f>AA78</f>
        <v>0</v>
      </c>
      <c r="AB77" s="387">
        <f>AB78</f>
        <v>0</v>
      </c>
      <c r="AC77" s="393">
        <f t="shared" si="26"/>
        <v>-1</v>
      </c>
    </row>
    <row r="78" spans="1:29" x14ac:dyDescent="0.2">
      <c r="A78" s="283" t="s">
        <v>91</v>
      </c>
      <c r="B78" s="262"/>
      <c r="C78" s="284"/>
      <c r="D78" s="345">
        <f>SUM(B78:C78)</f>
        <v>0</v>
      </c>
      <c r="E78" s="392">
        <f t="shared" si="20"/>
        <v>-1</v>
      </c>
      <c r="F78" s="262"/>
      <c r="G78" s="284"/>
      <c r="H78" s="345">
        <f>SUM(F78:G78)</f>
        <v>0</v>
      </c>
      <c r="I78" s="392">
        <f t="shared" si="21"/>
        <v>-1</v>
      </c>
      <c r="J78" s="262"/>
      <c r="K78" s="284"/>
      <c r="L78" s="345">
        <f>SUM(J78:K78)</f>
        <v>0</v>
      </c>
      <c r="M78" s="392">
        <f t="shared" si="22"/>
        <v>-1</v>
      </c>
      <c r="N78" s="262"/>
      <c r="O78" s="284"/>
      <c r="P78" s="345">
        <f>SUM(N78:O78)</f>
        <v>0</v>
      </c>
      <c r="Q78" s="392">
        <f t="shared" si="23"/>
        <v>-1</v>
      </c>
      <c r="R78" s="262"/>
      <c r="S78" s="284"/>
      <c r="T78" s="345">
        <f>SUM(R78:S78)</f>
        <v>0</v>
      </c>
      <c r="U78" s="392">
        <f t="shared" si="24"/>
        <v>-1</v>
      </c>
      <c r="V78" s="262"/>
      <c r="W78" s="284"/>
      <c r="X78" s="345">
        <f>SUM(V78:W78)</f>
        <v>0</v>
      </c>
      <c r="Y78" s="392">
        <f t="shared" si="25"/>
        <v>-1</v>
      </c>
      <c r="Z78" s="262"/>
      <c r="AA78" s="284"/>
      <c r="AB78" s="345">
        <f>SUM(Z78:AA78)</f>
        <v>0</v>
      </c>
      <c r="AC78" s="392">
        <f t="shared" si="26"/>
        <v>-1</v>
      </c>
    </row>
    <row r="79" spans="1:29" x14ac:dyDescent="0.2">
      <c r="A79" s="400" t="s">
        <v>82</v>
      </c>
      <c r="B79" s="401">
        <f>B80+B85+B99+B108</f>
        <v>0</v>
      </c>
      <c r="C79" s="402">
        <f>C80+C85+C99+C108</f>
        <v>0</v>
      </c>
      <c r="D79" s="402">
        <f>D80+D85+D99+D108</f>
        <v>0</v>
      </c>
      <c r="E79" s="406">
        <f t="shared" si="20"/>
        <v>-1</v>
      </c>
      <c r="F79" s="397">
        <f>F80+F85+F99+F108</f>
        <v>0</v>
      </c>
      <c r="G79" s="398">
        <f>G80+G85+G99+G108</f>
        <v>0</v>
      </c>
      <c r="H79" s="398">
        <f>H80+H85+H99+H108</f>
        <v>0</v>
      </c>
      <c r="I79" s="406">
        <f t="shared" si="21"/>
        <v>-1</v>
      </c>
      <c r="J79" s="397">
        <f>J80+J85+J99+J108</f>
        <v>0</v>
      </c>
      <c r="K79" s="398">
        <f>K80+K85+K99+K108</f>
        <v>0</v>
      </c>
      <c r="L79" s="398">
        <f>L80+L85+L99+L108</f>
        <v>0</v>
      </c>
      <c r="M79" s="406">
        <f t="shared" si="22"/>
        <v>-1</v>
      </c>
      <c r="N79" s="397">
        <f>N80+N85+N99+N108</f>
        <v>0</v>
      </c>
      <c r="O79" s="398">
        <f>O80+O85+O99+O108</f>
        <v>0</v>
      </c>
      <c r="P79" s="398">
        <f>P80+P85+P99+P108</f>
        <v>0</v>
      </c>
      <c r="Q79" s="406">
        <f t="shared" si="23"/>
        <v>-1</v>
      </c>
      <c r="R79" s="397">
        <f>R80+R85+R99+R108</f>
        <v>0</v>
      </c>
      <c r="S79" s="398">
        <f>S80+S85+S99+S108</f>
        <v>0</v>
      </c>
      <c r="T79" s="398">
        <f>T80+T85+T99+T108</f>
        <v>0</v>
      </c>
      <c r="U79" s="406">
        <f t="shared" si="24"/>
        <v>-1</v>
      </c>
      <c r="V79" s="397">
        <f>V80+V85+V99+V108</f>
        <v>0</v>
      </c>
      <c r="W79" s="398">
        <f>W80+W85+W99+W108</f>
        <v>0</v>
      </c>
      <c r="X79" s="398">
        <f>X80+X85+X99+X108</f>
        <v>0</v>
      </c>
      <c r="Y79" s="406">
        <f t="shared" si="25"/>
        <v>-1</v>
      </c>
      <c r="Z79" s="397">
        <f>Z80+Z85+Z99+Z108</f>
        <v>0</v>
      </c>
      <c r="AA79" s="398">
        <f>AA80+AA85+AA99+AA108</f>
        <v>0</v>
      </c>
      <c r="AB79" s="398">
        <f>AB80+AB85+AB99+AB108</f>
        <v>0</v>
      </c>
      <c r="AC79" s="406">
        <f t="shared" si="26"/>
        <v>-1</v>
      </c>
    </row>
    <row r="80" spans="1:29" x14ac:dyDescent="0.2">
      <c r="A80" s="380" t="s">
        <v>171</v>
      </c>
      <c r="B80" s="386">
        <f>SUM(B81:B84)</f>
        <v>0</v>
      </c>
      <c r="C80" s="386">
        <f>SUM(C81:C84)</f>
        <v>0</v>
      </c>
      <c r="D80" s="386">
        <f>SUM(D81:D84)</f>
        <v>0</v>
      </c>
      <c r="E80" s="393">
        <f t="shared" si="20"/>
        <v>-1</v>
      </c>
      <c r="F80" s="385">
        <f>SUM(F81:F84)</f>
        <v>0</v>
      </c>
      <c r="G80" s="386">
        <f>SUM(G81:G84)</f>
        <v>0</v>
      </c>
      <c r="H80" s="386">
        <f>SUM(H81:H84)</f>
        <v>0</v>
      </c>
      <c r="I80" s="393">
        <f t="shared" si="21"/>
        <v>-1</v>
      </c>
      <c r="J80" s="385">
        <f>SUM(J81:J84)</f>
        <v>0</v>
      </c>
      <c r="K80" s="386">
        <f>SUM(K81:K84)</f>
        <v>0</v>
      </c>
      <c r="L80" s="386">
        <f>SUM(L81:L84)</f>
        <v>0</v>
      </c>
      <c r="M80" s="393">
        <f t="shared" si="22"/>
        <v>-1</v>
      </c>
      <c r="N80" s="385">
        <f>SUM(N81:N84)</f>
        <v>0</v>
      </c>
      <c r="O80" s="386">
        <f>SUM(O81:O84)</f>
        <v>0</v>
      </c>
      <c r="P80" s="386">
        <f>SUM(P81:P84)</f>
        <v>0</v>
      </c>
      <c r="Q80" s="393">
        <f t="shared" si="23"/>
        <v>-1</v>
      </c>
      <c r="R80" s="385">
        <f>SUM(R81:R84)</f>
        <v>0</v>
      </c>
      <c r="S80" s="386">
        <f>SUM(S81:S84)</f>
        <v>0</v>
      </c>
      <c r="T80" s="386">
        <f>SUM(T81:T84)</f>
        <v>0</v>
      </c>
      <c r="U80" s="393">
        <f t="shared" si="24"/>
        <v>-1</v>
      </c>
      <c r="V80" s="385">
        <f>SUM(V81:V84)</f>
        <v>0</v>
      </c>
      <c r="W80" s="386">
        <f>SUM(W81:W84)</f>
        <v>0</v>
      </c>
      <c r="X80" s="386">
        <f>SUM(X81:X84)</f>
        <v>0</v>
      </c>
      <c r="Y80" s="393">
        <f t="shared" si="25"/>
        <v>-1</v>
      </c>
      <c r="Z80" s="385">
        <f>SUM(Z81:Z84)</f>
        <v>0</v>
      </c>
      <c r="AA80" s="386">
        <f>SUM(AA81:AA84)</f>
        <v>0</v>
      </c>
      <c r="AB80" s="386">
        <f>SUM(AB81:AB84)</f>
        <v>0</v>
      </c>
      <c r="AC80" s="393">
        <f t="shared" si="26"/>
        <v>-1</v>
      </c>
    </row>
    <row r="81" spans="1:31" x14ac:dyDescent="0.2">
      <c r="A81" s="283" t="s">
        <v>44</v>
      </c>
      <c r="B81" s="262"/>
      <c r="C81" s="284"/>
      <c r="D81" s="345">
        <f>SUM(B81:C81)</f>
        <v>0</v>
      </c>
      <c r="E81" s="392">
        <f t="shared" si="20"/>
        <v>-1</v>
      </c>
      <c r="F81" s="262"/>
      <c r="G81" s="284"/>
      <c r="H81" s="345">
        <f>SUM(F81:G81)</f>
        <v>0</v>
      </c>
      <c r="I81" s="392">
        <f t="shared" si="21"/>
        <v>-1</v>
      </c>
      <c r="J81" s="262"/>
      <c r="K81" s="284"/>
      <c r="L81" s="345">
        <f>SUM(J81:K81)</f>
        <v>0</v>
      </c>
      <c r="M81" s="392">
        <f t="shared" si="22"/>
        <v>-1</v>
      </c>
      <c r="N81" s="262"/>
      <c r="O81" s="284"/>
      <c r="P81" s="345">
        <f>SUM(N81:O81)</f>
        <v>0</v>
      </c>
      <c r="Q81" s="392">
        <f t="shared" si="23"/>
        <v>-1</v>
      </c>
      <c r="R81" s="262"/>
      <c r="S81" s="284"/>
      <c r="T81" s="345">
        <f>SUM(R81:S81)</f>
        <v>0</v>
      </c>
      <c r="U81" s="392">
        <f t="shared" si="24"/>
        <v>-1</v>
      </c>
      <c r="V81" s="262"/>
      <c r="W81" s="284"/>
      <c r="X81" s="345">
        <f>SUM(V81:W81)</f>
        <v>0</v>
      </c>
      <c r="Y81" s="392">
        <f t="shared" si="25"/>
        <v>-1</v>
      </c>
      <c r="Z81" s="262"/>
      <c r="AA81" s="284"/>
      <c r="AB81" s="345">
        <f>SUM(Z81:AA81)</f>
        <v>0</v>
      </c>
      <c r="AC81" s="392">
        <f t="shared" si="26"/>
        <v>-1</v>
      </c>
    </row>
    <row r="82" spans="1:31" x14ac:dyDescent="0.2">
      <c r="A82" s="283" t="s">
        <v>130</v>
      </c>
      <c r="B82" s="262"/>
      <c r="C82" s="284"/>
      <c r="D82" s="345">
        <f>SUM(B82:C82)</f>
        <v>0</v>
      </c>
      <c r="E82" s="392">
        <f t="shared" si="20"/>
        <v>-1</v>
      </c>
      <c r="F82" s="262"/>
      <c r="G82" s="284"/>
      <c r="H82" s="345">
        <f>SUM(F82:G82)</f>
        <v>0</v>
      </c>
      <c r="I82" s="392">
        <f t="shared" si="21"/>
        <v>-1</v>
      </c>
      <c r="J82" s="262"/>
      <c r="K82" s="284"/>
      <c r="L82" s="345">
        <f>SUM(J82:K82)</f>
        <v>0</v>
      </c>
      <c r="M82" s="392">
        <f t="shared" si="22"/>
        <v>-1</v>
      </c>
      <c r="N82" s="262"/>
      <c r="O82" s="284"/>
      <c r="P82" s="345">
        <f>SUM(N82:O82)</f>
        <v>0</v>
      </c>
      <c r="Q82" s="392">
        <f t="shared" si="23"/>
        <v>-1</v>
      </c>
      <c r="R82" s="262"/>
      <c r="S82" s="284"/>
      <c r="T82" s="345">
        <f>SUM(R82:S82)</f>
        <v>0</v>
      </c>
      <c r="U82" s="392">
        <f t="shared" si="24"/>
        <v>-1</v>
      </c>
      <c r="V82" s="262"/>
      <c r="W82" s="284"/>
      <c r="X82" s="345">
        <f>SUM(V82:W82)</f>
        <v>0</v>
      </c>
      <c r="Y82" s="392">
        <f t="shared" si="25"/>
        <v>-1</v>
      </c>
      <c r="Z82" s="262"/>
      <c r="AA82" s="284"/>
      <c r="AB82" s="345">
        <f>SUM(Z82:AA82)</f>
        <v>0</v>
      </c>
      <c r="AC82" s="392">
        <f t="shared" si="26"/>
        <v>-1</v>
      </c>
    </row>
    <row r="83" spans="1:31" x14ac:dyDescent="0.2">
      <c r="A83" s="283" t="s">
        <v>11</v>
      </c>
      <c r="B83" s="262"/>
      <c r="C83" s="284"/>
      <c r="D83" s="345">
        <f>SUM(B83:C83)</f>
        <v>0</v>
      </c>
      <c r="E83" s="392">
        <f t="shared" si="20"/>
        <v>-1</v>
      </c>
      <c r="F83" s="262"/>
      <c r="G83" s="284"/>
      <c r="H83" s="345">
        <f>SUM(F83:G83)</f>
        <v>0</v>
      </c>
      <c r="I83" s="392">
        <f t="shared" si="21"/>
        <v>-1</v>
      </c>
      <c r="J83" s="262"/>
      <c r="K83" s="284"/>
      <c r="L83" s="345">
        <f>SUM(J83:K83)</f>
        <v>0</v>
      </c>
      <c r="M83" s="392">
        <f t="shared" si="22"/>
        <v>-1</v>
      </c>
      <c r="N83" s="262"/>
      <c r="O83" s="284"/>
      <c r="P83" s="345">
        <f>SUM(N83:O83)</f>
        <v>0</v>
      </c>
      <c r="Q83" s="392">
        <f t="shared" si="23"/>
        <v>-1</v>
      </c>
      <c r="R83" s="262"/>
      <c r="S83" s="284"/>
      <c r="T83" s="345">
        <f>SUM(R83:S83)</f>
        <v>0</v>
      </c>
      <c r="U83" s="392">
        <f t="shared" si="24"/>
        <v>-1</v>
      </c>
      <c r="V83" s="262"/>
      <c r="W83" s="284"/>
      <c r="X83" s="345">
        <f>SUM(V83:W83)</f>
        <v>0</v>
      </c>
      <c r="Y83" s="392">
        <f t="shared" si="25"/>
        <v>-1</v>
      </c>
      <c r="Z83" s="262"/>
      <c r="AA83" s="284"/>
      <c r="AB83" s="345">
        <f>SUM(Z83:AA83)</f>
        <v>0</v>
      </c>
      <c r="AC83" s="392">
        <f t="shared" si="26"/>
        <v>-1</v>
      </c>
    </row>
    <row r="84" spans="1:31" x14ac:dyDescent="0.2">
      <c r="A84" s="283" t="s">
        <v>10</v>
      </c>
      <c r="B84" s="262"/>
      <c r="C84" s="332"/>
      <c r="D84" s="345">
        <f>SUM(B84:C84)</f>
        <v>0</v>
      </c>
      <c r="E84" s="392">
        <f t="shared" si="20"/>
        <v>-1</v>
      </c>
      <c r="F84" s="262"/>
      <c r="G84" s="284"/>
      <c r="H84" s="345">
        <f>SUM(F84:G84)</f>
        <v>0</v>
      </c>
      <c r="I84" s="392">
        <f t="shared" si="21"/>
        <v>-1</v>
      </c>
      <c r="J84" s="262"/>
      <c r="K84" s="284"/>
      <c r="L84" s="345">
        <f>SUM(J84:K84)</f>
        <v>0</v>
      </c>
      <c r="M84" s="392">
        <f t="shared" si="22"/>
        <v>-1</v>
      </c>
      <c r="N84" s="262"/>
      <c r="O84" s="284"/>
      <c r="P84" s="345">
        <f>SUM(N84:O84)</f>
        <v>0</v>
      </c>
      <c r="Q84" s="392">
        <f t="shared" si="23"/>
        <v>-1</v>
      </c>
      <c r="R84" s="262"/>
      <c r="S84" s="284"/>
      <c r="T84" s="345">
        <f>SUM(R84:S84)</f>
        <v>0</v>
      </c>
      <c r="U84" s="392">
        <f t="shared" si="24"/>
        <v>-1</v>
      </c>
      <c r="V84" s="262"/>
      <c r="W84" s="284"/>
      <c r="X84" s="345">
        <f>SUM(V84:W84)</f>
        <v>0</v>
      </c>
      <c r="Y84" s="392">
        <f t="shared" si="25"/>
        <v>-1</v>
      </c>
      <c r="Z84" s="262"/>
      <c r="AA84" s="284"/>
      <c r="AB84" s="345">
        <f>SUM(Z84:AA84)</f>
        <v>0</v>
      </c>
      <c r="AC84" s="392">
        <f t="shared" si="26"/>
        <v>-1</v>
      </c>
    </row>
    <row r="85" spans="1:31" x14ac:dyDescent="0.2">
      <c r="A85" s="380" t="s">
        <v>173</v>
      </c>
      <c r="B85" s="381">
        <f>SUM(B86:B98)</f>
        <v>0</v>
      </c>
      <c r="C85" s="387">
        <f>SUM(C86:C98)</f>
        <v>0</v>
      </c>
      <c r="D85" s="387">
        <f>SUM(D86:D98)</f>
        <v>0</v>
      </c>
      <c r="E85" s="393">
        <f t="shared" si="20"/>
        <v>-1</v>
      </c>
      <c r="F85" s="381">
        <f>SUM(F86:F98)</f>
        <v>0</v>
      </c>
      <c r="G85" s="387">
        <f>SUM(G86:G98)</f>
        <v>0</v>
      </c>
      <c r="H85" s="387">
        <f>SUM(H86:H98)</f>
        <v>0</v>
      </c>
      <c r="I85" s="393">
        <f t="shared" si="21"/>
        <v>-1</v>
      </c>
      <c r="J85" s="381">
        <f>SUM(J86:J98)</f>
        <v>0</v>
      </c>
      <c r="K85" s="387">
        <f>SUM(K86:K98)</f>
        <v>0</v>
      </c>
      <c r="L85" s="387">
        <f>SUM(L86:L98)</f>
        <v>0</v>
      </c>
      <c r="M85" s="393">
        <f t="shared" si="22"/>
        <v>-1</v>
      </c>
      <c r="N85" s="381">
        <f>SUM(N86:N98)</f>
        <v>0</v>
      </c>
      <c r="O85" s="387">
        <f>SUM(O86:O98)</f>
        <v>0</v>
      </c>
      <c r="P85" s="387">
        <f>SUM(P86:P98)</f>
        <v>0</v>
      </c>
      <c r="Q85" s="393">
        <f t="shared" si="23"/>
        <v>-1</v>
      </c>
      <c r="R85" s="381">
        <f>SUM(R86:R98)</f>
        <v>0</v>
      </c>
      <c r="S85" s="387">
        <f>SUM(S86:S98)</f>
        <v>0</v>
      </c>
      <c r="T85" s="387">
        <f>SUM(T86:T98)</f>
        <v>0</v>
      </c>
      <c r="U85" s="393">
        <f t="shared" si="24"/>
        <v>-1</v>
      </c>
      <c r="V85" s="381">
        <f>SUM(V86:V98)</f>
        <v>0</v>
      </c>
      <c r="W85" s="387">
        <f>SUM(W86:W98)</f>
        <v>0</v>
      </c>
      <c r="X85" s="387">
        <f>SUM(X86:X98)</f>
        <v>0</v>
      </c>
      <c r="Y85" s="393">
        <f t="shared" si="25"/>
        <v>-1</v>
      </c>
      <c r="Z85" s="381">
        <f>SUM(Z86:Z98)</f>
        <v>0</v>
      </c>
      <c r="AA85" s="387">
        <f>SUM(AA86:AA98)</f>
        <v>0</v>
      </c>
      <c r="AB85" s="387">
        <f>SUM(AB86:AB98)</f>
        <v>0</v>
      </c>
      <c r="AC85" s="393">
        <f t="shared" si="26"/>
        <v>-1</v>
      </c>
    </row>
    <row r="86" spans="1:31" x14ac:dyDescent="0.2">
      <c r="A86" s="283" t="s">
        <v>9</v>
      </c>
      <c r="B86" s="262"/>
      <c r="C86" s="284"/>
      <c r="D86" s="345">
        <f t="shared" ref="D86:D98" si="27">SUM(B86:C86)</f>
        <v>0</v>
      </c>
      <c r="E86" s="392">
        <f t="shared" si="20"/>
        <v>-1</v>
      </c>
      <c r="F86" s="262"/>
      <c r="G86" s="284"/>
      <c r="H86" s="345">
        <f t="shared" ref="H86:H98" si="28">SUM(F86:G86)</f>
        <v>0</v>
      </c>
      <c r="I86" s="392">
        <f t="shared" si="21"/>
        <v>-1</v>
      </c>
      <c r="J86" s="262"/>
      <c r="K86" s="284"/>
      <c r="L86" s="345">
        <f t="shared" ref="L86:L98" si="29">SUM(J86:K86)</f>
        <v>0</v>
      </c>
      <c r="M86" s="392">
        <f t="shared" si="22"/>
        <v>-1</v>
      </c>
      <c r="N86" s="262"/>
      <c r="O86" s="284"/>
      <c r="P86" s="345">
        <f t="shared" ref="P86:P98" si="30">SUM(N86:O86)</f>
        <v>0</v>
      </c>
      <c r="Q86" s="392">
        <f t="shared" si="23"/>
        <v>-1</v>
      </c>
      <c r="R86" s="262"/>
      <c r="S86" s="284"/>
      <c r="T86" s="345">
        <f t="shared" ref="T86:T98" si="31">SUM(R86:S86)</f>
        <v>0</v>
      </c>
      <c r="U86" s="392">
        <f t="shared" si="24"/>
        <v>-1</v>
      </c>
      <c r="V86" s="262"/>
      <c r="W86" s="284"/>
      <c r="X86" s="345">
        <f t="shared" ref="X86:X98" si="32">SUM(V86:W86)</f>
        <v>0</v>
      </c>
      <c r="Y86" s="392">
        <f t="shared" si="25"/>
        <v>-1</v>
      </c>
      <c r="Z86" s="262"/>
      <c r="AA86" s="284"/>
      <c r="AB86" s="345">
        <f t="shared" ref="AB86:AB98" si="33">SUM(Z86:AA86)</f>
        <v>0</v>
      </c>
      <c r="AC86" s="392">
        <f t="shared" si="26"/>
        <v>-1</v>
      </c>
      <c r="AE86" s="337"/>
    </row>
    <row r="87" spans="1:31" x14ac:dyDescent="0.2">
      <c r="A87" s="283" t="s">
        <v>119</v>
      </c>
      <c r="B87" s="262"/>
      <c r="C87" s="284"/>
      <c r="D87" s="345">
        <f t="shared" si="27"/>
        <v>0</v>
      </c>
      <c r="E87" s="392">
        <f t="shared" si="20"/>
        <v>-1</v>
      </c>
      <c r="F87" s="262"/>
      <c r="G87" s="284"/>
      <c r="H87" s="345">
        <f t="shared" si="28"/>
        <v>0</v>
      </c>
      <c r="I87" s="392">
        <f t="shared" si="21"/>
        <v>-1</v>
      </c>
      <c r="J87" s="262"/>
      <c r="K87" s="284"/>
      <c r="L87" s="345">
        <f t="shared" si="29"/>
        <v>0</v>
      </c>
      <c r="M87" s="392">
        <f t="shared" si="22"/>
        <v>-1</v>
      </c>
      <c r="N87" s="262"/>
      <c r="O87" s="284"/>
      <c r="P87" s="345">
        <f t="shared" si="30"/>
        <v>0</v>
      </c>
      <c r="Q87" s="392">
        <f t="shared" si="23"/>
        <v>-1</v>
      </c>
      <c r="R87" s="262"/>
      <c r="S87" s="284"/>
      <c r="T87" s="345">
        <f t="shared" si="31"/>
        <v>0</v>
      </c>
      <c r="U87" s="392">
        <f t="shared" si="24"/>
        <v>-1</v>
      </c>
      <c r="V87" s="262"/>
      <c r="W87" s="284"/>
      <c r="X87" s="345">
        <f t="shared" si="32"/>
        <v>0</v>
      </c>
      <c r="Y87" s="392">
        <f t="shared" si="25"/>
        <v>-1</v>
      </c>
      <c r="Z87" s="262"/>
      <c r="AA87" s="284"/>
      <c r="AB87" s="345">
        <f t="shared" si="33"/>
        <v>0</v>
      </c>
      <c r="AC87" s="392">
        <f t="shared" si="26"/>
        <v>-1</v>
      </c>
    </row>
    <row r="88" spans="1:31" x14ac:dyDescent="0.2">
      <c r="A88" s="283" t="s">
        <v>151</v>
      </c>
      <c r="B88" s="262"/>
      <c r="C88" s="284"/>
      <c r="D88" s="345">
        <f t="shared" si="27"/>
        <v>0</v>
      </c>
      <c r="E88" s="392">
        <f t="shared" si="20"/>
        <v>-1</v>
      </c>
      <c r="F88" s="262"/>
      <c r="G88" s="284"/>
      <c r="H88" s="345">
        <f t="shared" si="28"/>
        <v>0</v>
      </c>
      <c r="I88" s="392">
        <f t="shared" si="21"/>
        <v>-1</v>
      </c>
      <c r="J88" s="262"/>
      <c r="K88" s="284"/>
      <c r="L88" s="345">
        <f t="shared" si="29"/>
        <v>0</v>
      </c>
      <c r="M88" s="392">
        <f t="shared" si="22"/>
        <v>-1</v>
      </c>
      <c r="N88" s="262"/>
      <c r="O88" s="284"/>
      <c r="P88" s="345">
        <f t="shared" si="30"/>
        <v>0</v>
      </c>
      <c r="Q88" s="392">
        <f t="shared" si="23"/>
        <v>-1</v>
      </c>
      <c r="R88" s="262"/>
      <c r="S88" s="284"/>
      <c r="T88" s="345">
        <f t="shared" si="31"/>
        <v>0</v>
      </c>
      <c r="U88" s="392">
        <f t="shared" si="24"/>
        <v>-1</v>
      </c>
      <c r="V88" s="262"/>
      <c r="W88" s="284"/>
      <c r="X88" s="345">
        <f t="shared" si="32"/>
        <v>0</v>
      </c>
      <c r="Y88" s="392">
        <f t="shared" si="25"/>
        <v>-1</v>
      </c>
      <c r="Z88" s="262"/>
      <c r="AA88" s="284"/>
      <c r="AB88" s="345">
        <f t="shared" si="33"/>
        <v>0</v>
      </c>
      <c r="AC88" s="392">
        <f t="shared" si="26"/>
        <v>-1</v>
      </c>
    </row>
    <row r="89" spans="1:31" x14ac:dyDescent="0.2">
      <c r="A89" s="283" t="s">
        <v>103</v>
      </c>
      <c r="B89" s="262"/>
      <c r="C89" s="284"/>
      <c r="D89" s="345">
        <f t="shared" si="27"/>
        <v>0</v>
      </c>
      <c r="E89" s="392">
        <f t="shared" si="20"/>
        <v>-1</v>
      </c>
      <c r="F89" s="262"/>
      <c r="G89" s="284"/>
      <c r="H89" s="345">
        <f t="shared" si="28"/>
        <v>0</v>
      </c>
      <c r="I89" s="392">
        <f t="shared" si="21"/>
        <v>-1</v>
      </c>
      <c r="J89" s="262"/>
      <c r="K89" s="284"/>
      <c r="L89" s="345">
        <f t="shared" si="29"/>
        <v>0</v>
      </c>
      <c r="M89" s="392">
        <f t="shared" si="22"/>
        <v>-1</v>
      </c>
      <c r="N89" s="262"/>
      <c r="O89" s="284"/>
      <c r="P89" s="345">
        <f t="shared" si="30"/>
        <v>0</v>
      </c>
      <c r="Q89" s="392">
        <f t="shared" si="23"/>
        <v>-1</v>
      </c>
      <c r="R89" s="262"/>
      <c r="S89" s="284"/>
      <c r="T89" s="345">
        <f t="shared" si="31"/>
        <v>0</v>
      </c>
      <c r="U89" s="392">
        <f t="shared" si="24"/>
        <v>-1</v>
      </c>
      <c r="V89" s="262"/>
      <c r="W89" s="284"/>
      <c r="X89" s="345">
        <f t="shared" si="32"/>
        <v>0</v>
      </c>
      <c r="Y89" s="392">
        <f t="shared" si="25"/>
        <v>-1</v>
      </c>
      <c r="Z89" s="262"/>
      <c r="AA89" s="284"/>
      <c r="AB89" s="345">
        <f t="shared" si="33"/>
        <v>0</v>
      </c>
      <c r="AC89" s="392">
        <f t="shared" si="26"/>
        <v>-1</v>
      </c>
    </row>
    <row r="90" spans="1:31" x14ac:dyDescent="0.2">
      <c r="A90" s="283" t="s">
        <v>154</v>
      </c>
      <c r="B90" s="262"/>
      <c r="C90" s="284"/>
      <c r="D90" s="345">
        <f t="shared" si="27"/>
        <v>0</v>
      </c>
      <c r="E90" s="392">
        <f t="shared" si="20"/>
        <v>-1</v>
      </c>
      <c r="F90" s="262"/>
      <c r="G90" s="284"/>
      <c r="H90" s="345">
        <f t="shared" si="28"/>
        <v>0</v>
      </c>
      <c r="I90" s="392">
        <f t="shared" si="21"/>
        <v>-1</v>
      </c>
      <c r="J90" s="262"/>
      <c r="K90" s="284"/>
      <c r="L90" s="345">
        <f t="shared" si="29"/>
        <v>0</v>
      </c>
      <c r="M90" s="392">
        <f t="shared" si="22"/>
        <v>-1</v>
      </c>
      <c r="N90" s="262"/>
      <c r="O90" s="284"/>
      <c r="P90" s="345">
        <f t="shared" si="30"/>
        <v>0</v>
      </c>
      <c r="Q90" s="392">
        <f t="shared" si="23"/>
        <v>-1</v>
      </c>
      <c r="R90" s="262"/>
      <c r="S90" s="284"/>
      <c r="T90" s="345">
        <f t="shared" si="31"/>
        <v>0</v>
      </c>
      <c r="U90" s="392">
        <f t="shared" si="24"/>
        <v>-1</v>
      </c>
      <c r="V90" s="262"/>
      <c r="W90" s="284"/>
      <c r="X90" s="345">
        <f t="shared" si="32"/>
        <v>0</v>
      </c>
      <c r="Y90" s="392">
        <f t="shared" si="25"/>
        <v>-1</v>
      </c>
      <c r="Z90" s="262"/>
      <c r="AA90" s="284"/>
      <c r="AB90" s="345">
        <f t="shared" si="33"/>
        <v>0</v>
      </c>
      <c r="AC90" s="392">
        <f t="shared" si="26"/>
        <v>-1</v>
      </c>
    </row>
    <row r="91" spans="1:31" x14ac:dyDescent="0.2">
      <c r="A91" s="283" t="s">
        <v>116</v>
      </c>
      <c r="B91" s="262"/>
      <c r="C91" s="284"/>
      <c r="D91" s="345">
        <f t="shared" si="27"/>
        <v>0</v>
      </c>
      <c r="E91" s="392">
        <f t="shared" si="20"/>
        <v>-1</v>
      </c>
      <c r="F91" s="262"/>
      <c r="G91" s="284"/>
      <c r="H91" s="345">
        <f t="shared" si="28"/>
        <v>0</v>
      </c>
      <c r="I91" s="392">
        <f t="shared" si="21"/>
        <v>-1</v>
      </c>
      <c r="J91" s="262"/>
      <c r="K91" s="284"/>
      <c r="L91" s="345">
        <f t="shared" si="29"/>
        <v>0</v>
      </c>
      <c r="M91" s="392">
        <f t="shared" si="22"/>
        <v>-1</v>
      </c>
      <c r="N91" s="262"/>
      <c r="O91" s="284"/>
      <c r="P91" s="345">
        <f t="shared" si="30"/>
        <v>0</v>
      </c>
      <c r="Q91" s="392">
        <f t="shared" si="23"/>
        <v>-1</v>
      </c>
      <c r="R91" s="262"/>
      <c r="S91" s="284"/>
      <c r="T91" s="345">
        <f t="shared" si="31"/>
        <v>0</v>
      </c>
      <c r="U91" s="392">
        <f t="shared" si="24"/>
        <v>-1</v>
      </c>
      <c r="V91" s="262"/>
      <c r="W91" s="284"/>
      <c r="X91" s="345">
        <f t="shared" si="32"/>
        <v>0</v>
      </c>
      <c r="Y91" s="392">
        <f t="shared" si="25"/>
        <v>-1</v>
      </c>
      <c r="Z91" s="262"/>
      <c r="AA91" s="284"/>
      <c r="AB91" s="345">
        <f t="shared" si="33"/>
        <v>0</v>
      </c>
      <c r="AC91" s="392">
        <f t="shared" si="26"/>
        <v>-1</v>
      </c>
    </row>
    <row r="92" spans="1:31" x14ac:dyDescent="0.2">
      <c r="A92" s="283" t="s">
        <v>156</v>
      </c>
      <c r="B92" s="262"/>
      <c r="C92" s="284"/>
      <c r="D92" s="345">
        <f t="shared" si="27"/>
        <v>0</v>
      </c>
      <c r="E92" s="392">
        <f t="shared" si="20"/>
        <v>-1</v>
      </c>
      <c r="F92" s="262"/>
      <c r="G92" s="284"/>
      <c r="H92" s="345">
        <f t="shared" si="28"/>
        <v>0</v>
      </c>
      <c r="I92" s="392">
        <f t="shared" si="21"/>
        <v>-1</v>
      </c>
      <c r="J92" s="262"/>
      <c r="K92" s="284"/>
      <c r="L92" s="345">
        <f t="shared" si="29"/>
        <v>0</v>
      </c>
      <c r="M92" s="392">
        <f t="shared" si="22"/>
        <v>-1</v>
      </c>
      <c r="N92" s="262"/>
      <c r="O92" s="284"/>
      <c r="P92" s="345">
        <f t="shared" si="30"/>
        <v>0</v>
      </c>
      <c r="Q92" s="392">
        <f t="shared" si="23"/>
        <v>-1</v>
      </c>
      <c r="R92" s="262"/>
      <c r="S92" s="284"/>
      <c r="T92" s="345">
        <f t="shared" si="31"/>
        <v>0</v>
      </c>
      <c r="U92" s="392">
        <f t="shared" si="24"/>
        <v>-1</v>
      </c>
      <c r="V92" s="262"/>
      <c r="W92" s="284"/>
      <c r="X92" s="345">
        <f t="shared" si="32"/>
        <v>0</v>
      </c>
      <c r="Y92" s="392">
        <f t="shared" si="25"/>
        <v>-1</v>
      </c>
      <c r="Z92" s="262"/>
      <c r="AA92" s="284"/>
      <c r="AB92" s="345">
        <f t="shared" si="33"/>
        <v>0</v>
      </c>
      <c r="AC92" s="392">
        <f t="shared" si="26"/>
        <v>-1</v>
      </c>
    </row>
    <row r="93" spans="1:31" x14ac:dyDescent="0.2">
      <c r="A93" s="365" t="s">
        <v>157</v>
      </c>
      <c r="B93" s="262"/>
      <c r="C93" s="284"/>
      <c r="D93" s="345">
        <f t="shared" si="27"/>
        <v>0</v>
      </c>
      <c r="E93" s="392">
        <f t="shared" si="20"/>
        <v>-1</v>
      </c>
      <c r="F93" s="262"/>
      <c r="G93" s="284"/>
      <c r="H93" s="345">
        <f t="shared" si="28"/>
        <v>0</v>
      </c>
      <c r="I93" s="392">
        <f t="shared" si="21"/>
        <v>-1</v>
      </c>
      <c r="J93" s="262"/>
      <c r="K93" s="284"/>
      <c r="L93" s="345">
        <f t="shared" si="29"/>
        <v>0</v>
      </c>
      <c r="M93" s="392">
        <f t="shared" si="22"/>
        <v>-1</v>
      </c>
      <c r="N93" s="262"/>
      <c r="O93" s="284"/>
      <c r="P93" s="345">
        <f t="shared" si="30"/>
        <v>0</v>
      </c>
      <c r="Q93" s="392">
        <f t="shared" si="23"/>
        <v>-1</v>
      </c>
      <c r="R93" s="262"/>
      <c r="S93" s="284"/>
      <c r="T93" s="345">
        <f t="shared" si="31"/>
        <v>0</v>
      </c>
      <c r="U93" s="392">
        <f t="shared" si="24"/>
        <v>-1</v>
      </c>
      <c r="V93" s="262"/>
      <c r="W93" s="284"/>
      <c r="X93" s="345">
        <f t="shared" si="32"/>
        <v>0</v>
      </c>
      <c r="Y93" s="392">
        <f t="shared" si="25"/>
        <v>-1</v>
      </c>
      <c r="Z93" s="262"/>
      <c r="AA93" s="284"/>
      <c r="AB93" s="345">
        <f t="shared" si="33"/>
        <v>0</v>
      </c>
      <c r="AC93" s="392">
        <f t="shared" si="26"/>
        <v>-1</v>
      </c>
    </row>
    <row r="94" spans="1:31" x14ac:dyDescent="0.2">
      <c r="A94" s="283" t="s">
        <v>164</v>
      </c>
      <c r="B94" s="262"/>
      <c r="C94" s="284"/>
      <c r="D94" s="345">
        <f t="shared" si="27"/>
        <v>0</v>
      </c>
      <c r="E94" s="392">
        <f t="shared" si="20"/>
        <v>-1</v>
      </c>
      <c r="F94" s="262"/>
      <c r="G94" s="284"/>
      <c r="H94" s="345">
        <f t="shared" si="28"/>
        <v>0</v>
      </c>
      <c r="I94" s="392">
        <f t="shared" si="21"/>
        <v>-1</v>
      </c>
      <c r="J94" s="262"/>
      <c r="K94" s="284"/>
      <c r="L94" s="345">
        <f t="shared" si="29"/>
        <v>0</v>
      </c>
      <c r="M94" s="392">
        <f t="shared" si="22"/>
        <v>-1</v>
      </c>
      <c r="N94" s="262"/>
      <c r="O94" s="284"/>
      <c r="P94" s="345">
        <f t="shared" si="30"/>
        <v>0</v>
      </c>
      <c r="Q94" s="392">
        <f t="shared" si="23"/>
        <v>-1</v>
      </c>
      <c r="R94" s="262"/>
      <c r="S94" s="284"/>
      <c r="T94" s="345">
        <f t="shared" si="31"/>
        <v>0</v>
      </c>
      <c r="U94" s="392">
        <f t="shared" si="24"/>
        <v>-1</v>
      </c>
      <c r="V94" s="262"/>
      <c r="W94" s="284"/>
      <c r="X94" s="345">
        <f t="shared" si="32"/>
        <v>0</v>
      </c>
      <c r="Y94" s="392">
        <f t="shared" si="25"/>
        <v>-1</v>
      </c>
      <c r="Z94" s="262"/>
      <c r="AA94" s="284"/>
      <c r="AB94" s="345">
        <f t="shared" si="33"/>
        <v>0</v>
      </c>
      <c r="AC94" s="392">
        <f t="shared" si="26"/>
        <v>-1</v>
      </c>
    </row>
    <row r="95" spans="1:31" x14ac:dyDescent="0.2">
      <c r="A95" s="283" t="s">
        <v>158</v>
      </c>
      <c r="B95" s="262"/>
      <c r="C95" s="284"/>
      <c r="D95" s="345">
        <f t="shared" si="27"/>
        <v>0</v>
      </c>
      <c r="E95" s="392">
        <f t="shared" ref="E95:E111" si="34">(D95-$H35)/$H35</f>
        <v>-1</v>
      </c>
      <c r="F95" s="262"/>
      <c r="G95" s="284"/>
      <c r="H95" s="345">
        <f t="shared" si="28"/>
        <v>0</v>
      </c>
      <c r="I95" s="392">
        <f t="shared" ref="I95:I111" si="35">(H95-$H35)/$H35</f>
        <v>-1</v>
      </c>
      <c r="J95" s="262"/>
      <c r="K95" s="284"/>
      <c r="L95" s="345">
        <f t="shared" si="29"/>
        <v>0</v>
      </c>
      <c r="M95" s="392">
        <f t="shared" ref="M95:M111" si="36">(L95-$H35)/$H35</f>
        <v>-1</v>
      </c>
      <c r="N95" s="262"/>
      <c r="O95" s="284"/>
      <c r="P95" s="345">
        <f t="shared" si="30"/>
        <v>0</v>
      </c>
      <c r="Q95" s="392">
        <f t="shared" ref="Q95:Q111" si="37">(P95-$H35)/$H35</f>
        <v>-1</v>
      </c>
      <c r="R95" s="262"/>
      <c r="S95" s="284"/>
      <c r="T95" s="345">
        <f t="shared" si="31"/>
        <v>0</v>
      </c>
      <c r="U95" s="392">
        <f t="shared" ref="U95:U111" si="38">(T95-$H35)/$H35</f>
        <v>-1</v>
      </c>
      <c r="V95" s="262"/>
      <c r="W95" s="284"/>
      <c r="X95" s="345">
        <f t="shared" si="32"/>
        <v>0</v>
      </c>
      <c r="Y95" s="392">
        <f t="shared" ref="Y95:Y111" si="39">(X95-$H35)/$H35</f>
        <v>-1</v>
      </c>
      <c r="Z95" s="262"/>
      <c r="AA95" s="284"/>
      <c r="AB95" s="345">
        <f t="shared" si="33"/>
        <v>0</v>
      </c>
      <c r="AC95" s="392">
        <f t="shared" ref="AC95:AC111" si="40">(AB95-$H35)/$H35</f>
        <v>-1</v>
      </c>
    </row>
    <row r="96" spans="1:31" x14ac:dyDescent="0.2">
      <c r="A96" s="283" t="s">
        <v>161</v>
      </c>
      <c r="B96" s="262"/>
      <c r="C96" s="284"/>
      <c r="D96" s="345">
        <f t="shared" si="27"/>
        <v>0</v>
      </c>
      <c r="E96" s="392">
        <f t="shared" si="34"/>
        <v>-1</v>
      </c>
      <c r="F96" s="262"/>
      <c r="G96" s="284"/>
      <c r="H96" s="345">
        <f t="shared" si="28"/>
        <v>0</v>
      </c>
      <c r="I96" s="392">
        <f t="shared" si="35"/>
        <v>-1</v>
      </c>
      <c r="J96" s="262"/>
      <c r="K96" s="284"/>
      <c r="L96" s="345">
        <f t="shared" si="29"/>
        <v>0</v>
      </c>
      <c r="M96" s="392">
        <f t="shared" si="36"/>
        <v>-1</v>
      </c>
      <c r="N96" s="262"/>
      <c r="O96" s="284"/>
      <c r="P96" s="345">
        <f t="shared" si="30"/>
        <v>0</v>
      </c>
      <c r="Q96" s="392">
        <f t="shared" si="37"/>
        <v>-1</v>
      </c>
      <c r="R96" s="262"/>
      <c r="S96" s="284"/>
      <c r="T96" s="345">
        <f t="shared" si="31"/>
        <v>0</v>
      </c>
      <c r="U96" s="392">
        <f t="shared" si="38"/>
        <v>-1</v>
      </c>
      <c r="V96" s="262"/>
      <c r="W96" s="284"/>
      <c r="X96" s="345">
        <f t="shared" si="32"/>
        <v>0</v>
      </c>
      <c r="Y96" s="392">
        <f t="shared" si="39"/>
        <v>-1</v>
      </c>
      <c r="Z96" s="262"/>
      <c r="AA96" s="284"/>
      <c r="AB96" s="345">
        <f t="shared" si="33"/>
        <v>0</v>
      </c>
      <c r="AC96" s="392">
        <f t="shared" si="40"/>
        <v>-1</v>
      </c>
    </row>
    <row r="97" spans="1:29" x14ac:dyDescent="0.2">
      <c r="A97" s="283" t="s">
        <v>162</v>
      </c>
      <c r="B97" s="262"/>
      <c r="C97" s="284"/>
      <c r="D97" s="345">
        <f t="shared" si="27"/>
        <v>0</v>
      </c>
      <c r="E97" s="392">
        <f t="shared" si="34"/>
        <v>-1</v>
      </c>
      <c r="F97" s="262"/>
      <c r="G97" s="284"/>
      <c r="H97" s="345">
        <f t="shared" si="28"/>
        <v>0</v>
      </c>
      <c r="I97" s="392">
        <f t="shared" si="35"/>
        <v>-1</v>
      </c>
      <c r="J97" s="262"/>
      <c r="K97" s="284"/>
      <c r="L97" s="345">
        <f t="shared" si="29"/>
        <v>0</v>
      </c>
      <c r="M97" s="392">
        <f t="shared" si="36"/>
        <v>-1</v>
      </c>
      <c r="N97" s="262"/>
      <c r="O97" s="284"/>
      <c r="P97" s="345">
        <f t="shared" si="30"/>
        <v>0</v>
      </c>
      <c r="Q97" s="392">
        <f t="shared" si="37"/>
        <v>-1</v>
      </c>
      <c r="R97" s="262"/>
      <c r="S97" s="284"/>
      <c r="T97" s="345">
        <f t="shared" si="31"/>
        <v>0</v>
      </c>
      <c r="U97" s="392">
        <f t="shared" si="38"/>
        <v>-1</v>
      </c>
      <c r="V97" s="262"/>
      <c r="W97" s="284"/>
      <c r="X97" s="345">
        <f t="shared" si="32"/>
        <v>0</v>
      </c>
      <c r="Y97" s="392">
        <f t="shared" si="39"/>
        <v>-1</v>
      </c>
      <c r="Z97" s="262"/>
      <c r="AA97" s="284"/>
      <c r="AB97" s="345">
        <f t="shared" si="33"/>
        <v>0</v>
      </c>
      <c r="AC97" s="392">
        <f t="shared" si="40"/>
        <v>-1</v>
      </c>
    </row>
    <row r="98" spans="1:29" x14ac:dyDescent="0.2">
      <c r="A98" s="283" t="s">
        <v>56</v>
      </c>
      <c r="B98" s="262"/>
      <c r="C98" s="284"/>
      <c r="D98" s="345">
        <f t="shared" si="27"/>
        <v>0</v>
      </c>
      <c r="E98" s="392">
        <f t="shared" si="34"/>
        <v>-1</v>
      </c>
      <c r="F98" s="262"/>
      <c r="G98" s="284"/>
      <c r="H98" s="345">
        <f t="shared" si="28"/>
        <v>0</v>
      </c>
      <c r="I98" s="392">
        <f t="shared" si="35"/>
        <v>-1</v>
      </c>
      <c r="J98" s="262"/>
      <c r="K98" s="284"/>
      <c r="L98" s="345">
        <f t="shared" si="29"/>
        <v>0</v>
      </c>
      <c r="M98" s="392">
        <f t="shared" si="36"/>
        <v>-1</v>
      </c>
      <c r="N98" s="262"/>
      <c r="O98" s="284"/>
      <c r="P98" s="345">
        <f t="shared" si="30"/>
        <v>0</v>
      </c>
      <c r="Q98" s="392">
        <f t="shared" si="37"/>
        <v>-1</v>
      </c>
      <c r="R98" s="262"/>
      <c r="S98" s="284"/>
      <c r="T98" s="345">
        <f t="shared" si="31"/>
        <v>0</v>
      </c>
      <c r="U98" s="392">
        <f t="shared" si="38"/>
        <v>-1</v>
      </c>
      <c r="V98" s="262"/>
      <c r="W98" s="284"/>
      <c r="X98" s="345">
        <f t="shared" si="32"/>
        <v>0</v>
      </c>
      <c r="Y98" s="392">
        <f t="shared" si="39"/>
        <v>-1</v>
      </c>
      <c r="Z98" s="262"/>
      <c r="AA98" s="284"/>
      <c r="AB98" s="345">
        <f t="shared" si="33"/>
        <v>0</v>
      </c>
      <c r="AC98" s="392">
        <f t="shared" si="40"/>
        <v>-1</v>
      </c>
    </row>
    <row r="99" spans="1:29" x14ac:dyDescent="0.2">
      <c r="A99" s="380" t="s">
        <v>172</v>
      </c>
      <c r="B99" s="381">
        <f>SUM(B100:B107)</f>
        <v>0</v>
      </c>
      <c r="C99" s="387">
        <f>SUM(C100:C107)</f>
        <v>0</v>
      </c>
      <c r="D99" s="387">
        <f>SUM(D100:D107)</f>
        <v>0</v>
      </c>
      <c r="E99" s="393">
        <f t="shared" si="34"/>
        <v>-1</v>
      </c>
      <c r="F99" s="381">
        <f>SUM(F100:F107)</f>
        <v>0</v>
      </c>
      <c r="G99" s="387">
        <f>SUM(G100:G107)</f>
        <v>0</v>
      </c>
      <c r="H99" s="387">
        <f>SUM(H100:H107)</f>
        <v>0</v>
      </c>
      <c r="I99" s="393">
        <f t="shared" si="35"/>
        <v>-1</v>
      </c>
      <c r="J99" s="381"/>
      <c r="K99" s="387"/>
      <c r="L99" s="387">
        <f>SUM(L100:L107)</f>
        <v>0</v>
      </c>
      <c r="M99" s="393">
        <f t="shared" si="36"/>
        <v>-1</v>
      </c>
      <c r="N99" s="381">
        <f>SUM(N100:N107)</f>
        <v>0</v>
      </c>
      <c r="O99" s="387">
        <f>SUM(O100:O107)</f>
        <v>0</v>
      </c>
      <c r="P99" s="387">
        <f>SUM(P100:P107)</f>
        <v>0</v>
      </c>
      <c r="Q99" s="393">
        <f t="shared" si="37"/>
        <v>-1</v>
      </c>
      <c r="R99" s="381">
        <f>SUM(R100:R107)</f>
        <v>0</v>
      </c>
      <c r="S99" s="387">
        <f>SUM(S100:S107)</f>
        <v>0</v>
      </c>
      <c r="T99" s="387">
        <f>SUM(T100:T107)</f>
        <v>0</v>
      </c>
      <c r="U99" s="393">
        <f t="shared" si="38"/>
        <v>-1</v>
      </c>
      <c r="V99" s="381">
        <f>SUM(V100:V107)</f>
        <v>0</v>
      </c>
      <c r="W99" s="387">
        <f>SUM(W100:W107)</f>
        <v>0</v>
      </c>
      <c r="X99" s="387">
        <f>SUM(X100:X107)</f>
        <v>0</v>
      </c>
      <c r="Y99" s="393">
        <f t="shared" si="39"/>
        <v>-1</v>
      </c>
      <c r="Z99" s="381">
        <f>SUM(Z100:Z107)</f>
        <v>0</v>
      </c>
      <c r="AA99" s="387">
        <f>SUM(AA100:AA107)</f>
        <v>0</v>
      </c>
      <c r="AB99" s="387">
        <f>SUM(AB100:AB107)</f>
        <v>0</v>
      </c>
      <c r="AC99" s="393">
        <f t="shared" si="40"/>
        <v>-1</v>
      </c>
    </row>
    <row r="100" spans="1:29" x14ac:dyDescent="0.2">
      <c r="A100" s="283" t="s">
        <v>102</v>
      </c>
      <c r="B100" s="262"/>
      <c r="C100" s="284"/>
      <c r="D100" s="345">
        <f t="shared" ref="D100:D107" si="41">SUM(B100:C100)</f>
        <v>0</v>
      </c>
      <c r="E100" s="392">
        <f t="shared" si="34"/>
        <v>-1</v>
      </c>
      <c r="F100" s="262"/>
      <c r="G100" s="284"/>
      <c r="H100" s="345">
        <f t="shared" ref="H100:H107" si="42">SUM(F100:G100)</f>
        <v>0</v>
      </c>
      <c r="I100" s="392">
        <f t="shared" si="35"/>
        <v>-1</v>
      </c>
      <c r="J100" s="262"/>
      <c r="K100" s="284"/>
      <c r="L100" s="345">
        <f t="shared" ref="L100:L107" si="43">SUM(J100:K100)</f>
        <v>0</v>
      </c>
      <c r="M100" s="392">
        <f t="shared" si="36"/>
        <v>-1</v>
      </c>
      <c r="N100" s="262"/>
      <c r="O100" s="284"/>
      <c r="P100" s="345">
        <f t="shared" ref="P100:P107" si="44">SUM(N100:O100)</f>
        <v>0</v>
      </c>
      <c r="Q100" s="392">
        <f t="shared" si="37"/>
        <v>-1</v>
      </c>
      <c r="R100" s="262"/>
      <c r="S100" s="284"/>
      <c r="T100" s="345">
        <f t="shared" ref="T100:T107" si="45">SUM(R100:S100)</f>
        <v>0</v>
      </c>
      <c r="U100" s="392">
        <f t="shared" si="38"/>
        <v>-1</v>
      </c>
      <c r="V100" s="262"/>
      <c r="W100" s="284"/>
      <c r="X100" s="345">
        <f t="shared" ref="X100:X107" si="46">SUM(V100:W100)</f>
        <v>0</v>
      </c>
      <c r="Y100" s="392">
        <f t="shared" si="39"/>
        <v>-1</v>
      </c>
      <c r="Z100" s="262"/>
      <c r="AA100" s="284"/>
      <c r="AB100" s="345">
        <f t="shared" ref="AB100:AB107" si="47">SUM(Z100:AA100)</f>
        <v>0</v>
      </c>
      <c r="AC100" s="392">
        <f t="shared" si="40"/>
        <v>-1</v>
      </c>
    </row>
    <row r="101" spans="1:29" x14ac:dyDescent="0.2">
      <c r="A101" s="283" t="s">
        <v>152</v>
      </c>
      <c r="B101" s="262"/>
      <c r="C101" s="284"/>
      <c r="D101" s="345">
        <f t="shared" si="41"/>
        <v>0</v>
      </c>
      <c r="E101" s="392">
        <f t="shared" si="34"/>
        <v>-1</v>
      </c>
      <c r="F101" s="262"/>
      <c r="G101" s="284"/>
      <c r="H101" s="345">
        <f t="shared" si="42"/>
        <v>0</v>
      </c>
      <c r="I101" s="392">
        <f t="shared" si="35"/>
        <v>-1</v>
      </c>
      <c r="J101" s="262"/>
      <c r="K101" s="284"/>
      <c r="L101" s="345">
        <f t="shared" si="43"/>
        <v>0</v>
      </c>
      <c r="M101" s="392">
        <f t="shared" si="36"/>
        <v>-1</v>
      </c>
      <c r="N101" s="262"/>
      <c r="O101" s="284"/>
      <c r="P101" s="345">
        <f t="shared" si="44"/>
        <v>0</v>
      </c>
      <c r="Q101" s="392">
        <f t="shared" si="37"/>
        <v>-1</v>
      </c>
      <c r="R101" s="262"/>
      <c r="S101" s="284"/>
      <c r="T101" s="345">
        <f t="shared" si="45"/>
        <v>0</v>
      </c>
      <c r="U101" s="392">
        <f t="shared" si="38"/>
        <v>-1</v>
      </c>
      <c r="V101" s="262"/>
      <c r="W101" s="284"/>
      <c r="X101" s="345">
        <f t="shared" si="46"/>
        <v>0</v>
      </c>
      <c r="Y101" s="392">
        <f t="shared" si="39"/>
        <v>-1</v>
      </c>
      <c r="Z101" s="262"/>
      <c r="AA101" s="284"/>
      <c r="AB101" s="345">
        <f t="shared" si="47"/>
        <v>0</v>
      </c>
      <c r="AC101" s="392">
        <f t="shared" si="40"/>
        <v>-1</v>
      </c>
    </row>
    <row r="102" spans="1:29" x14ac:dyDescent="0.2">
      <c r="A102" s="283" t="s">
        <v>153</v>
      </c>
      <c r="B102" s="262"/>
      <c r="C102" s="284"/>
      <c r="D102" s="345">
        <f>SUM(B102:C102)</f>
        <v>0</v>
      </c>
      <c r="E102" s="392">
        <f t="shared" si="34"/>
        <v>-1</v>
      </c>
      <c r="F102" s="262"/>
      <c r="G102" s="284"/>
      <c r="H102" s="345">
        <f>SUM(F102:G102)</f>
        <v>0</v>
      </c>
      <c r="I102" s="392">
        <f t="shared" si="35"/>
        <v>-1</v>
      </c>
      <c r="J102" s="262"/>
      <c r="K102" s="284"/>
      <c r="L102" s="345">
        <f>SUM(J102:K102)</f>
        <v>0</v>
      </c>
      <c r="M102" s="392">
        <f t="shared" si="36"/>
        <v>-1</v>
      </c>
      <c r="N102" s="262"/>
      <c r="O102" s="284"/>
      <c r="P102" s="345">
        <f>SUM(N102:O102)</f>
        <v>0</v>
      </c>
      <c r="Q102" s="392">
        <f t="shared" si="37"/>
        <v>-1</v>
      </c>
      <c r="R102" s="262"/>
      <c r="S102" s="284"/>
      <c r="T102" s="345">
        <f>SUM(R102:S102)</f>
        <v>0</v>
      </c>
      <c r="U102" s="392">
        <f t="shared" si="38"/>
        <v>-1</v>
      </c>
      <c r="V102" s="262"/>
      <c r="W102" s="284"/>
      <c r="X102" s="345">
        <f>SUM(V102:W102)</f>
        <v>0</v>
      </c>
      <c r="Y102" s="392">
        <f t="shared" si="39"/>
        <v>-1</v>
      </c>
      <c r="Z102" s="262"/>
      <c r="AA102" s="284"/>
      <c r="AB102" s="345">
        <f>SUM(Z102:AA102)</f>
        <v>0</v>
      </c>
      <c r="AC102" s="392">
        <f t="shared" si="40"/>
        <v>-1</v>
      </c>
    </row>
    <row r="103" spans="1:29" x14ac:dyDescent="0.2">
      <c r="A103" s="283" t="s">
        <v>155</v>
      </c>
      <c r="B103" s="262"/>
      <c r="C103" s="284"/>
      <c r="D103" s="345">
        <f t="shared" si="41"/>
        <v>0</v>
      </c>
      <c r="E103" s="392">
        <f t="shared" si="34"/>
        <v>-1</v>
      </c>
      <c r="F103" s="262"/>
      <c r="G103" s="284"/>
      <c r="H103" s="345">
        <f t="shared" si="42"/>
        <v>0</v>
      </c>
      <c r="I103" s="392">
        <f t="shared" si="35"/>
        <v>-1</v>
      </c>
      <c r="J103" s="262"/>
      <c r="K103" s="284"/>
      <c r="L103" s="345">
        <f t="shared" si="43"/>
        <v>0</v>
      </c>
      <c r="M103" s="392">
        <f t="shared" si="36"/>
        <v>-1</v>
      </c>
      <c r="N103" s="262"/>
      <c r="O103" s="284"/>
      <c r="P103" s="345">
        <f t="shared" si="44"/>
        <v>0</v>
      </c>
      <c r="Q103" s="392">
        <f t="shared" si="37"/>
        <v>-1</v>
      </c>
      <c r="R103" s="262"/>
      <c r="S103" s="284"/>
      <c r="T103" s="345">
        <f t="shared" si="45"/>
        <v>0</v>
      </c>
      <c r="U103" s="392">
        <f t="shared" si="38"/>
        <v>-1</v>
      </c>
      <c r="V103" s="262"/>
      <c r="W103" s="284"/>
      <c r="X103" s="345">
        <f t="shared" si="46"/>
        <v>0</v>
      </c>
      <c r="Y103" s="392">
        <f t="shared" si="39"/>
        <v>-1</v>
      </c>
      <c r="Z103" s="262"/>
      <c r="AA103" s="284"/>
      <c r="AB103" s="345">
        <f t="shared" si="47"/>
        <v>0</v>
      </c>
      <c r="AC103" s="392">
        <f t="shared" si="40"/>
        <v>-1</v>
      </c>
    </row>
    <row r="104" spans="1:29" x14ac:dyDescent="0.2">
      <c r="A104" s="283" t="s">
        <v>118</v>
      </c>
      <c r="B104" s="262"/>
      <c r="C104" s="284"/>
      <c r="D104" s="345">
        <f t="shared" si="41"/>
        <v>0</v>
      </c>
      <c r="E104" s="392">
        <f t="shared" si="34"/>
        <v>-1</v>
      </c>
      <c r="F104" s="262"/>
      <c r="G104" s="284"/>
      <c r="H104" s="345">
        <f t="shared" si="42"/>
        <v>0</v>
      </c>
      <c r="I104" s="392">
        <f t="shared" si="35"/>
        <v>-1</v>
      </c>
      <c r="J104" s="262"/>
      <c r="K104" s="284"/>
      <c r="L104" s="345">
        <f t="shared" si="43"/>
        <v>0</v>
      </c>
      <c r="M104" s="392">
        <f t="shared" si="36"/>
        <v>-1</v>
      </c>
      <c r="N104" s="262"/>
      <c r="O104" s="284"/>
      <c r="P104" s="345">
        <f t="shared" si="44"/>
        <v>0</v>
      </c>
      <c r="Q104" s="392">
        <f t="shared" si="37"/>
        <v>-1</v>
      </c>
      <c r="R104" s="262"/>
      <c r="S104" s="284"/>
      <c r="T104" s="345">
        <f t="shared" si="45"/>
        <v>0</v>
      </c>
      <c r="U104" s="392">
        <f t="shared" si="38"/>
        <v>-1</v>
      </c>
      <c r="V104" s="262"/>
      <c r="W104" s="284"/>
      <c r="X104" s="345">
        <f t="shared" si="46"/>
        <v>0</v>
      </c>
      <c r="Y104" s="392">
        <f t="shared" si="39"/>
        <v>-1</v>
      </c>
      <c r="Z104" s="262"/>
      <c r="AA104" s="284"/>
      <c r="AB104" s="345">
        <f t="shared" si="47"/>
        <v>0</v>
      </c>
      <c r="AC104" s="392">
        <f t="shared" si="40"/>
        <v>-1</v>
      </c>
    </row>
    <row r="105" spans="1:29" x14ac:dyDescent="0.2">
      <c r="A105" s="365" t="s">
        <v>91</v>
      </c>
      <c r="B105" s="262"/>
      <c r="C105" s="284"/>
      <c r="D105" s="345">
        <f t="shared" si="41"/>
        <v>0</v>
      </c>
      <c r="E105" s="392">
        <f t="shared" si="34"/>
        <v>-1</v>
      </c>
      <c r="F105" s="262"/>
      <c r="G105" s="284"/>
      <c r="H105" s="345">
        <f t="shared" si="42"/>
        <v>0</v>
      </c>
      <c r="I105" s="392">
        <f t="shared" si="35"/>
        <v>-1</v>
      </c>
      <c r="J105" s="262"/>
      <c r="K105" s="284"/>
      <c r="L105" s="345">
        <f t="shared" si="43"/>
        <v>0</v>
      </c>
      <c r="M105" s="392">
        <f t="shared" si="36"/>
        <v>-1</v>
      </c>
      <c r="N105" s="262"/>
      <c r="O105" s="284"/>
      <c r="P105" s="345">
        <f t="shared" si="44"/>
        <v>0</v>
      </c>
      <c r="Q105" s="392">
        <f t="shared" si="37"/>
        <v>-1</v>
      </c>
      <c r="R105" s="262"/>
      <c r="S105" s="284"/>
      <c r="T105" s="345">
        <f t="shared" si="45"/>
        <v>0</v>
      </c>
      <c r="U105" s="392">
        <f t="shared" si="38"/>
        <v>-1</v>
      </c>
      <c r="V105" s="262"/>
      <c r="W105" s="284"/>
      <c r="X105" s="345">
        <f t="shared" si="46"/>
        <v>0</v>
      </c>
      <c r="Y105" s="392">
        <f t="shared" si="39"/>
        <v>-1</v>
      </c>
      <c r="Z105" s="262"/>
      <c r="AA105" s="284"/>
      <c r="AB105" s="345">
        <f t="shared" si="47"/>
        <v>0</v>
      </c>
      <c r="AC105" s="392">
        <f t="shared" si="40"/>
        <v>-1</v>
      </c>
    </row>
    <row r="106" spans="1:29" x14ac:dyDescent="0.2">
      <c r="A106" s="283" t="s">
        <v>92</v>
      </c>
      <c r="B106" s="262"/>
      <c r="C106" s="284"/>
      <c r="D106" s="345">
        <f t="shared" si="41"/>
        <v>0</v>
      </c>
      <c r="E106" s="392">
        <f t="shared" si="34"/>
        <v>-1</v>
      </c>
      <c r="F106" s="262"/>
      <c r="G106" s="284"/>
      <c r="H106" s="345">
        <f t="shared" si="42"/>
        <v>0</v>
      </c>
      <c r="I106" s="392">
        <f t="shared" si="35"/>
        <v>-1</v>
      </c>
      <c r="J106" s="262"/>
      <c r="K106" s="284"/>
      <c r="L106" s="345">
        <f t="shared" si="43"/>
        <v>0</v>
      </c>
      <c r="M106" s="392">
        <f t="shared" si="36"/>
        <v>-1</v>
      </c>
      <c r="N106" s="262"/>
      <c r="O106" s="284"/>
      <c r="P106" s="345">
        <f t="shared" si="44"/>
        <v>0</v>
      </c>
      <c r="Q106" s="392">
        <f t="shared" si="37"/>
        <v>-1</v>
      </c>
      <c r="R106" s="262"/>
      <c r="S106" s="284"/>
      <c r="T106" s="345">
        <f t="shared" si="45"/>
        <v>0</v>
      </c>
      <c r="U106" s="392">
        <f t="shared" si="38"/>
        <v>-1</v>
      </c>
      <c r="V106" s="262"/>
      <c r="W106" s="284"/>
      <c r="X106" s="345">
        <f t="shared" si="46"/>
        <v>0</v>
      </c>
      <c r="Y106" s="392">
        <f t="shared" si="39"/>
        <v>-1</v>
      </c>
      <c r="Z106" s="262"/>
      <c r="AA106" s="284"/>
      <c r="AB106" s="345">
        <f t="shared" si="47"/>
        <v>0</v>
      </c>
      <c r="AC106" s="392">
        <f t="shared" si="40"/>
        <v>-1</v>
      </c>
    </row>
    <row r="107" spans="1:29" x14ac:dyDescent="0.2">
      <c r="A107" s="283" t="s">
        <v>38</v>
      </c>
      <c r="B107" s="262"/>
      <c r="C107" s="284"/>
      <c r="D107" s="345">
        <f t="shared" si="41"/>
        <v>0</v>
      </c>
      <c r="E107" s="392">
        <f t="shared" si="34"/>
        <v>-1</v>
      </c>
      <c r="F107" s="262"/>
      <c r="G107" s="284"/>
      <c r="H107" s="345">
        <f t="shared" si="42"/>
        <v>0</v>
      </c>
      <c r="I107" s="392">
        <f t="shared" si="35"/>
        <v>-1</v>
      </c>
      <c r="J107" s="262"/>
      <c r="K107" s="284"/>
      <c r="L107" s="345">
        <f t="shared" si="43"/>
        <v>0</v>
      </c>
      <c r="M107" s="392">
        <f t="shared" si="36"/>
        <v>-1</v>
      </c>
      <c r="N107" s="262"/>
      <c r="O107" s="284"/>
      <c r="P107" s="345">
        <f t="shared" si="44"/>
        <v>0</v>
      </c>
      <c r="Q107" s="392">
        <f t="shared" si="37"/>
        <v>-1</v>
      </c>
      <c r="R107" s="262"/>
      <c r="S107" s="284"/>
      <c r="T107" s="345">
        <f t="shared" si="45"/>
        <v>0</v>
      </c>
      <c r="U107" s="392">
        <f t="shared" si="38"/>
        <v>-1</v>
      </c>
      <c r="V107" s="262"/>
      <c r="W107" s="284"/>
      <c r="X107" s="345">
        <f t="shared" si="46"/>
        <v>0</v>
      </c>
      <c r="Y107" s="392">
        <f t="shared" si="39"/>
        <v>-1</v>
      </c>
      <c r="Z107" s="262"/>
      <c r="AA107" s="284"/>
      <c r="AB107" s="345">
        <f t="shared" si="47"/>
        <v>0</v>
      </c>
      <c r="AC107" s="392">
        <f t="shared" si="40"/>
        <v>-1</v>
      </c>
    </row>
    <row r="108" spans="1:29" x14ac:dyDescent="0.2">
      <c r="A108" s="380" t="s">
        <v>174</v>
      </c>
      <c r="B108" s="381">
        <f>SUM(B109:B111)</f>
        <v>0</v>
      </c>
      <c r="C108" s="387">
        <f>SUM(C109:C111)</f>
        <v>0</v>
      </c>
      <c r="D108" s="387">
        <f>SUM(D109:D111)</f>
        <v>0</v>
      </c>
      <c r="E108" s="393">
        <f t="shared" si="34"/>
        <v>-1</v>
      </c>
      <c r="F108" s="381">
        <f>SUM(F109:F111)</f>
        <v>0</v>
      </c>
      <c r="G108" s="387">
        <f>SUM(G109:G111)</f>
        <v>0</v>
      </c>
      <c r="H108" s="387">
        <f>SUM(H109:H111)</f>
        <v>0</v>
      </c>
      <c r="I108" s="393">
        <f t="shared" si="35"/>
        <v>-1</v>
      </c>
      <c r="J108" s="381">
        <f>SUM(J109:J111)</f>
        <v>0</v>
      </c>
      <c r="K108" s="387">
        <f>SUM(K109:K111)</f>
        <v>0</v>
      </c>
      <c r="L108" s="387">
        <f>SUM(L109:L111)</f>
        <v>0</v>
      </c>
      <c r="M108" s="393">
        <f t="shared" si="36"/>
        <v>-1</v>
      </c>
      <c r="N108" s="381">
        <f>SUM(N109:N111)</f>
        <v>0</v>
      </c>
      <c r="O108" s="387">
        <f>SUM(O109:O111)</f>
        <v>0</v>
      </c>
      <c r="P108" s="387">
        <f>SUM(P109:P111)</f>
        <v>0</v>
      </c>
      <c r="Q108" s="393">
        <f t="shared" si="37"/>
        <v>-1</v>
      </c>
      <c r="R108" s="381">
        <f>SUM(R109:R111)</f>
        <v>0</v>
      </c>
      <c r="S108" s="387">
        <f>SUM(S109:S111)</f>
        <v>0</v>
      </c>
      <c r="T108" s="387">
        <f>SUM(T109:T111)</f>
        <v>0</v>
      </c>
      <c r="U108" s="393">
        <f t="shared" si="38"/>
        <v>-1</v>
      </c>
      <c r="V108" s="381">
        <f>SUM(V109:V111)</f>
        <v>0</v>
      </c>
      <c r="W108" s="387">
        <f>SUM(W109:W111)</f>
        <v>0</v>
      </c>
      <c r="X108" s="387">
        <f>SUM(X109:X111)</f>
        <v>0</v>
      </c>
      <c r="Y108" s="393">
        <f t="shared" si="39"/>
        <v>-1</v>
      </c>
      <c r="Z108" s="381">
        <f>SUM(Z109:Z111)</f>
        <v>0</v>
      </c>
      <c r="AA108" s="387">
        <f>SUM(AA109:AA111)</f>
        <v>0</v>
      </c>
      <c r="AB108" s="387">
        <f>SUM(AB109:AB111)</f>
        <v>0</v>
      </c>
      <c r="AC108" s="393">
        <f t="shared" si="40"/>
        <v>-1</v>
      </c>
    </row>
    <row r="109" spans="1:29" x14ac:dyDescent="0.2">
      <c r="A109" s="283" t="s">
        <v>104</v>
      </c>
      <c r="B109" s="262"/>
      <c r="C109" s="284"/>
      <c r="D109" s="345">
        <f>SUM(B109:C109)</f>
        <v>0</v>
      </c>
      <c r="E109" s="392">
        <f t="shared" si="34"/>
        <v>-1</v>
      </c>
      <c r="F109" s="262"/>
      <c r="G109" s="284"/>
      <c r="H109" s="345">
        <f>SUM(F109:G109)</f>
        <v>0</v>
      </c>
      <c r="I109" s="392">
        <f t="shared" si="35"/>
        <v>-1</v>
      </c>
      <c r="J109" s="262"/>
      <c r="K109" s="284"/>
      <c r="L109" s="345">
        <f>SUM(J109:K109)</f>
        <v>0</v>
      </c>
      <c r="M109" s="392">
        <f t="shared" si="36"/>
        <v>-1</v>
      </c>
      <c r="N109" s="262"/>
      <c r="O109" s="284"/>
      <c r="P109" s="345">
        <f>SUM(N109:O109)</f>
        <v>0</v>
      </c>
      <c r="Q109" s="392">
        <f t="shared" si="37"/>
        <v>-1</v>
      </c>
      <c r="R109" s="262"/>
      <c r="S109" s="284"/>
      <c r="T109" s="345">
        <f>SUM(R109:S109)</f>
        <v>0</v>
      </c>
      <c r="U109" s="392">
        <f t="shared" si="38"/>
        <v>-1</v>
      </c>
      <c r="V109" s="262"/>
      <c r="W109" s="284"/>
      <c r="X109" s="345">
        <f>SUM(V109:W109)</f>
        <v>0</v>
      </c>
      <c r="Y109" s="392">
        <f t="shared" si="39"/>
        <v>-1</v>
      </c>
      <c r="Z109" s="262"/>
      <c r="AA109" s="284"/>
      <c r="AB109" s="345">
        <f>SUM(Z109:AA109)</f>
        <v>0</v>
      </c>
      <c r="AC109" s="392">
        <f t="shared" si="40"/>
        <v>-1</v>
      </c>
    </row>
    <row r="110" spans="1:29" x14ac:dyDescent="0.2">
      <c r="A110" s="283" t="s">
        <v>176</v>
      </c>
      <c r="B110" s="262"/>
      <c r="C110" s="284"/>
      <c r="D110" s="345">
        <f>SUM(B110:C110)</f>
        <v>0</v>
      </c>
      <c r="E110" s="392">
        <f t="shared" si="34"/>
        <v>-1</v>
      </c>
      <c r="F110" s="262"/>
      <c r="G110" s="284"/>
      <c r="H110" s="345">
        <f>SUM(F110:G110)</f>
        <v>0</v>
      </c>
      <c r="I110" s="392">
        <f t="shared" si="35"/>
        <v>-1</v>
      </c>
      <c r="J110" s="262"/>
      <c r="K110" s="284"/>
      <c r="L110" s="345">
        <f>SUM(J110:K110)</f>
        <v>0</v>
      </c>
      <c r="M110" s="392">
        <f t="shared" si="36"/>
        <v>-1</v>
      </c>
      <c r="N110" s="262"/>
      <c r="O110" s="284"/>
      <c r="P110" s="345">
        <f>SUM(N110:O110)</f>
        <v>0</v>
      </c>
      <c r="Q110" s="392">
        <f t="shared" si="37"/>
        <v>-1</v>
      </c>
      <c r="R110" s="262"/>
      <c r="S110" s="284"/>
      <c r="T110" s="345">
        <f>SUM(R110:S110)</f>
        <v>0</v>
      </c>
      <c r="U110" s="392">
        <f t="shared" si="38"/>
        <v>-1</v>
      </c>
      <c r="V110" s="262"/>
      <c r="W110" s="284"/>
      <c r="X110" s="345">
        <f>SUM(V110:W110)</f>
        <v>0</v>
      </c>
      <c r="Y110" s="392">
        <f t="shared" si="39"/>
        <v>-1</v>
      </c>
      <c r="Z110" s="262"/>
      <c r="AA110" s="284"/>
      <c r="AB110" s="345">
        <f>SUM(Z110:AA110)</f>
        <v>0</v>
      </c>
      <c r="AC110" s="392">
        <f t="shared" si="40"/>
        <v>-1</v>
      </c>
    </row>
    <row r="111" spans="1:29" x14ac:dyDescent="0.2">
      <c r="A111" s="283" t="s">
        <v>5</v>
      </c>
      <c r="B111" s="262"/>
      <c r="C111" s="284"/>
      <c r="D111" s="345">
        <f>SUM(B111:C111)</f>
        <v>0</v>
      </c>
      <c r="E111" s="392">
        <f t="shared" si="34"/>
        <v>-1</v>
      </c>
      <c r="F111" s="262"/>
      <c r="G111" s="284"/>
      <c r="H111" s="345">
        <f>SUM(F111:G111)</f>
        <v>0</v>
      </c>
      <c r="I111" s="392">
        <f t="shared" si="35"/>
        <v>-1</v>
      </c>
      <c r="J111" s="262"/>
      <c r="K111" s="284"/>
      <c r="L111" s="345">
        <f>SUM(J111:K111)</f>
        <v>0</v>
      </c>
      <c r="M111" s="392">
        <f t="shared" si="36"/>
        <v>-1</v>
      </c>
      <c r="N111" s="262"/>
      <c r="O111" s="284"/>
      <c r="P111" s="345">
        <f>SUM(N111:O111)</f>
        <v>0</v>
      </c>
      <c r="Q111" s="392">
        <f t="shared" si="37"/>
        <v>-1</v>
      </c>
      <c r="R111" s="262"/>
      <c r="S111" s="284"/>
      <c r="T111" s="345">
        <f>SUM(R111:S111)</f>
        <v>0</v>
      </c>
      <c r="U111" s="392">
        <f t="shared" si="38"/>
        <v>-1</v>
      </c>
      <c r="V111" s="262"/>
      <c r="W111" s="284"/>
      <c r="X111" s="345">
        <f>SUM(V111:W111)</f>
        <v>0</v>
      </c>
      <c r="Y111" s="392">
        <f t="shared" si="39"/>
        <v>-1</v>
      </c>
      <c r="Z111" s="262"/>
      <c r="AA111" s="284"/>
      <c r="AB111" s="345">
        <f>SUM(Z111:AA111)</f>
        <v>0</v>
      </c>
      <c r="AC111" s="392">
        <f t="shared" si="40"/>
        <v>-1</v>
      </c>
    </row>
    <row r="112" spans="1:29" ht="13.5" thickBot="1" x14ac:dyDescent="0.25"/>
    <row r="113" spans="1:29" ht="13.5" thickTop="1" x14ac:dyDescent="0.2">
      <c r="A113" s="380" t="s">
        <v>171</v>
      </c>
      <c r="B113" s="409">
        <f>B65+B80</f>
        <v>0</v>
      </c>
      <c r="C113" s="410">
        <f>C65+C80</f>
        <v>0</v>
      </c>
      <c r="D113" s="410">
        <f>D65+D80</f>
        <v>0</v>
      </c>
      <c r="E113" s="412">
        <f>(D113-$H53)/$H53</f>
        <v>-1</v>
      </c>
      <c r="F113" s="409">
        <f>F65+F80</f>
        <v>0</v>
      </c>
      <c r="G113" s="410">
        <f>G65+G80</f>
        <v>0</v>
      </c>
      <c r="H113" s="410">
        <f>H65+H80</f>
        <v>0</v>
      </c>
      <c r="I113" s="412">
        <f>(H113-$H53)/$H53</f>
        <v>-1</v>
      </c>
      <c r="J113" s="409">
        <f>J65+J80</f>
        <v>0</v>
      </c>
      <c r="K113" s="410">
        <f>K65+K80</f>
        <v>0</v>
      </c>
      <c r="L113" s="410">
        <f>L65+L80</f>
        <v>0</v>
      </c>
      <c r="M113" s="412">
        <f>(L113-$H53)/$H53</f>
        <v>-1</v>
      </c>
      <c r="N113" s="409">
        <f>N65+N80</f>
        <v>0</v>
      </c>
      <c r="O113" s="410">
        <f>O65+O80</f>
        <v>0</v>
      </c>
      <c r="P113" s="410">
        <f>P65+P80</f>
        <v>0</v>
      </c>
      <c r="Q113" s="412">
        <f>(P113-$H53)/$H53</f>
        <v>-1</v>
      </c>
      <c r="R113" s="409">
        <f>R65+R80</f>
        <v>0</v>
      </c>
      <c r="S113" s="410">
        <f>S65+S80</f>
        <v>0</v>
      </c>
      <c r="T113" s="410">
        <f>T65+T80</f>
        <v>0</v>
      </c>
      <c r="U113" s="412">
        <f>(T113-$H53)/$H53</f>
        <v>-1</v>
      </c>
      <c r="V113" s="409">
        <f>V65+V80</f>
        <v>0</v>
      </c>
      <c r="W113" s="410">
        <f>W65+W80</f>
        <v>0</v>
      </c>
      <c r="X113" s="410">
        <f>X65+X80</f>
        <v>0</v>
      </c>
      <c r="Y113" s="412">
        <f>(X113-$H53)/$H53</f>
        <v>-1</v>
      </c>
      <c r="Z113" s="409">
        <f>Z65+Z80</f>
        <v>0</v>
      </c>
      <c r="AA113" s="410">
        <f>AA65+AA80</f>
        <v>0</v>
      </c>
      <c r="AB113" s="410">
        <f>AB65+AB80</f>
        <v>0</v>
      </c>
      <c r="AC113" s="412">
        <f>(AB113-$H53)/$H53</f>
        <v>-1</v>
      </c>
    </row>
    <row r="114" spans="1:29" x14ac:dyDescent="0.2">
      <c r="A114" s="380" t="s">
        <v>173</v>
      </c>
      <c r="B114" s="381">
        <f>B72+B85</f>
        <v>0</v>
      </c>
      <c r="C114" s="387">
        <f>C72+C85</f>
        <v>0</v>
      </c>
      <c r="D114" s="387">
        <f>D72+D85</f>
        <v>0</v>
      </c>
      <c r="E114" s="407">
        <f>(D114-$H54)/$H54</f>
        <v>-1</v>
      </c>
      <c r="F114" s="381">
        <f>F72+F85</f>
        <v>0</v>
      </c>
      <c r="G114" s="387">
        <f>G72+G85</f>
        <v>0</v>
      </c>
      <c r="H114" s="387">
        <f>H72+H85</f>
        <v>0</v>
      </c>
      <c r="I114" s="407">
        <f>(H114-$H54)/$H54</f>
        <v>-1</v>
      </c>
      <c r="J114" s="381">
        <f>J72+J85</f>
        <v>0</v>
      </c>
      <c r="K114" s="387">
        <f>K72+K85</f>
        <v>0</v>
      </c>
      <c r="L114" s="387">
        <f>L72+L85</f>
        <v>0</v>
      </c>
      <c r="M114" s="407">
        <f>(L114-$H54)/$H54</f>
        <v>-1</v>
      </c>
      <c r="N114" s="381">
        <f>N72+N85</f>
        <v>0</v>
      </c>
      <c r="O114" s="387">
        <f>O72+O85</f>
        <v>0</v>
      </c>
      <c r="P114" s="387">
        <f>P72+P85</f>
        <v>0</v>
      </c>
      <c r="Q114" s="407">
        <f>(P114-$H54)/$H54</f>
        <v>-1</v>
      </c>
      <c r="R114" s="381">
        <f>R72+R85</f>
        <v>0</v>
      </c>
      <c r="S114" s="387">
        <f>S72+S85</f>
        <v>0</v>
      </c>
      <c r="T114" s="387">
        <f>T72+T85</f>
        <v>0</v>
      </c>
      <c r="U114" s="407">
        <f>(T114-$H54)/$H54</f>
        <v>-1</v>
      </c>
      <c r="V114" s="381">
        <f>V72+V85</f>
        <v>0</v>
      </c>
      <c r="W114" s="387">
        <f>W72+W85</f>
        <v>0</v>
      </c>
      <c r="X114" s="387">
        <f>X72+X85</f>
        <v>0</v>
      </c>
      <c r="Y114" s="407">
        <f>(X114-$H54)/$H54</f>
        <v>-1</v>
      </c>
      <c r="Z114" s="381">
        <f>Z72+Z85</f>
        <v>0</v>
      </c>
      <c r="AA114" s="387">
        <f>AA72+AA85</f>
        <v>0</v>
      </c>
      <c r="AB114" s="387">
        <f>AB72+AB85</f>
        <v>0</v>
      </c>
      <c r="AC114" s="407">
        <f>(AB114-$H54)/$H54</f>
        <v>-1</v>
      </c>
    </row>
    <row r="115" spans="1:29" x14ac:dyDescent="0.2">
      <c r="A115" s="380" t="s">
        <v>172</v>
      </c>
      <c r="B115" s="381">
        <f>B68+B77+B99</f>
        <v>0</v>
      </c>
      <c r="C115" s="387">
        <f>C68+C77+C99</f>
        <v>0</v>
      </c>
      <c r="D115" s="387">
        <f>D68+D77+D99</f>
        <v>0</v>
      </c>
      <c r="E115" s="407">
        <f>(D115-$H55)/$H55</f>
        <v>-1</v>
      </c>
      <c r="F115" s="381">
        <f>F68+F77+F99</f>
        <v>0</v>
      </c>
      <c r="G115" s="387">
        <f>G68+G77+G99</f>
        <v>0</v>
      </c>
      <c r="H115" s="387">
        <f>H68+H77+H99</f>
        <v>0</v>
      </c>
      <c r="I115" s="407">
        <f>(H115-$H55)/$H55</f>
        <v>-1</v>
      </c>
      <c r="J115" s="381">
        <f>J68+J77+J99</f>
        <v>0</v>
      </c>
      <c r="K115" s="387">
        <f>K68+K77+K99</f>
        <v>0</v>
      </c>
      <c r="L115" s="387">
        <f>L68+L77+L99</f>
        <v>0</v>
      </c>
      <c r="M115" s="407">
        <f>(L115-$H55)/$H55</f>
        <v>-1</v>
      </c>
      <c r="N115" s="381">
        <f>N68+N77+N99</f>
        <v>0</v>
      </c>
      <c r="O115" s="387">
        <f>O68+O77+O99</f>
        <v>0</v>
      </c>
      <c r="P115" s="387">
        <f>P68+P77+P99</f>
        <v>0</v>
      </c>
      <c r="Q115" s="407">
        <f>(P115-$H55)/$H55</f>
        <v>-1</v>
      </c>
      <c r="R115" s="381">
        <f>R68+R77+R99</f>
        <v>0</v>
      </c>
      <c r="S115" s="387">
        <f>S68+S77+S99</f>
        <v>0</v>
      </c>
      <c r="T115" s="387">
        <f>T68+T77+T99</f>
        <v>0</v>
      </c>
      <c r="U115" s="407">
        <f>(T115-$H55)/$H55</f>
        <v>-1</v>
      </c>
      <c r="V115" s="381">
        <f>V68+V77+V99</f>
        <v>0</v>
      </c>
      <c r="W115" s="387">
        <f>W68+W77+W99</f>
        <v>0</v>
      </c>
      <c r="X115" s="387">
        <f>X68+X77+X99</f>
        <v>0</v>
      </c>
      <c r="Y115" s="407">
        <f>(X115-$H55)/$H55</f>
        <v>-1</v>
      </c>
      <c r="Z115" s="381">
        <f>Z68+Z77+Z99</f>
        <v>0</v>
      </c>
      <c r="AA115" s="387">
        <f>AA68+AA77+AA99</f>
        <v>0</v>
      </c>
      <c r="AB115" s="387">
        <f>AB68+AB77+AB99</f>
        <v>0</v>
      </c>
      <c r="AC115" s="407">
        <f>(AB115-$H55)/$H55</f>
        <v>-1</v>
      </c>
    </row>
    <row r="116" spans="1:29" ht="13.5" thickBot="1" x14ac:dyDescent="0.25">
      <c r="A116" s="380" t="s">
        <v>179</v>
      </c>
      <c r="B116" s="413">
        <f>B109+B111</f>
        <v>0</v>
      </c>
      <c r="C116" s="414">
        <f>C109+C111</f>
        <v>0</v>
      </c>
      <c r="D116" s="414">
        <f>D108</f>
        <v>0</v>
      </c>
      <c r="E116" s="416">
        <f>(D116-($H49+$H51))/($H49+$H51)</f>
        <v>-1</v>
      </c>
      <c r="F116" s="413">
        <f>F108</f>
        <v>0</v>
      </c>
      <c r="G116" s="414">
        <f>G108</f>
        <v>0</v>
      </c>
      <c r="H116" s="414">
        <f>H108</f>
        <v>0</v>
      </c>
      <c r="I116" s="416">
        <f>(H116-$H56)/$H56</f>
        <v>-1</v>
      </c>
      <c r="J116" s="413">
        <f>J108</f>
        <v>0</v>
      </c>
      <c r="K116" s="414">
        <f>K108</f>
        <v>0</v>
      </c>
      <c r="L116" s="414">
        <f>L108</f>
        <v>0</v>
      </c>
      <c r="M116" s="416">
        <f>(L116-$H56)/$H56</f>
        <v>-1</v>
      </c>
      <c r="N116" s="413">
        <f>N108</f>
        <v>0</v>
      </c>
      <c r="O116" s="414">
        <f>O108</f>
        <v>0</v>
      </c>
      <c r="P116" s="414">
        <f>P108</f>
        <v>0</v>
      </c>
      <c r="Q116" s="416">
        <f>(P116-$H56)/$H56</f>
        <v>-1</v>
      </c>
      <c r="R116" s="413">
        <f>R108</f>
        <v>0</v>
      </c>
      <c r="S116" s="414">
        <f>S108</f>
        <v>0</v>
      </c>
      <c r="T116" s="414">
        <f>T108</f>
        <v>0</v>
      </c>
      <c r="U116" s="416">
        <f>(T116-$H56)/$H56</f>
        <v>-1</v>
      </c>
      <c r="V116" s="413">
        <f>V108</f>
        <v>0</v>
      </c>
      <c r="W116" s="414">
        <f>W108</f>
        <v>0</v>
      </c>
      <c r="X116" s="414">
        <f>X108</f>
        <v>0</v>
      </c>
      <c r="Y116" s="416">
        <f>(X116-$H56)/$H56</f>
        <v>-1</v>
      </c>
      <c r="Z116" s="413">
        <f>Z108</f>
        <v>0</v>
      </c>
      <c r="AA116" s="414">
        <f>AA108</f>
        <v>0</v>
      </c>
      <c r="AB116" s="414">
        <f>AB108</f>
        <v>0</v>
      </c>
      <c r="AC116" s="416">
        <f>(AB116-$H56)/$H56</f>
        <v>-1</v>
      </c>
    </row>
    <row r="117" spans="1:29" ht="13.5" thickTop="1" x14ac:dyDescent="0.2">
      <c r="A117" s="905"/>
      <c r="B117" s="905"/>
      <c r="C117" s="905"/>
      <c r="D117" s="905"/>
      <c r="E117" s="905"/>
      <c r="F117" s="905"/>
      <c r="G117" s="905"/>
      <c r="H117" s="905"/>
      <c r="I117" s="905"/>
      <c r="J117" s="905"/>
      <c r="K117" s="905"/>
      <c r="L117" s="905"/>
      <c r="M117" s="905"/>
      <c r="N117" s="905"/>
      <c r="O117" s="905"/>
      <c r="P117" s="905"/>
      <c r="Q117" s="905"/>
      <c r="R117" s="905"/>
      <c r="S117" s="905"/>
      <c r="T117" s="905"/>
      <c r="U117" s="905"/>
      <c r="V117" s="905"/>
      <c r="W117" s="905"/>
      <c r="X117" s="905"/>
      <c r="Y117" s="905"/>
      <c r="Z117" s="905"/>
      <c r="AA117" s="905"/>
      <c r="AB117" s="905"/>
      <c r="AC117" s="905"/>
    </row>
    <row r="118" spans="1:29" x14ac:dyDescent="0.2">
      <c r="A118" s="898" t="s">
        <v>50</v>
      </c>
      <c r="B118" s="898"/>
      <c r="C118" s="898"/>
      <c r="D118" s="898"/>
      <c r="E118" s="898"/>
      <c r="F118" s="898"/>
      <c r="G118" s="898"/>
      <c r="H118" s="898"/>
      <c r="I118" s="898"/>
      <c r="J118" s="898"/>
      <c r="K118" s="898"/>
      <c r="L118" s="898"/>
      <c r="M118" s="898"/>
      <c r="N118" s="898"/>
      <c r="O118" s="898"/>
      <c r="P118" s="898"/>
      <c r="Q118" s="898"/>
      <c r="R118" s="898"/>
      <c r="S118" s="898"/>
      <c r="T118" s="898"/>
      <c r="U118" s="898"/>
      <c r="V118" s="898"/>
      <c r="W118" s="898"/>
      <c r="X118" s="898"/>
      <c r="Y118" s="898"/>
      <c r="Z118" s="898"/>
      <c r="AA118" s="898"/>
      <c r="AB118" s="898"/>
      <c r="AC118" s="898"/>
    </row>
  </sheetData>
  <mergeCells count="18">
    <mergeCell ref="J1:M1"/>
    <mergeCell ref="N1:Q1"/>
    <mergeCell ref="R1:U1"/>
    <mergeCell ref="V1:Y1"/>
    <mergeCell ref="A117:AC117"/>
    <mergeCell ref="A118:AC118"/>
    <mergeCell ref="A57:AC57"/>
    <mergeCell ref="Z1:AC1"/>
    <mergeCell ref="A58:AC58"/>
    <mergeCell ref="B61:E61"/>
    <mergeCell ref="F61:I61"/>
    <mergeCell ref="J61:M61"/>
    <mergeCell ref="N61:Q61"/>
    <mergeCell ref="R61:U61"/>
    <mergeCell ref="V61:Y61"/>
    <mergeCell ref="Z61:AC61"/>
    <mergeCell ref="B1:E1"/>
    <mergeCell ref="F1:I1"/>
  </mergeCells>
  <printOptions horizontalCentered="1"/>
  <pageMargins left="0.70866141732283472" right="0.70866141732283472" top="0.78740157480314965" bottom="0.59055118110236227" header="0.39370078740157483" footer="0.19685039370078741"/>
  <pageSetup paperSize="9" scale="67" fitToHeight="2" orientation="landscape" horizontalDpi="4294967293" r:id="rId1"/>
  <headerFooter>
    <oddHeader>&amp;C&amp;"Arial,Fed"&amp;16Studentertal for Første Studieår ved Det Teknisk-Naturvidenskabelige Fakultet og 
Det Sundhedsvidenskabelige Fakultet 2010/2011 - 2. semester</oddHeader>
    <oddFooter>&amp;L&amp;8&amp;Z&amp;F</oddFooter>
  </headerFooter>
  <rowBreaks count="1" manualBreakCount="1">
    <brk id="60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128"/>
  <sheetViews>
    <sheetView topLeftCell="A66" workbookViewId="0">
      <selection activeCell="B3" sqref="B3"/>
    </sheetView>
  </sheetViews>
  <sheetFormatPr defaultColWidth="8.85546875" defaultRowHeight="12.75" x14ac:dyDescent="0.2"/>
  <cols>
    <col min="1" max="1" width="11.85546875" customWidth="1"/>
  </cols>
  <sheetData>
    <row r="1" spans="1:29" ht="14.25" thickTop="1" thickBot="1" x14ac:dyDescent="0.25">
      <c r="A1" s="251"/>
      <c r="B1" s="889" t="s">
        <v>186</v>
      </c>
      <c r="C1" s="890"/>
      <c r="D1" s="890"/>
      <c r="E1" s="899"/>
      <c r="F1" s="889" t="s">
        <v>187</v>
      </c>
      <c r="G1" s="890"/>
      <c r="H1" s="890"/>
      <c r="I1" s="899"/>
      <c r="J1" s="889" t="s">
        <v>188</v>
      </c>
      <c r="K1" s="890"/>
      <c r="L1" s="890"/>
      <c r="M1" s="899"/>
      <c r="N1" s="889" t="s">
        <v>189</v>
      </c>
      <c r="O1" s="903"/>
      <c r="P1" s="903"/>
      <c r="Q1" s="904"/>
      <c r="R1" s="889" t="s">
        <v>190</v>
      </c>
      <c r="S1" s="890"/>
      <c r="T1" s="890"/>
      <c r="U1" s="899"/>
      <c r="V1" s="889" t="s">
        <v>191</v>
      </c>
      <c r="W1" s="890"/>
      <c r="X1" s="890"/>
      <c r="Y1" s="899"/>
      <c r="Z1" s="889" t="s">
        <v>192</v>
      </c>
      <c r="AA1" s="890"/>
      <c r="AB1" s="890"/>
      <c r="AC1" s="899"/>
    </row>
    <row r="2" spans="1:29" ht="14.25" thickTop="1" thickBot="1" x14ac:dyDescent="0.25"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378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399" t="s">
        <v>149</v>
      </c>
      <c r="B3" s="161">
        <f>B4+B14+B23</f>
        <v>1231</v>
      </c>
      <c r="C3" s="162">
        <f>C4+C14+C23</f>
        <v>396</v>
      </c>
      <c r="D3" s="366">
        <f>SUM(B3:C3)</f>
        <v>1627</v>
      </c>
      <c r="E3" s="353"/>
      <c r="F3" s="394">
        <f>F4+F14+F23</f>
        <v>1235</v>
      </c>
      <c r="G3" s="395">
        <f>G4+G14+G23</f>
        <v>400</v>
      </c>
      <c r="H3" s="396">
        <f>SUM(F3:G3)</f>
        <v>1635</v>
      </c>
      <c r="I3" s="405">
        <f>(H3-$D3)/$D3</f>
        <v>4.9170251997541483E-3</v>
      </c>
      <c r="J3" s="394">
        <f>J4+J14+J23</f>
        <v>1200</v>
      </c>
      <c r="K3" s="395">
        <f>K4+K14+K23</f>
        <v>389</v>
      </c>
      <c r="L3" s="396">
        <f>L4+L14+L23</f>
        <v>1589</v>
      </c>
      <c r="M3" s="405">
        <f>(L3-$D3)/$D3</f>
        <v>-2.3355869698832205E-2</v>
      </c>
      <c r="N3" s="394">
        <f>N4+N14+N23</f>
        <v>1192</v>
      </c>
      <c r="O3" s="395">
        <f>O4+O14+O23</f>
        <v>382</v>
      </c>
      <c r="P3" s="396">
        <f>P4+P14+P23</f>
        <v>1574</v>
      </c>
      <c r="Q3" s="405">
        <f>(P3-$D3)/$D3</f>
        <v>-3.2575291948371235E-2</v>
      </c>
      <c r="R3" s="394">
        <f>R4+R14+R23</f>
        <v>1178</v>
      </c>
      <c r="S3" s="395">
        <f>S4+S14+S23</f>
        <v>375</v>
      </c>
      <c r="T3" s="396">
        <f>T4+T14+T23</f>
        <v>1553</v>
      </c>
      <c r="U3" s="405">
        <f>(T3-$D3)/$D3</f>
        <v>-4.5482483097725873E-2</v>
      </c>
      <c r="V3" s="394">
        <f>V4+V14+V23</f>
        <v>1120</v>
      </c>
      <c r="W3" s="395">
        <f>W4+W14+W23</f>
        <v>352</v>
      </c>
      <c r="X3" s="396">
        <f>X4+X14+X23</f>
        <v>1472</v>
      </c>
      <c r="Y3" s="405">
        <f>(X3-$D3)/$D3</f>
        <v>-9.526736324523663E-2</v>
      </c>
      <c r="Z3" s="394">
        <f>Z4+Z14+Z23</f>
        <v>1117</v>
      </c>
      <c r="AA3" s="395">
        <f>AA4+AA14+AA23</f>
        <v>354</v>
      </c>
      <c r="AB3" s="396">
        <f>AB4+AB14+AB23</f>
        <v>1471</v>
      </c>
      <c r="AC3" s="405">
        <f>(AB3-$D3)/$D3</f>
        <v>-9.5881991395205896E-2</v>
      </c>
    </row>
    <row r="4" spans="1:29" ht="13.5" thickBot="1" x14ac:dyDescent="0.25">
      <c r="A4" s="400" t="s">
        <v>165</v>
      </c>
      <c r="B4" s="440">
        <f>B5+B8+B11</f>
        <v>187</v>
      </c>
      <c r="C4" s="390">
        <f>C5+C8+C11</f>
        <v>56</v>
      </c>
      <c r="D4" s="390">
        <f>D5+D8+D11</f>
        <v>243</v>
      </c>
      <c r="E4" s="354"/>
      <c r="F4" s="437">
        <f>F5+F8+F11</f>
        <v>194</v>
      </c>
      <c r="G4" s="398">
        <f>G5+G8+G11</f>
        <v>62</v>
      </c>
      <c r="H4" s="398">
        <f>H5+H8+H11</f>
        <v>256</v>
      </c>
      <c r="I4" s="406">
        <f>(H4-$D4)/$D4</f>
        <v>5.3497942386831275E-2</v>
      </c>
      <c r="J4" s="437">
        <f>J5+J8+J11</f>
        <v>181</v>
      </c>
      <c r="K4" s="398">
        <f>K5+K8+K11</f>
        <v>57</v>
      </c>
      <c r="L4" s="398">
        <f>L5+L8+L11</f>
        <v>238</v>
      </c>
      <c r="M4" s="406">
        <f>(L4-$D4)/$D4</f>
        <v>-2.0576131687242798E-2</v>
      </c>
      <c r="N4" s="437">
        <f>N5+N8+N11</f>
        <v>180</v>
      </c>
      <c r="O4" s="398">
        <f>O5+O8+O11</f>
        <v>56</v>
      </c>
      <c r="P4" s="398">
        <f>P5+P8+P11</f>
        <v>236</v>
      </c>
      <c r="Q4" s="406">
        <f>(P4-$D4)/$D4</f>
        <v>-2.8806584362139918E-2</v>
      </c>
      <c r="R4" s="397">
        <f>R5+R8+R11</f>
        <v>178</v>
      </c>
      <c r="S4" s="446">
        <f>S5+S8+S11</f>
        <v>55</v>
      </c>
      <c r="T4" s="398">
        <f>T5+T8+T11</f>
        <v>233</v>
      </c>
      <c r="U4" s="406">
        <f>(T4-$D4)/$D4</f>
        <v>-4.1152263374485597E-2</v>
      </c>
      <c r="V4" s="437">
        <f>V5+V8+V11</f>
        <v>155</v>
      </c>
      <c r="W4" s="398">
        <f>W5+W8+W11</f>
        <v>51</v>
      </c>
      <c r="X4" s="398">
        <f>X5+X8+X11</f>
        <v>206</v>
      </c>
      <c r="Y4" s="406">
        <f>(X4-$D4)/$D4</f>
        <v>-0.15226337448559671</v>
      </c>
      <c r="Z4" s="437">
        <f>Z5+Z8+Z11</f>
        <v>157</v>
      </c>
      <c r="AA4" s="398">
        <f>AA5+AA8+AA11</f>
        <v>52</v>
      </c>
      <c r="AB4" s="398">
        <f>AB5+AB8+AB11</f>
        <v>209</v>
      </c>
      <c r="AC4" s="406">
        <f>(AB4-$D4)/$D4</f>
        <v>-0.13991769547325103</v>
      </c>
    </row>
    <row r="5" spans="1:29" x14ac:dyDescent="0.2">
      <c r="A5" s="380" t="s">
        <v>171</v>
      </c>
      <c r="B5" s="386">
        <f>SUM(B6:B7)</f>
        <v>21</v>
      </c>
      <c r="C5" s="383">
        <f>SUM(C6:C7)</f>
        <v>5</v>
      </c>
      <c r="D5" s="383">
        <f>SUM(D6:D7)</f>
        <v>26</v>
      </c>
      <c r="E5" s="379"/>
      <c r="F5" s="385">
        <f>SUM(F6:F7)</f>
        <v>21</v>
      </c>
      <c r="G5" s="383">
        <f>SUM(G6:G7)</f>
        <v>7</v>
      </c>
      <c r="H5" s="383">
        <f>SUM(H6:H7)</f>
        <v>28</v>
      </c>
      <c r="I5" s="429">
        <f t="shared" ref="I5:I56" si="0">(H5-$D5)/$D5</f>
        <v>7.6923076923076927E-2</v>
      </c>
      <c r="J5" s="385">
        <f>SUM(J6:J7)</f>
        <v>21</v>
      </c>
      <c r="K5" s="383">
        <f>SUM(K6:K7)</f>
        <v>7</v>
      </c>
      <c r="L5" s="383">
        <f>SUM(L6:L7)</f>
        <v>28</v>
      </c>
      <c r="M5" s="428">
        <f>(L5-$D5)/$D5</f>
        <v>7.6923076923076927E-2</v>
      </c>
      <c r="N5" s="385">
        <f>SUM(N6:N7)</f>
        <v>21</v>
      </c>
      <c r="O5" s="383">
        <f>SUM(O6:O7)</f>
        <v>7</v>
      </c>
      <c r="P5" s="383">
        <f>SUM(P6:P7)</f>
        <v>28</v>
      </c>
      <c r="Q5" s="407">
        <f>(P5-$D5)/$D5</f>
        <v>7.6923076923076927E-2</v>
      </c>
      <c r="R5" s="385">
        <f>SUM(R6:R7)</f>
        <v>20</v>
      </c>
      <c r="S5" s="383">
        <f>SUM(S6:S7)</f>
        <v>7</v>
      </c>
      <c r="T5" s="383">
        <f>SUM(T6:T7)</f>
        <v>27</v>
      </c>
      <c r="U5" s="424">
        <f t="shared" ref="U5:U56" si="1">(T5-$D5)/$D5</f>
        <v>3.8461538461538464E-2</v>
      </c>
      <c r="V5" s="385">
        <f>SUM(V6:V7)</f>
        <v>18</v>
      </c>
      <c r="W5" s="383">
        <f>SUM(W6:W7)</f>
        <v>7</v>
      </c>
      <c r="X5" s="383">
        <f>SUM(X6:X7)</f>
        <v>25</v>
      </c>
      <c r="Y5" s="424">
        <f t="shared" ref="Y5:Y56" si="2">(X5-$D5)/$D5</f>
        <v>-3.8461538461538464E-2</v>
      </c>
      <c r="Z5" s="385">
        <f>SUM(Z6:Z7)</f>
        <v>18</v>
      </c>
      <c r="AA5" s="383">
        <f>SUM(AA6:AA7)</f>
        <v>7</v>
      </c>
      <c r="AB5" s="383">
        <f>SUM(AB6:AB7)</f>
        <v>25</v>
      </c>
      <c r="AC5" s="424">
        <f t="shared" ref="AC5:AC56" si="3">(AB5-$D5)/$D5</f>
        <v>-3.8461538461538464E-2</v>
      </c>
    </row>
    <row r="6" spans="1:29" x14ac:dyDescent="0.2">
      <c r="A6" s="283" t="s">
        <v>130</v>
      </c>
      <c r="B6" s="388">
        <v>8</v>
      </c>
      <c r="C6" s="345">
        <v>5</v>
      </c>
      <c r="D6" s="345">
        <f>SUM(B6:C6)</f>
        <v>13</v>
      </c>
      <c r="E6" s="343"/>
      <c r="F6" s="391">
        <v>9</v>
      </c>
      <c r="G6" s="345">
        <v>6</v>
      </c>
      <c r="H6" s="345">
        <f>SUM(F6:G6)</f>
        <v>15</v>
      </c>
      <c r="I6" s="429">
        <f t="shared" si="0"/>
        <v>0.15384615384615385</v>
      </c>
      <c r="J6" s="391">
        <v>9</v>
      </c>
      <c r="K6" s="345">
        <v>6</v>
      </c>
      <c r="L6" s="345">
        <f>SUM(J6:K6)</f>
        <v>15</v>
      </c>
      <c r="M6" s="429">
        <f>(L6-$D6)/$D6</f>
        <v>0.15384615384615385</v>
      </c>
      <c r="N6" s="391">
        <v>9</v>
      </c>
      <c r="O6" s="345">
        <v>6</v>
      </c>
      <c r="P6" s="345">
        <f>SUM(N6:O6)</f>
        <v>15</v>
      </c>
      <c r="Q6" s="429">
        <f>(P6-$D6)/$D6</f>
        <v>0.15384615384615385</v>
      </c>
      <c r="R6" s="391">
        <v>9</v>
      </c>
      <c r="S6" s="345">
        <v>6</v>
      </c>
      <c r="T6" s="345">
        <f>SUM(R6:S6)</f>
        <v>15</v>
      </c>
      <c r="U6" s="429">
        <f t="shared" si="1"/>
        <v>0.15384615384615385</v>
      </c>
      <c r="V6" s="391">
        <v>8</v>
      </c>
      <c r="W6" s="345">
        <v>6</v>
      </c>
      <c r="X6" s="345">
        <f>SUM(V6:W6)</f>
        <v>14</v>
      </c>
      <c r="Y6" s="429">
        <f t="shared" si="2"/>
        <v>7.6923076923076927E-2</v>
      </c>
      <c r="Z6" s="391">
        <v>8</v>
      </c>
      <c r="AA6" s="345">
        <v>6</v>
      </c>
      <c r="AB6" s="345">
        <f>SUM(Z6:AA6)</f>
        <v>14</v>
      </c>
      <c r="AC6" s="429">
        <f t="shared" si="3"/>
        <v>7.6923076923076927E-2</v>
      </c>
    </row>
    <row r="7" spans="1:29" x14ac:dyDescent="0.2">
      <c r="A7" s="283" t="s">
        <v>10</v>
      </c>
      <c r="B7" s="338">
        <v>13</v>
      </c>
      <c r="C7" s="332">
        <v>0</v>
      </c>
      <c r="D7" s="345">
        <f>SUM(B7:C7)</f>
        <v>13</v>
      </c>
      <c r="E7" s="341"/>
      <c r="F7" s="262">
        <v>12</v>
      </c>
      <c r="G7" s="284">
        <v>1</v>
      </c>
      <c r="H7" s="345">
        <f>SUM(F7:G7)</f>
        <v>13</v>
      </c>
      <c r="I7" s="423">
        <f t="shared" si="0"/>
        <v>0</v>
      </c>
      <c r="J7" s="262">
        <v>12</v>
      </c>
      <c r="K7" s="284">
        <v>1</v>
      </c>
      <c r="L7" s="345">
        <f>SUM(J7:K7)</f>
        <v>13</v>
      </c>
      <c r="M7" s="423">
        <f>(L7-$D7)/$D7</f>
        <v>0</v>
      </c>
      <c r="N7" s="262">
        <v>12</v>
      </c>
      <c r="O7" s="284">
        <v>1</v>
      </c>
      <c r="P7" s="345">
        <f>SUM(N7:O7)</f>
        <v>13</v>
      </c>
      <c r="Q7" s="423">
        <f t="shared" ref="Q7:Q56" si="4">(P7-$D7)/$D7</f>
        <v>0</v>
      </c>
      <c r="R7" s="262">
        <v>11</v>
      </c>
      <c r="S7" s="284">
        <v>1</v>
      </c>
      <c r="T7" s="345">
        <f>SUM(R7:S7)</f>
        <v>12</v>
      </c>
      <c r="U7" s="427">
        <f t="shared" si="1"/>
        <v>-7.6923076923076927E-2</v>
      </c>
      <c r="V7" s="262">
        <v>10</v>
      </c>
      <c r="W7" s="284">
        <v>1</v>
      </c>
      <c r="X7" s="345">
        <f>SUM(V7:W7)</f>
        <v>11</v>
      </c>
      <c r="Y7" s="427">
        <f t="shared" si="2"/>
        <v>-0.15384615384615385</v>
      </c>
      <c r="Z7" s="262">
        <v>10</v>
      </c>
      <c r="AA7" s="284">
        <v>1</v>
      </c>
      <c r="AB7" s="345">
        <f>SUM(Z7:AA7)</f>
        <v>11</v>
      </c>
      <c r="AC7" s="427">
        <f t="shared" si="3"/>
        <v>-0.15384615384615385</v>
      </c>
    </row>
    <row r="8" spans="1:29" x14ac:dyDescent="0.2">
      <c r="A8" s="380" t="s">
        <v>173</v>
      </c>
      <c r="B8" s="383">
        <f>SUM(B9:B10)</f>
        <v>31</v>
      </c>
      <c r="C8" s="383">
        <f>SUM(C9:C10)</f>
        <v>18</v>
      </c>
      <c r="D8" s="383">
        <f>SUM(D9:D10)</f>
        <v>49</v>
      </c>
      <c r="E8" s="384"/>
      <c r="F8" s="385">
        <f>SUM(F9:F10)</f>
        <v>35</v>
      </c>
      <c r="G8" s="436">
        <f>SUM(G9:G10)</f>
        <v>18</v>
      </c>
      <c r="H8" s="383">
        <f>SUM(H9:H10)</f>
        <v>53</v>
      </c>
      <c r="I8" s="429">
        <f t="shared" si="0"/>
        <v>8.1632653061224483E-2</v>
      </c>
      <c r="J8" s="436">
        <f>SUM(J9:J10)</f>
        <v>31</v>
      </c>
      <c r="K8" s="439">
        <f>SUM(K9:K10)</f>
        <v>17</v>
      </c>
      <c r="L8" s="383">
        <f>SUM(L9:L10)</f>
        <v>48</v>
      </c>
      <c r="M8" s="424">
        <f t="shared" ref="M8:M56" si="5">(L8-$D8)/$D8</f>
        <v>-2.0408163265306121E-2</v>
      </c>
      <c r="N8" s="436">
        <f>SUM(N9:N10)</f>
        <v>30</v>
      </c>
      <c r="O8" s="439">
        <f>SUM(O9:O10)</f>
        <v>17</v>
      </c>
      <c r="P8" s="383">
        <f>SUM(P9:P10)</f>
        <v>47</v>
      </c>
      <c r="Q8" s="424">
        <f t="shared" si="4"/>
        <v>-4.0816326530612242E-2</v>
      </c>
      <c r="R8" s="385">
        <f>SUM(R9:R10)</f>
        <v>30</v>
      </c>
      <c r="S8" s="383">
        <f>SUM(S9:S10)</f>
        <v>17</v>
      </c>
      <c r="T8" s="383">
        <f>SUM(T9:T10)</f>
        <v>47</v>
      </c>
      <c r="U8" s="424">
        <f t="shared" si="1"/>
        <v>-4.0816326530612242E-2</v>
      </c>
      <c r="V8" s="436">
        <f>SUM(V9:V10)</f>
        <v>21</v>
      </c>
      <c r="W8" s="383">
        <f>SUM(W9:W10)</f>
        <v>13</v>
      </c>
      <c r="X8" s="383">
        <f>SUM(X9:X10)</f>
        <v>34</v>
      </c>
      <c r="Y8" s="424">
        <f t="shared" si="2"/>
        <v>-0.30612244897959184</v>
      </c>
      <c r="Z8" s="436">
        <f>SUM(Z9:Z10)</f>
        <v>24</v>
      </c>
      <c r="AA8" s="439">
        <f>SUM(AA9:AA10)</f>
        <v>15</v>
      </c>
      <c r="AB8" s="383">
        <f>SUM(AB9:AB10)</f>
        <v>39</v>
      </c>
      <c r="AC8" s="424">
        <f t="shared" si="3"/>
        <v>-0.20408163265306123</v>
      </c>
    </row>
    <row r="9" spans="1:29" x14ac:dyDescent="0.2">
      <c r="A9" s="283" t="s">
        <v>185</v>
      </c>
      <c r="B9" s="338">
        <v>4</v>
      </c>
      <c r="C9" s="332">
        <v>1</v>
      </c>
      <c r="D9" s="345">
        <f>SUM(B9:C9)</f>
        <v>5</v>
      </c>
      <c r="E9" s="341"/>
      <c r="F9" s="262">
        <v>4</v>
      </c>
      <c r="G9" s="284">
        <v>1</v>
      </c>
      <c r="H9" s="345">
        <f>SUM(F9:G9)</f>
        <v>5</v>
      </c>
      <c r="I9" s="423">
        <f t="shared" si="0"/>
        <v>0</v>
      </c>
      <c r="J9" s="262">
        <v>4</v>
      </c>
      <c r="K9" s="284">
        <v>1</v>
      </c>
      <c r="L9" s="345">
        <f>SUM(J9:K9)</f>
        <v>5</v>
      </c>
      <c r="M9" s="423">
        <f t="shared" si="5"/>
        <v>0</v>
      </c>
      <c r="N9" s="262">
        <v>4</v>
      </c>
      <c r="O9" s="284">
        <v>1</v>
      </c>
      <c r="P9" s="345">
        <f>SUM(N9:O9)</f>
        <v>5</v>
      </c>
      <c r="Q9" s="423">
        <f t="shared" si="4"/>
        <v>0</v>
      </c>
      <c r="R9" s="262">
        <v>4</v>
      </c>
      <c r="S9" s="284">
        <v>1</v>
      </c>
      <c r="T9" s="345">
        <f>SUM(R9:S9)</f>
        <v>5</v>
      </c>
      <c r="U9" s="423">
        <f t="shared" si="1"/>
        <v>0</v>
      </c>
      <c r="V9" s="262">
        <v>4</v>
      </c>
      <c r="W9" s="284">
        <v>1</v>
      </c>
      <c r="X9" s="345">
        <f>SUM(V9:W9)</f>
        <v>5</v>
      </c>
      <c r="Y9" s="423">
        <f t="shared" si="2"/>
        <v>0</v>
      </c>
      <c r="Z9" s="262">
        <v>4</v>
      </c>
      <c r="AA9" s="284">
        <v>1</v>
      </c>
      <c r="AB9" s="345">
        <f>SUM(Z9:AA9)</f>
        <v>5</v>
      </c>
      <c r="AC9" s="423">
        <f t="shared" si="3"/>
        <v>0</v>
      </c>
    </row>
    <row r="10" spans="1:29" x14ac:dyDescent="0.2">
      <c r="A10" s="283" t="s">
        <v>184</v>
      </c>
      <c r="B10" s="338">
        <v>27</v>
      </c>
      <c r="C10" s="332">
        <v>17</v>
      </c>
      <c r="D10" s="345">
        <f>SUM(B10:C10)</f>
        <v>44</v>
      </c>
      <c r="E10" s="341"/>
      <c r="F10" s="262">
        <v>31</v>
      </c>
      <c r="G10" s="284">
        <v>17</v>
      </c>
      <c r="H10" s="345">
        <f>SUM(F10:G10)</f>
        <v>48</v>
      </c>
      <c r="I10" s="429">
        <f t="shared" si="0"/>
        <v>9.0909090909090912E-2</v>
      </c>
      <c r="J10" s="262">
        <v>27</v>
      </c>
      <c r="K10" s="284">
        <v>16</v>
      </c>
      <c r="L10" s="345">
        <f>SUM(J10:K10)</f>
        <v>43</v>
      </c>
      <c r="M10" s="423">
        <f t="shared" si="5"/>
        <v>-2.2727272727272728E-2</v>
      </c>
      <c r="N10" s="262">
        <v>26</v>
      </c>
      <c r="O10" s="284">
        <v>16</v>
      </c>
      <c r="P10" s="345">
        <f>SUM(N10:O10)</f>
        <v>42</v>
      </c>
      <c r="Q10" s="423">
        <f t="shared" si="4"/>
        <v>-4.5454545454545456E-2</v>
      </c>
      <c r="R10" s="262">
        <v>26</v>
      </c>
      <c r="S10" s="284">
        <v>16</v>
      </c>
      <c r="T10" s="345">
        <f>SUM(R10:S10)</f>
        <v>42</v>
      </c>
      <c r="U10" s="423">
        <f t="shared" si="1"/>
        <v>-4.5454545454545456E-2</v>
      </c>
      <c r="V10" s="262">
        <v>17</v>
      </c>
      <c r="W10" s="284">
        <v>12</v>
      </c>
      <c r="X10" s="345">
        <f>SUM(V10:W10)</f>
        <v>29</v>
      </c>
      <c r="Y10" s="432">
        <f t="shared" si="2"/>
        <v>-0.34090909090909088</v>
      </c>
      <c r="Z10" s="262">
        <v>20</v>
      </c>
      <c r="AA10" s="284">
        <v>14</v>
      </c>
      <c r="AB10" s="345">
        <f>SUM(Z10:AA10)</f>
        <v>34</v>
      </c>
      <c r="AC10" s="432">
        <f t="shared" si="3"/>
        <v>-0.22727272727272727</v>
      </c>
    </row>
    <row r="11" spans="1:29" x14ac:dyDescent="0.2">
      <c r="A11" s="380" t="s">
        <v>172</v>
      </c>
      <c r="B11" s="382">
        <f>SUM(B12:B13)</f>
        <v>135</v>
      </c>
      <c r="C11" s="387">
        <f>SUM(C12:C13)</f>
        <v>33</v>
      </c>
      <c r="D11" s="387">
        <f>SUM(D12:D13)</f>
        <v>168</v>
      </c>
      <c r="E11" s="384"/>
      <c r="F11" s="381">
        <f>SUM(F12:F13)</f>
        <v>138</v>
      </c>
      <c r="G11" s="387">
        <f>SUM(G12:G13)</f>
        <v>37</v>
      </c>
      <c r="H11" s="387">
        <f>SUM(H12:H13)</f>
        <v>175</v>
      </c>
      <c r="I11" s="424">
        <f t="shared" si="0"/>
        <v>4.1666666666666664E-2</v>
      </c>
      <c r="J11" s="381">
        <f>SUM(J12:J13)</f>
        <v>129</v>
      </c>
      <c r="K11" s="387">
        <f>SUM(K12:K13)</f>
        <v>33</v>
      </c>
      <c r="L11" s="387">
        <f>SUM(L12:L13)</f>
        <v>162</v>
      </c>
      <c r="M11" s="424">
        <f t="shared" si="5"/>
        <v>-3.5714285714285712E-2</v>
      </c>
      <c r="N11" s="381">
        <f>SUM(N12:N13)</f>
        <v>129</v>
      </c>
      <c r="O11" s="387">
        <f>SUM(O12:O13)</f>
        <v>32</v>
      </c>
      <c r="P11" s="387">
        <f>SUM(P12:P13)</f>
        <v>161</v>
      </c>
      <c r="Q11" s="424">
        <f t="shared" si="4"/>
        <v>-4.1666666666666664E-2</v>
      </c>
      <c r="R11" s="381">
        <f>SUM(R12:R13)</f>
        <v>128</v>
      </c>
      <c r="S11" s="387">
        <f>SUM(S12:S13)</f>
        <v>31</v>
      </c>
      <c r="T11" s="387">
        <f>SUM(T12:T13)</f>
        <v>159</v>
      </c>
      <c r="U11" s="427">
        <f t="shared" si="1"/>
        <v>-5.3571428571428568E-2</v>
      </c>
      <c r="V11" s="381">
        <f>SUM(V12:V13)</f>
        <v>116</v>
      </c>
      <c r="W11" s="387">
        <f>SUM(W12:W13)</f>
        <v>31</v>
      </c>
      <c r="X11" s="387">
        <f>SUM(X12:X13)</f>
        <v>147</v>
      </c>
      <c r="Y11" s="424">
        <f t="shared" si="2"/>
        <v>-0.125</v>
      </c>
      <c r="Z11" s="381">
        <f>SUM(Z12:Z13)</f>
        <v>115</v>
      </c>
      <c r="AA11" s="381">
        <f>SUM(AA12:AA13)</f>
        <v>30</v>
      </c>
      <c r="AB11" s="387">
        <f>SUM(AB12:AB13)</f>
        <v>145</v>
      </c>
      <c r="AC11" s="424">
        <f t="shared" si="3"/>
        <v>-0.13690476190476192</v>
      </c>
    </row>
    <row r="12" spans="1:29" x14ac:dyDescent="0.2">
      <c r="A12" s="283" t="s">
        <v>150</v>
      </c>
      <c r="B12" s="331">
        <v>26</v>
      </c>
      <c r="C12" s="338">
        <v>3</v>
      </c>
      <c r="D12" s="345">
        <f>SUM(B12:C12)</f>
        <v>29</v>
      </c>
      <c r="E12" s="341"/>
      <c r="F12" s="262">
        <v>27</v>
      </c>
      <c r="G12" s="284">
        <v>3</v>
      </c>
      <c r="H12" s="345">
        <f>SUM(F12:G12)</f>
        <v>30</v>
      </c>
      <c r="I12" s="423">
        <f t="shared" si="0"/>
        <v>3.4482758620689655E-2</v>
      </c>
      <c r="J12" s="262">
        <v>25</v>
      </c>
      <c r="K12" s="284">
        <v>2</v>
      </c>
      <c r="L12" s="345">
        <f>SUM(J12:K12)</f>
        <v>27</v>
      </c>
      <c r="M12" s="427">
        <f t="shared" si="5"/>
        <v>-6.8965517241379309E-2</v>
      </c>
      <c r="N12" s="262">
        <v>25</v>
      </c>
      <c r="O12" s="284">
        <v>2</v>
      </c>
      <c r="P12" s="345">
        <f>SUM(N12:O12)</f>
        <v>27</v>
      </c>
      <c r="Q12" s="427">
        <f t="shared" si="4"/>
        <v>-6.8965517241379309E-2</v>
      </c>
      <c r="R12" s="262">
        <v>25</v>
      </c>
      <c r="S12" s="284">
        <v>2</v>
      </c>
      <c r="T12" s="345">
        <f>SUM(R12:S12)</f>
        <v>27</v>
      </c>
      <c r="U12" s="427">
        <f t="shared" si="1"/>
        <v>-6.8965517241379309E-2</v>
      </c>
      <c r="V12" s="262">
        <v>23</v>
      </c>
      <c r="W12" s="284">
        <v>2</v>
      </c>
      <c r="X12" s="345">
        <f>SUM(V12:W12)</f>
        <v>25</v>
      </c>
      <c r="Y12" s="427">
        <f t="shared" si="2"/>
        <v>-0.13793103448275862</v>
      </c>
      <c r="Z12" s="262">
        <v>23</v>
      </c>
      <c r="AA12" s="284">
        <v>2</v>
      </c>
      <c r="AB12" s="345">
        <f>SUM(Z12:AA12)</f>
        <v>25</v>
      </c>
      <c r="AC12" s="427">
        <f t="shared" si="3"/>
        <v>-0.13793103448275862</v>
      </c>
    </row>
    <row r="13" spans="1:29" x14ac:dyDescent="0.2">
      <c r="A13" s="283" t="s">
        <v>91</v>
      </c>
      <c r="B13" s="391">
        <v>109</v>
      </c>
      <c r="C13" s="388">
        <v>30</v>
      </c>
      <c r="D13" s="345">
        <f>SUM(B13:C13)</f>
        <v>139</v>
      </c>
      <c r="E13" s="341"/>
      <c r="F13" s="391">
        <v>111</v>
      </c>
      <c r="G13" s="345">
        <v>34</v>
      </c>
      <c r="H13" s="345">
        <f>SUM(F13:G13)</f>
        <v>145</v>
      </c>
      <c r="I13" s="423">
        <f t="shared" si="0"/>
        <v>4.3165467625899283E-2</v>
      </c>
      <c r="J13" s="391">
        <v>104</v>
      </c>
      <c r="K13" s="345">
        <v>31</v>
      </c>
      <c r="L13" s="345">
        <f>SUM(J13:K13)</f>
        <v>135</v>
      </c>
      <c r="M13" s="423">
        <f t="shared" si="5"/>
        <v>-2.8776978417266189E-2</v>
      </c>
      <c r="N13" s="391">
        <v>104</v>
      </c>
      <c r="O13" s="345">
        <v>30</v>
      </c>
      <c r="P13" s="345">
        <f>SUM(N13:O13)</f>
        <v>134</v>
      </c>
      <c r="Q13" s="423">
        <f t="shared" si="4"/>
        <v>-3.5971223021582732E-2</v>
      </c>
      <c r="R13" s="391">
        <v>103</v>
      </c>
      <c r="S13" s="345">
        <v>29</v>
      </c>
      <c r="T13" s="345">
        <f>SUM(R13:S13)</f>
        <v>132</v>
      </c>
      <c r="U13" s="427">
        <f t="shared" si="1"/>
        <v>-5.0359712230215826E-2</v>
      </c>
      <c r="V13" s="391">
        <v>93</v>
      </c>
      <c r="W13" s="345">
        <v>29</v>
      </c>
      <c r="X13" s="345">
        <f>SUM(V13:W13)</f>
        <v>122</v>
      </c>
      <c r="Y13" s="427">
        <f t="shared" si="2"/>
        <v>-0.1223021582733813</v>
      </c>
      <c r="Z13" s="391">
        <v>92</v>
      </c>
      <c r="AA13" s="345">
        <v>28</v>
      </c>
      <c r="AB13" s="345">
        <f>SUM(Z13:AA13)</f>
        <v>120</v>
      </c>
      <c r="AC13" s="427">
        <f t="shared" si="3"/>
        <v>-0.1366906474820144</v>
      </c>
    </row>
    <row r="14" spans="1:29" x14ac:dyDescent="0.2">
      <c r="A14" s="400" t="s">
        <v>81</v>
      </c>
      <c r="B14" s="401">
        <f>B15+B20</f>
        <v>100</v>
      </c>
      <c r="C14" s="402">
        <f>C15+C20</f>
        <v>14</v>
      </c>
      <c r="D14" s="402">
        <f>D15+D20</f>
        <v>114</v>
      </c>
      <c r="E14" s="404"/>
      <c r="F14" s="397">
        <f>F15+F20</f>
        <v>97</v>
      </c>
      <c r="G14" s="398">
        <f>G15+G20</f>
        <v>13</v>
      </c>
      <c r="H14" s="398">
        <f>H15+H20</f>
        <v>110</v>
      </c>
      <c r="I14" s="406">
        <f t="shared" si="0"/>
        <v>-3.5087719298245612E-2</v>
      </c>
      <c r="J14" s="397">
        <f>J15+J20</f>
        <v>97</v>
      </c>
      <c r="K14" s="398">
        <f>K15+K20</f>
        <v>12</v>
      </c>
      <c r="L14" s="398">
        <f>L15+L20</f>
        <v>109</v>
      </c>
      <c r="M14" s="426">
        <f t="shared" si="5"/>
        <v>-4.3859649122807015E-2</v>
      </c>
      <c r="N14" s="397">
        <f>N15+N20</f>
        <v>97</v>
      </c>
      <c r="O14" s="398">
        <f>O15+O20</f>
        <v>11</v>
      </c>
      <c r="P14" s="398">
        <f>P15+P20</f>
        <v>108</v>
      </c>
      <c r="Q14" s="426">
        <f t="shared" si="4"/>
        <v>-5.2631578947368418E-2</v>
      </c>
      <c r="R14" s="397">
        <f>R15+R20</f>
        <v>94</v>
      </c>
      <c r="S14" s="398">
        <f>S15+S20</f>
        <v>11</v>
      </c>
      <c r="T14" s="398">
        <f>T15+T20</f>
        <v>105</v>
      </c>
      <c r="U14" s="427">
        <f t="shared" si="1"/>
        <v>-7.8947368421052627E-2</v>
      </c>
      <c r="V14" s="397">
        <f>V15+V20</f>
        <v>94</v>
      </c>
      <c r="W14" s="398">
        <f>W15+W20</f>
        <v>7</v>
      </c>
      <c r="X14" s="398">
        <f>X15+X20</f>
        <v>101</v>
      </c>
      <c r="Y14" s="406">
        <f t="shared" si="2"/>
        <v>-0.11403508771929824</v>
      </c>
      <c r="Z14" s="397">
        <f>Z15+Z20</f>
        <v>92</v>
      </c>
      <c r="AA14" s="398">
        <f>AA15+AA20</f>
        <v>7</v>
      </c>
      <c r="AB14" s="398">
        <f>AB15+AB20</f>
        <v>99</v>
      </c>
      <c r="AC14" s="406">
        <f t="shared" si="3"/>
        <v>-0.13157894736842105</v>
      </c>
    </row>
    <row r="15" spans="1:29" x14ac:dyDescent="0.2">
      <c r="A15" s="380" t="s">
        <v>173</v>
      </c>
      <c r="B15" s="381">
        <f>SUM(B16:B19)</f>
        <v>64</v>
      </c>
      <c r="C15" s="387">
        <f>SUM(C16:C19)</f>
        <v>7</v>
      </c>
      <c r="D15" s="387">
        <f>SUM(D16:D19)</f>
        <v>71</v>
      </c>
      <c r="E15" s="403"/>
      <c r="F15" s="381">
        <f>SUM(F16:F19)</f>
        <v>61</v>
      </c>
      <c r="G15" s="387">
        <f>SUM(G16:G19)</f>
        <v>8</v>
      </c>
      <c r="H15" s="387">
        <f>SUM(H16:H19)</f>
        <v>69</v>
      </c>
      <c r="I15" s="424">
        <f t="shared" si="0"/>
        <v>-2.8169014084507043E-2</v>
      </c>
      <c r="J15" s="381">
        <f>SUM(J16:J19)</f>
        <v>58</v>
      </c>
      <c r="K15" s="387">
        <f>SUM(K16:K19)</f>
        <v>7</v>
      </c>
      <c r="L15" s="387">
        <f>SUM(L16:L19)</f>
        <v>65</v>
      </c>
      <c r="M15" s="427">
        <f t="shared" si="5"/>
        <v>-8.4507042253521125E-2</v>
      </c>
      <c r="N15" s="381">
        <f>SUM(N16:N19)</f>
        <v>58</v>
      </c>
      <c r="O15" s="387">
        <f>SUM(O16:O19)</f>
        <v>7</v>
      </c>
      <c r="P15" s="387">
        <f>SUM(P16:P19)</f>
        <v>65</v>
      </c>
      <c r="Q15" s="427">
        <f t="shared" si="4"/>
        <v>-8.4507042253521125E-2</v>
      </c>
      <c r="R15" s="381">
        <f>SUM(R16:R19)</f>
        <v>56</v>
      </c>
      <c r="S15" s="387">
        <f>SUM(S16:S19)</f>
        <v>7</v>
      </c>
      <c r="T15" s="387">
        <f>SUM(T16:T19)</f>
        <v>63</v>
      </c>
      <c r="U15" s="427">
        <f t="shared" si="1"/>
        <v>-0.11267605633802817</v>
      </c>
      <c r="V15" s="381">
        <f>SUM(V16:V19)</f>
        <v>57</v>
      </c>
      <c r="W15" s="387">
        <f>SUM(W16:W19)</f>
        <v>5</v>
      </c>
      <c r="X15" s="387">
        <f>SUM(X16:X19)</f>
        <v>62</v>
      </c>
      <c r="Y15" s="424">
        <f t="shared" si="2"/>
        <v>-0.12676056338028169</v>
      </c>
      <c r="Z15" s="381">
        <f>SUM(Z16:Z19)</f>
        <v>55</v>
      </c>
      <c r="AA15" s="387">
        <f>SUM(AA16:AA19)</f>
        <v>5</v>
      </c>
      <c r="AB15" s="387">
        <f>SUM(AB16:AB19)</f>
        <v>60</v>
      </c>
      <c r="AC15" s="424">
        <f t="shared" si="3"/>
        <v>-0.15492957746478872</v>
      </c>
    </row>
    <row r="16" spans="1:29" x14ac:dyDescent="0.2">
      <c r="A16" s="283" t="s">
        <v>9</v>
      </c>
      <c r="B16" s="262">
        <v>19</v>
      </c>
      <c r="C16" s="284">
        <v>1</v>
      </c>
      <c r="D16" s="345">
        <f>SUM(B16:C16)</f>
        <v>20</v>
      </c>
      <c r="E16" s="343"/>
      <c r="F16" s="262">
        <v>19</v>
      </c>
      <c r="G16" s="284">
        <v>1</v>
      </c>
      <c r="H16" s="345">
        <f>SUM(F16:G16)</f>
        <v>20</v>
      </c>
      <c r="I16" s="423">
        <f t="shared" si="0"/>
        <v>0</v>
      </c>
      <c r="J16" s="262">
        <v>18</v>
      </c>
      <c r="K16" s="284">
        <v>1</v>
      </c>
      <c r="L16" s="345">
        <f>SUM(J16:K16)</f>
        <v>19</v>
      </c>
      <c r="M16" s="427">
        <f t="shared" si="5"/>
        <v>-0.05</v>
      </c>
      <c r="N16" s="262">
        <v>18</v>
      </c>
      <c r="O16" s="284">
        <v>1</v>
      </c>
      <c r="P16" s="345">
        <f>SUM(N16:O16)</f>
        <v>19</v>
      </c>
      <c r="Q16" s="427">
        <f t="shared" si="4"/>
        <v>-0.05</v>
      </c>
      <c r="R16" s="262">
        <v>17</v>
      </c>
      <c r="S16" s="284">
        <v>1</v>
      </c>
      <c r="T16" s="345">
        <f>SUM(R16:S16)</f>
        <v>18</v>
      </c>
      <c r="U16" s="427">
        <f t="shared" si="1"/>
        <v>-0.1</v>
      </c>
      <c r="V16" s="262">
        <v>19</v>
      </c>
      <c r="W16" s="284">
        <v>1</v>
      </c>
      <c r="X16" s="345">
        <f>SUM(V16:W16)</f>
        <v>20</v>
      </c>
      <c r="Y16" s="423">
        <f t="shared" si="2"/>
        <v>0</v>
      </c>
      <c r="Z16" s="262">
        <v>18</v>
      </c>
      <c r="AA16" s="284">
        <v>1</v>
      </c>
      <c r="AB16" s="345">
        <f>SUM(Z16:AA16)</f>
        <v>19</v>
      </c>
      <c r="AC16" s="423">
        <f t="shared" si="3"/>
        <v>-0.05</v>
      </c>
    </row>
    <row r="17" spans="1:29" x14ac:dyDescent="0.2">
      <c r="A17" s="283" t="s">
        <v>103</v>
      </c>
      <c r="B17" s="262">
        <v>23</v>
      </c>
      <c r="C17" s="285">
        <v>1</v>
      </c>
      <c r="D17" s="345">
        <f>SUM(B17:C17)</f>
        <v>24</v>
      </c>
      <c r="E17" s="341"/>
      <c r="F17" s="262">
        <v>20</v>
      </c>
      <c r="G17" s="285">
        <v>2</v>
      </c>
      <c r="H17" s="345">
        <f>SUM(F17:G17)</f>
        <v>22</v>
      </c>
      <c r="I17" s="427">
        <f t="shared" si="0"/>
        <v>-8.3333333333333329E-2</v>
      </c>
      <c r="J17" s="262">
        <v>16</v>
      </c>
      <c r="K17" s="285">
        <v>1</v>
      </c>
      <c r="L17" s="345">
        <f>SUM(J17:K17)</f>
        <v>17</v>
      </c>
      <c r="M17" s="432">
        <f t="shared" si="5"/>
        <v>-0.29166666666666669</v>
      </c>
      <c r="N17" s="262">
        <v>16</v>
      </c>
      <c r="O17" s="285">
        <v>1</v>
      </c>
      <c r="P17" s="345">
        <f>SUM(N17:O17)</f>
        <v>17</v>
      </c>
      <c r="Q17" s="432">
        <f t="shared" si="4"/>
        <v>-0.29166666666666669</v>
      </c>
      <c r="R17" s="262">
        <v>17</v>
      </c>
      <c r="S17" s="285">
        <v>1</v>
      </c>
      <c r="T17" s="345">
        <f>SUM(R17:S17)</f>
        <v>18</v>
      </c>
      <c r="U17" s="432">
        <f t="shared" si="1"/>
        <v>-0.25</v>
      </c>
      <c r="V17" s="262">
        <v>16</v>
      </c>
      <c r="W17" s="285">
        <v>1</v>
      </c>
      <c r="X17" s="345">
        <f>SUM(V17:W17)</f>
        <v>17</v>
      </c>
      <c r="Y17" s="432">
        <f t="shared" si="2"/>
        <v>-0.29166666666666669</v>
      </c>
      <c r="Z17" s="262">
        <v>16</v>
      </c>
      <c r="AA17" s="285">
        <v>1</v>
      </c>
      <c r="AB17" s="345">
        <f>SUM(Z17:AA17)</f>
        <v>17</v>
      </c>
      <c r="AC17" s="432">
        <f t="shared" si="3"/>
        <v>-0.29166666666666669</v>
      </c>
    </row>
    <row r="18" spans="1:29" x14ac:dyDescent="0.2">
      <c r="A18" s="283" t="s">
        <v>13</v>
      </c>
      <c r="B18" s="262">
        <v>4</v>
      </c>
      <c r="C18" s="284">
        <v>5</v>
      </c>
      <c r="D18" s="345">
        <f>SUM(B18:C18)</f>
        <v>9</v>
      </c>
      <c r="E18" s="341"/>
      <c r="F18" s="262">
        <v>4</v>
      </c>
      <c r="G18" s="284">
        <v>5</v>
      </c>
      <c r="H18" s="345">
        <f>SUM(F18:G18)</f>
        <v>9</v>
      </c>
      <c r="I18" s="423">
        <f t="shared" si="0"/>
        <v>0</v>
      </c>
      <c r="J18" s="262">
        <v>4</v>
      </c>
      <c r="K18" s="284">
        <v>5</v>
      </c>
      <c r="L18" s="345">
        <f>SUM(J18:K18)</f>
        <v>9</v>
      </c>
      <c r="M18" s="423">
        <f t="shared" si="5"/>
        <v>0</v>
      </c>
      <c r="N18" s="262">
        <v>4</v>
      </c>
      <c r="O18" s="284">
        <v>5</v>
      </c>
      <c r="P18" s="345">
        <f>SUM(N18:O18)</f>
        <v>9</v>
      </c>
      <c r="Q18" s="423">
        <f t="shared" si="4"/>
        <v>0</v>
      </c>
      <c r="R18" s="262">
        <v>4</v>
      </c>
      <c r="S18" s="284">
        <v>5</v>
      </c>
      <c r="T18" s="345">
        <f>SUM(R18:S18)</f>
        <v>9</v>
      </c>
      <c r="U18" s="423">
        <f t="shared" si="1"/>
        <v>0</v>
      </c>
      <c r="V18" s="262">
        <v>4</v>
      </c>
      <c r="W18" s="284">
        <v>3</v>
      </c>
      <c r="X18" s="345">
        <f>SUM(V18:W18)</f>
        <v>7</v>
      </c>
      <c r="Y18" s="432">
        <f t="shared" si="2"/>
        <v>-0.22222222222222221</v>
      </c>
      <c r="Z18" s="262">
        <v>4</v>
      </c>
      <c r="AA18" s="284">
        <v>3</v>
      </c>
      <c r="AB18" s="345">
        <f>SUM(Z18:AA18)</f>
        <v>7</v>
      </c>
      <c r="AC18" s="432">
        <f t="shared" si="3"/>
        <v>-0.22222222222222221</v>
      </c>
    </row>
    <row r="19" spans="1:29" x14ac:dyDescent="0.2">
      <c r="A19" s="283" t="s">
        <v>80</v>
      </c>
      <c r="B19" s="262">
        <v>18</v>
      </c>
      <c r="C19" s="284">
        <v>0</v>
      </c>
      <c r="D19" s="345">
        <f>SUM(B19:C19)</f>
        <v>18</v>
      </c>
      <c r="E19" s="341"/>
      <c r="F19" s="262">
        <v>18</v>
      </c>
      <c r="G19" s="284">
        <v>0</v>
      </c>
      <c r="H19" s="345">
        <f>SUM(F19:G19)</f>
        <v>18</v>
      </c>
      <c r="I19" s="423">
        <f t="shared" si="0"/>
        <v>0</v>
      </c>
      <c r="J19" s="262">
        <v>20</v>
      </c>
      <c r="K19" s="284">
        <v>0</v>
      </c>
      <c r="L19" s="345">
        <f>SUM(J19:K19)</f>
        <v>20</v>
      </c>
      <c r="M19" s="429">
        <f t="shared" si="5"/>
        <v>0.1111111111111111</v>
      </c>
      <c r="N19" s="262">
        <v>20</v>
      </c>
      <c r="O19" s="284">
        <v>0</v>
      </c>
      <c r="P19" s="345">
        <f>SUM(N19:O19)</f>
        <v>20</v>
      </c>
      <c r="Q19" s="429">
        <f t="shared" si="4"/>
        <v>0.1111111111111111</v>
      </c>
      <c r="R19" s="262">
        <v>18</v>
      </c>
      <c r="S19" s="284">
        <v>0</v>
      </c>
      <c r="T19" s="345">
        <f>SUM(R19:S19)</f>
        <v>18</v>
      </c>
      <c r="U19" s="423">
        <f t="shared" si="1"/>
        <v>0</v>
      </c>
      <c r="V19" s="262">
        <v>18</v>
      </c>
      <c r="W19" s="284">
        <v>0</v>
      </c>
      <c r="X19" s="345">
        <f>SUM(V19:W19)</f>
        <v>18</v>
      </c>
      <c r="Y19" s="423">
        <f t="shared" si="2"/>
        <v>0</v>
      </c>
      <c r="Z19" s="262">
        <v>17</v>
      </c>
      <c r="AA19" s="284">
        <v>0</v>
      </c>
      <c r="AB19" s="345">
        <f>SUM(Z19:AA19)</f>
        <v>17</v>
      </c>
      <c r="AC19" s="423">
        <f t="shared" si="3"/>
        <v>-5.5555555555555552E-2</v>
      </c>
    </row>
    <row r="20" spans="1:29" x14ac:dyDescent="0.2">
      <c r="A20" s="380" t="s">
        <v>172</v>
      </c>
      <c r="B20" s="434">
        <f>SUM(B21:B22)</f>
        <v>36</v>
      </c>
      <c r="C20" s="387">
        <f>SUM(C21:C22)</f>
        <v>7</v>
      </c>
      <c r="D20" s="387">
        <f>SUM(D21:D22)</f>
        <v>43</v>
      </c>
      <c r="E20" s="384"/>
      <c r="F20" s="434">
        <f>SUM(F21:F22)</f>
        <v>36</v>
      </c>
      <c r="G20" s="387">
        <f>SUM(G21:G22)</f>
        <v>5</v>
      </c>
      <c r="H20" s="386">
        <f>SUM(H21:H22)</f>
        <v>41</v>
      </c>
      <c r="I20" s="424">
        <f t="shared" si="0"/>
        <v>-4.6511627906976744E-2</v>
      </c>
      <c r="J20" s="434">
        <f>SUM(J21:J22)</f>
        <v>39</v>
      </c>
      <c r="K20" s="387">
        <f>SUM(K21:K22)</f>
        <v>5</v>
      </c>
      <c r="L20" s="387">
        <f>SUM(L21:L22)</f>
        <v>44</v>
      </c>
      <c r="M20" s="424">
        <f t="shared" si="5"/>
        <v>2.3255813953488372E-2</v>
      </c>
      <c r="N20" s="434">
        <f>SUM(N21:N22)</f>
        <v>39</v>
      </c>
      <c r="O20" s="387">
        <f>SUM(O21:O22)</f>
        <v>4</v>
      </c>
      <c r="P20" s="387">
        <f>SUM(P21:P22)</f>
        <v>43</v>
      </c>
      <c r="Q20" s="424">
        <f t="shared" si="4"/>
        <v>0</v>
      </c>
      <c r="R20" s="381">
        <f>SUM(R21:R22)</f>
        <v>38</v>
      </c>
      <c r="S20" s="435">
        <f>SUM(S21:S22)</f>
        <v>4</v>
      </c>
      <c r="T20" s="387">
        <f>SUM(T21:T22)</f>
        <v>42</v>
      </c>
      <c r="U20" s="424">
        <f t="shared" si="1"/>
        <v>-2.3255813953488372E-2</v>
      </c>
      <c r="V20" s="434">
        <f>SUM(V21:V22)</f>
        <v>37</v>
      </c>
      <c r="W20" s="435">
        <f>SUM(W21:W22)</f>
        <v>2</v>
      </c>
      <c r="X20" s="387">
        <f>SUM(X21:X22)</f>
        <v>39</v>
      </c>
      <c r="Y20" s="424">
        <f t="shared" si="2"/>
        <v>-9.3023255813953487E-2</v>
      </c>
      <c r="Z20" s="434">
        <f>SUM(Z21:Z22)</f>
        <v>37</v>
      </c>
      <c r="AA20" s="435">
        <f>SUM(AA21:AA22)</f>
        <v>2</v>
      </c>
      <c r="AB20" s="387">
        <f>SUM(AB21:AB22)</f>
        <v>39</v>
      </c>
      <c r="AC20" s="424">
        <f t="shared" si="3"/>
        <v>-9.3023255813953487E-2</v>
      </c>
    </row>
    <row r="21" spans="1:29" x14ac:dyDescent="0.2">
      <c r="A21" s="283" t="s">
        <v>3</v>
      </c>
      <c r="B21" s="262">
        <v>8</v>
      </c>
      <c r="C21" s="284">
        <v>0</v>
      </c>
      <c r="D21" s="345">
        <f>SUM(B21:C21)</f>
        <v>8</v>
      </c>
      <c r="E21" s="341"/>
      <c r="F21" s="262">
        <v>8</v>
      </c>
      <c r="G21" s="284">
        <v>0</v>
      </c>
      <c r="H21" s="345">
        <f>SUM(F21:G21)</f>
        <v>8</v>
      </c>
      <c r="I21" s="423">
        <f t="shared" si="0"/>
        <v>0</v>
      </c>
      <c r="J21" s="262">
        <v>11</v>
      </c>
      <c r="K21" s="284">
        <v>0</v>
      </c>
      <c r="L21" s="345">
        <f>SUM(J21:K21)</f>
        <v>11</v>
      </c>
      <c r="M21" s="429">
        <f t="shared" si="5"/>
        <v>0.375</v>
      </c>
      <c r="N21" s="262">
        <v>11</v>
      </c>
      <c r="O21" s="284">
        <v>0</v>
      </c>
      <c r="P21" s="345">
        <f>SUM(N21:O21)</f>
        <v>11</v>
      </c>
      <c r="Q21" s="429">
        <f t="shared" si="4"/>
        <v>0.375</v>
      </c>
      <c r="R21" s="262">
        <v>11</v>
      </c>
      <c r="S21" s="284">
        <v>0</v>
      </c>
      <c r="T21" s="345">
        <f>SUM(R21:S21)</f>
        <v>11</v>
      </c>
      <c r="U21" s="429">
        <f t="shared" si="1"/>
        <v>0.375</v>
      </c>
      <c r="V21" s="262">
        <v>10</v>
      </c>
      <c r="W21" s="284">
        <v>0</v>
      </c>
      <c r="X21" s="345">
        <f>SUM(V21:W21)</f>
        <v>10</v>
      </c>
      <c r="Y21" s="429">
        <f t="shared" si="2"/>
        <v>0.25</v>
      </c>
      <c r="Z21" s="262">
        <v>10</v>
      </c>
      <c r="AA21" s="284">
        <v>0</v>
      </c>
      <c r="AB21" s="345">
        <f>SUM(Z21:AA21)</f>
        <v>10</v>
      </c>
      <c r="AC21" s="429">
        <f t="shared" si="3"/>
        <v>0.25</v>
      </c>
    </row>
    <row r="22" spans="1:29" x14ac:dyDescent="0.2">
      <c r="A22" s="283" t="s">
        <v>91</v>
      </c>
      <c r="B22" s="298">
        <v>28</v>
      </c>
      <c r="C22" s="299">
        <v>7</v>
      </c>
      <c r="D22" s="345">
        <f>SUM(B22:C22)</f>
        <v>35</v>
      </c>
      <c r="E22" s="341"/>
      <c r="F22" s="262">
        <v>28</v>
      </c>
      <c r="G22" s="284">
        <v>5</v>
      </c>
      <c r="H22" s="345">
        <f>SUM(F22:G22)</f>
        <v>33</v>
      </c>
      <c r="I22" s="427">
        <f t="shared" si="0"/>
        <v>-5.7142857142857141E-2</v>
      </c>
      <c r="J22" s="262">
        <v>28</v>
      </c>
      <c r="K22" s="284">
        <v>5</v>
      </c>
      <c r="L22" s="345">
        <f>SUM(J22:K22)</f>
        <v>33</v>
      </c>
      <c r="M22" s="427">
        <f t="shared" si="5"/>
        <v>-5.7142857142857141E-2</v>
      </c>
      <c r="N22" s="262">
        <v>28</v>
      </c>
      <c r="O22" s="284">
        <v>4</v>
      </c>
      <c r="P22" s="345">
        <f>SUM(N22:O22)</f>
        <v>32</v>
      </c>
      <c r="Q22" s="427">
        <f t="shared" si="4"/>
        <v>-8.5714285714285715E-2</v>
      </c>
      <c r="R22" s="262">
        <v>27</v>
      </c>
      <c r="S22" s="284">
        <v>4</v>
      </c>
      <c r="T22" s="345">
        <f>SUM(R22:S22)</f>
        <v>31</v>
      </c>
      <c r="U22" s="427">
        <f t="shared" si="1"/>
        <v>-0.11428571428571428</v>
      </c>
      <c r="V22" s="262">
        <v>27</v>
      </c>
      <c r="W22" s="284">
        <v>2</v>
      </c>
      <c r="X22" s="345">
        <f>SUM(V22:W22)</f>
        <v>29</v>
      </c>
      <c r="Y22" s="427">
        <f t="shared" si="2"/>
        <v>-0.17142857142857143</v>
      </c>
      <c r="Z22" s="262">
        <v>27</v>
      </c>
      <c r="AA22" s="284">
        <v>2</v>
      </c>
      <c r="AB22" s="345">
        <f>SUM(Z22:AA22)</f>
        <v>29</v>
      </c>
      <c r="AC22" s="427">
        <f t="shared" si="3"/>
        <v>-0.17142857142857143</v>
      </c>
    </row>
    <row r="23" spans="1:29" x14ac:dyDescent="0.2">
      <c r="A23" s="400" t="s">
        <v>82</v>
      </c>
      <c r="B23" s="401">
        <f>B24+B29+B44+B53</f>
        <v>944</v>
      </c>
      <c r="C23" s="402">
        <f>C24+C29+C44+C53</f>
        <v>326</v>
      </c>
      <c r="D23" s="417">
        <f>D24+D29+D44+D53</f>
        <v>1270</v>
      </c>
      <c r="E23" s="404"/>
      <c r="F23" s="397">
        <f>F24+F29+F44+F53</f>
        <v>944</v>
      </c>
      <c r="G23" s="398">
        <f>G24+G29+G44+G53</f>
        <v>325</v>
      </c>
      <c r="H23" s="417">
        <f>H24+H29+H44+H53</f>
        <v>1269</v>
      </c>
      <c r="I23" s="406">
        <f t="shared" si="0"/>
        <v>-7.874015748031496E-4</v>
      </c>
      <c r="J23" s="397">
        <f>J24+J29+J44+J53</f>
        <v>922</v>
      </c>
      <c r="K23" s="398">
        <f>K24+K29+K44+K53</f>
        <v>320</v>
      </c>
      <c r="L23" s="425">
        <f>L24+L29+L44+L53</f>
        <v>1242</v>
      </c>
      <c r="M23" s="426">
        <f t="shared" si="5"/>
        <v>-2.2047244094488189E-2</v>
      </c>
      <c r="N23" s="397">
        <f>N24+N29+N44+N53</f>
        <v>915</v>
      </c>
      <c r="O23" s="398">
        <f>O24+O29+O44+O53</f>
        <v>315</v>
      </c>
      <c r="P23" s="417">
        <f>P24+P29+P44+P53</f>
        <v>1230</v>
      </c>
      <c r="Q23" s="426">
        <f t="shared" si="4"/>
        <v>-3.1496062992125984E-2</v>
      </c>
      <c r="R23" s="397">
        <f>R24+R29+R44+R53</f>
        <v>906</v>
      </c>
      <c r="S23" s="398">
        <f>S24+S29+S44+S53</f>
        <v>309</v>
      </c>
      <c r="T23" s="417">
        <f>T24+T29+T44+T53</f>
        <v>1215</v>
      </c>
      <c r="U23" s="427">
        <f t="shared" si="1"/>
        <v>-4.3307086614173228E-2</v>
      </c>
      <c r="V23" s="397">
        <f>V24+V29+V44+V53</f>
        <v>871</v>
      </c>
      <c r="W23" s="398">
        <f>W24+W29+W44+W53</f>
        <v>294</v>
      </c>
      <c r="X23" s="417">
        <f>X24+X29+X44+X53</f>
        <v>1165</v>
      </c>
      <c r="Y23" s="406">
        <f t="shared" si="2"/>
        <v>-8.2677165354330714E-2</v>
      </c>
      <c r="Z23" s="397">
        <f>Z24+Z29+Z44+Z53</f>
        <v>868</v>
      </c>
      <c r="AA23" s="398">
        <f>AA24+AA29+AA44+AA53</f>
        <v>295</v>
      </c>
      <c r="AB23" s="417">
        <f>AB24+AB29+AB44+AB53</f>
        <v>1163</v>
      </c>
      <c r="AC23" s="406">
        <f t="shared" si="3"/>
        <v>-8.4251968503937014E-2</v>
      </c>
    </row>
    <row r="24" spans="1:29" x14ac:dyDescent="0.2">
      <c r="A24" s="380" t="s">
        <v>171</v>
      </c>
      <c r="B24" s="386">
        <f>SUM(B25:B28)</f>
        <v>112</v>
      </c>
      <c r="C24" s="386">
        <f>SUM(C25:C28)</f>
        <v>80</v>
      </c>
      <c r="D24" s="386">
        <f>SUM(D25:D28)</f>
        <v>192</v>
      </c>
      <c r="E24" s="379"/>
      <c r="F24" s="385">
        <f>SUM(F25:F28)</f>
        <v>111</v>
      </c>
      <c r="G24" s="386">
        <f>SUM(G25:G28)</f>
        <v>79</v>
      </c>
      <c r="H24" s="386">
        <f>SUM(H25:H28)</f>
        <v>190</v>
      </c>
      <c r="I24" s="424">
        <f t="shared" si="0"/>
        <v>-1.0416666666666666E-2</v>
      </c>
      <c r="J24" s="385">
        <f>SUM(J25:J28)</f>
        <v>112</v>
      </c>
      <c r="K24" s="386">
        <f>SUM(K25:K28)</f>
        <v>79</v>
      </c>
      <c r="L24" s="386">
        <f>SUM(L25:L28)</f>
        <v>191</v>
      </c>
      <c r="M24" s="424">
        <f t="shared" si="5"/>
        <v>-5.208333333333333E-3</v>
      </c>
      <c r="N24" s="385">
        <f>SUM(N25:N28)</f>
        <v>110</v>
      </c>
      <c r="O24" s="386">
        <f>SUM(O25:O28)</f>
        <v>78</v>
      </c>
      <c r="P24" s="386">
        <f>SUM(P25:P28)</f>
        <v>188</v>
      </c>
      <c r="Q24" s="424">
        <f t="shared" si="4"/>
        <v>-2.0833333333333332E-2</v>
      </c>
      <c r="R24" s="385">
        <f>SUM(R25:R28)</f>
        <v>109</v>
      </c>
      <c r="S24" s="386">
        <f>SUM(S25:S28)</f>
        <v>78</v>
      </c>
      <c r="T24" s="386">
        <f>SUM(T25:T28)</f>
        <v>187</v>
      </c>
      <c r="U24" s="424">
        <f t="shared" si="1"/>
        <v>-2.6041666666666668E-2</v>
      </c>
      <c r="V24" s="385">
        <f>SUM(V25:V28)</f>
        <v>106</v>
      </c>
      <c r="W24" s="386">
        <f>SUM(W25:W28)</f>
        <v>77</v>
      </c>
      <c r="X24" s="386">
        <f>SUM(X25:X28)</f>
        <v>183</v>
      </c>
      <c r="Y24" s="424">
        <f t="shared" si="2"/>
        <v>-4.6875E-2</v>
      </c>
      <c r="Z24" s="385">
        <f>SUM(Z25:Z28)</f>
        <v>106</v>
      </c>
      <c r="AA24" s="386">
        <f>SUM(AA25:AA28)</f>
        <v>77</v>
      </c>
      <c r="AB24" s="386">
        <f>SUM(AB25:AB28)</f>
        <v>183</v>
      </c>
      <c r="AC24" s="424">
        <f t="shared" si="3"/>
        <v>-4.6875E-2</v>
      </c>
    </row>
    <row r="25" spans="1:29" x14ac:dyDescent="0.2">
      <c r="A25" s="283" t="s">
        <v>44</v>
      </c>
      <c r="B25" s="262">
        <v>80</v>
      </c>
      <c r="C25" s="284">
        <v>63</v>
      </c>
      <c r="D25" s="345">
        <f>SUM(B25:C25)</f>
        <v>143</v>
      </c>
      <c r="E25" s="341"/>
      <c r="F25" s="262">
        <v>77</v>
      </c>
      <c r="G25" s="284">
        <v>62</v>
      </c>
      <c r="H25" s="345">
        <f>SUM(F25:G25)</f>
        <v>139</v>
      </c>
      <c r="I25" s="423">
        <f t="shared" si="0"/>
        <v>-2.7972027972027972E-2</v>
      </c>
      <c r="J25" s="262">
        <v>78</v>
      </c>
      <c r="K25" s="284">
        <v>62</v>
      </c>
      <c r="L25" s="345">
        <f>SUM(J25:K25)</f>
        <v>140</v>
      </c>
      <c r="M25" s="423">
        <f t="shared" si="5"/>
        <v>-2.097902097902098E-2</v>
      </c>
      <c r="N25" s="262">
        <v>76</v>
      </c>
      <c r="O25" s="284">
        <v>61</v>
      </c>
      <c r="P25" s="345">
        <f>SUM(N25:O25)</f>
        <v>137</v>
      </c>
      <c r="Q25" s="423">
        <f t="shared" si="4"/>
        <v>-4.195804195804196E-2</v>
      </c>
      <c r="R25" s="262">
        <v>76</v>
      </c>
      <c r="S25" s="284">
        <v>61</v>
      </c>
      <c r="T25" s="345">
        <f>SUM(R25:S25)</f>
        <v>137</v>
      </c>
      <c r="U25" s="423">
        <f t="shared" si="1"/>
        <v>-4.195804195804196E-2</v>
      </c>
      <c r="V25" s="262">
        <v>76</v>
      </c>
      <c r="W25" s="284">
        <v>60</v>
      </c>
      <c r="X25" s="345">
        <f>SUM(V25:W25)</f>
        <v>136</v>
      </c>
      <c r="Y25" s="423">
        <f t="shared" si="2"/>
        <v>-4.8951048951048952E-2</v>
      </c>
      <c r="Z25" s="262">
        <v>76</v>
      </c>
      <c r="AA25" s="284">
        <v>60</v>
      </c>
      <c r="AB25" s="345">
        <f>SUM(Z25:AA25)</f>
        <v>136</v>
      </c>
      <c r="AC25" s="423">
        <f t="shared" si="3"/>
        <v>-4.8951048951048952E-2</v>
      </c>
    </row>
    <row r="26" spans="1:29" x14ac:dyDescent="0.2">
      <c r="A26" s="283" t="s">
        <v>130</v>
      </c>
      <c r="B26" s="262">
        <v>12</v>
      </c>
      <c r="C26" s="284">
        <v>8</v>
      </c>
      <c r="D26" s="345">
        <f>SUM(B26:C26)</f>
        <v>20</v>
      </c>
      <c r="E26" s="341"/>
      <c r="F26" s="262">
        <v>13</v>
      </c>
      <c r="G26" s="284">
        <v>8</v>
      </c>
      <c r="H26" s="345">
        <f>SUM(F26:G26)</f>
        <v>21</v>
      </c>
      <c r="I26" s="429">
        <f t="shared" si="0"/>
        <v>0.05</v>
      </c>
      <c r="J26" s="262">
        <v>13</v>
      </c>
      <c r="K26" s="284">
        <v>8</v>
      </c>
      <c r="L26" s="345">
        <f>SUM(J26:K26)</f>
        <v>21</v>
      </c>
      <c r="M26" s="429">
        <f t="shared" si="5"/>
        <v>0.05</v>
      </c>
      <c r="N26" s="262">
        <v>13</v>
      </c>
      <c r="O26" s="284">
        <v>8</v>
      </c>
      <c r="P26" s="345">
        <f>SUM(N26:O26)</f>
        <v>21</v>
      </c>
      <c r="Q26" s="429">
        <f t="shared" si="4"/>
        <v>0.05</v>
      </c>
      <c r="R26" s="262">
        <v>12</v>
      </c>
      <c r="S26" s="284">
        <v>8</v>
      </c>
      <c r="T26" s="345">
        <f>SUM(R26:S26)</f>
        <v>20</v>
      </c>
      <c r="U26" s="423">
        <f t="shared" si="1"/>
        <v>0</v>
      </c>
      <c r="V26" s="262">
        <v>13</v>
      </c>
      <c r="W26" s="284">
        <v>8</v>
      </c>
      <c r="X26" s="345">
        <f>SUM(V26:W26)</f>
        <v>21</v>
      </c>
      <c r="Y26" s="429">
        <f t="shared" si="2"/>
        <v>0.05</v>
      </c>
      <c r="Z26" s="262">
        <v>13</v>
      </c>
      <c r="AA26" s="284">
        <v>8</v>
      </c>
      <c r="AB26" s="345">
        <f>SUM(Z26:AA26)</f>
        <v>21</v>
      </c>
      <c r="AC26" s="429">
        <f t="shared" si="3"/>
        <v>0.05</v>
      </c>
    </row>
    <row r="27" spans="1:29" x14ac:dyDescent="0.2">
      <c r="A27" s="283" t="s">
        <v>11</v>
      </c>
      <c r="B27" s="262">
        <v>11</v>
      </c>
      <c r="C27" s="284">
        <v>6</v>
      </c>
      <c r="D27" s="345">
        <f>SUM(B27:C27)</f>
        <v>17</v>
      </c>
      <c r="E27" s="341"/>
      <c r="F27" s="262">
        <v>12</v>
      </c>
      <c r="G27" s="284">
        <v>6</v>
      </c>
      <c r="H27" s="345">
        <f>SUM(F27:G27)</f>
        <v>18</v>
      </c>
      <c r="I27" s="429">
        <f t="shared" si="0"/>
        <v>5.8823529411764705E-2</v>
      </c>
      <c r="J27" s="262">
        <v>12</v>
      </c>
      <c r="K27" s="284">
        <v>6</v>
      </c>
      <c r="L27" s="345">
        <f>SUM(J27:K27)</f>
        <v>18</v>
      </c>
      <c r="M27" s="429">
        <f t="shared" si="5"/>
        <v>5.8823529411764705E-2</v>
      </c>
      <c r="N27" s="262">
        <v>12</v>
      </c>
      <c r="O27" s="284">
        <v>6</v>
      </c>
      <c r="P27" s="345">
        <f>SUM(N27:O27)</f>
        <v>18</v>
      </c>
      <c r="Q27" s="429">
        <f t="shared" si="4"/>
        <v>5.8823529411764705E-2</v>
      </c>
      <c r="R27" s="262">
        <v>12</v>
      </c>
      <c r="S27" s="284">
        <v>6</v>
      </c>
      <c r="T27" s="345">
        <f>SUM(R27:S27)</f>
        <v>18</v>
      </c>
      <c r="U27" s="429">
        <f t="shared" si="1"/>
        <v>5.8823529411764705E-2</v>
      </c>
      <c r="V27" s="262">
        <v>8</v>
      </c>
      <c r="W27" s="284">
        <v>7</v>
      </c>
      <c r="X27" s="345">
        <f>SUM(V27:W27)</f>
        <v>15</v>
      </c>
      <c r="Y27" s="427">
        <f t="shared" si="2"/>
        <v>-0.11764705882352941</v>
      </c>
      <c r="Z27" s="262">
        <v>8</v>
      </c>
      <c r="AA27" s="284">
        <v>7</v>
      </c>
      <c r="AB27" s="345">
        <f>SUM(Z27:AA27)</f>
        <v>15</v>
      </c>
      <c r="AC27" s="427">
        <f t="shared" si="3"/>
        <v>-0.11764705882352941</v>
      </c>
    </row>
    <row r="28" spans="1:29" x14ac:dyDescent="0.2">
      <c r="A28" s="283" t="s">
        <v>10</v>
      </c>
      <c r="B28" s="262">
        <v>9</v>
      </c>
      <c r="C28" s="332">
        <v>3</v>
      </c>
      <c r="D28" s="345">
        <f>SUM(B28:C28)</f>
        <v>12</v>
      </c>
      <c r="E28" s="341"/>
      <c r="F28" s="262">
        <v>9</v>
      </c>
      <c r="G28" s="284">
        <v>3</v>
      </c>
      <c r="H28" s="345">
        <f>SUM(F28:G28)</f>
        <v>12</v>
      </c>
      <c r="I28" s="423">
        <f t="shared" si="0"/>
        <v>0</v>
      </c>
      <c r="J28" s="262">
        <v>9</v>
      </c>
      <c r="K28" s="284">
        <v>3</v>
      </c>
      <c r="L28" s="345">
        <f>SUM(J28:K28)</f>
        <v>12</v>
      </c>
      <c r="M28" s="423">
        <f t="shared" si="5"/>
        <v>0</v>
      </c>
      <c r="N28" s="262">
        <v>9</v>
      </c>
      <c r="O28" s="284">
        <v>3</v>
      </c>
      <c r="P28" s="345">
        <f>SUM(N28:O28)</f>
        <v>12</v>
      </c>
      <c r="Q28" s="423">
        <f t="shared" si="4"/>
        <v>0</v>
      </c>
      <c r="R28" s="262">
        <v>9</v>
      </c>
      <c r="S28" s="284">
        <v>3</v>
      </c>
      <c r="T28" s="345">
        <f>SUM(R28:S28)</f>
        <v>12</v>
      </c>
      <c r="U28" s="423">
        <f t="shared" si="1"/>
        <v>0</v>
      </c>
      <c r="V28" s="262">
        <v>9</v>
      </c>
      <c r="W28" s="284">
        <v>2</v>
      </c>
      <c r="X28" s="345">
        <f>SUM(V28:W28)</f>
        <v>11</v>
      </c>
      <c r="Y28" s="427">
        <f t="shared" si="2"/>
        <v>-8.3333333333333329E-2</v>
      </c>
      <c r="Z28" s="262">
        <v>9</v>
      </c>
      <c r="AA28" s="284">
        <v>2</v>
      </c>
      <c r="AB28" s="345">
        <f>SUM(Z28:AA28)</f>
        <v>11</v>
      </c>
      <c r="AC28" s="427">
        <f t="shared" si="3"/>
        <v>-8.3333333333333329E-2</v>
      </c>
    </row>
    <row r="29" spans="1:29" x14ac:dyDescent="0.2">
      <c r="A29" s="380" t="s">
        <v>173</v>
      </c>
      <c r="B29" s="387">
        <f>SUM(B30:B43)</f>
        <v>280</v>
      </c>
      <c r="C29" s="387">
        <f>SUM(C30:C43)</f>
        <v>134</v>
      </c>
      <c r="D29" s="387">
        <f>SUM(D30:D43)</f>
        <v>414</v>
      </c>
      <c r="E29" s="384"/>
      <c r="F29" s="434">
        <f>SUM(F30:F43)</f>
        <v>287</v>
      </c>
      <c r="G29" s="435">
        <f>SUM(G30:G43)</f>
        <v>131</v>
      </c>
      <c r="H29" s="387">
        <f>SUM(H30:H43)</f>
        <v>418</v>
      </c>
      <c r="I29" s="424">
        <f t="shared" si="0"/>
        <v>9.6618357487922701E-3</v>
      </c>
      <c r="J29" s="434">
        <f>SUM(J30:J43)</f>
        <v>281</v>
      </c>
      <c r="K29" s="435">
        <f>SUM(K30:K43)</f>
        <v>128</v>
      </c>
      <c r="L29" s="387">
        <f>SUM(L30:L43)</f>
        <v>409</v>
      </c>
      <c r="M29" s="424">
        <f t="shared" si="5"/>
        <v>-1.2077294685990338E-2</v>
      </c>
      <c r="N29" s="434">
        <f>SUM(N30:N43)</f>
        <v>280</v>
      </c>
      <c r="O29" s="435">
        <f>SUM(O30:O43)</f>
        <v>125</v>
      </c>
      <c r="P29" s="387">
        <f>SUM(P30:P43)</f>
        <v>405</v>
      </c>
      <c r="Q29" s="424">
        <f>(P29-$D29)/$D29</f>
        <v>-2.1739130434782608E-2</v>
      </c>
      <c r="R29" s="381">
        <f>SUM(R30:R43)</f>
        <v>278</v>
      </c>
      <c r="S29" s="387">
        <f>SUM(S30:S43)</f>
        <v>121</v>
      </c>
      <c r="T29" s="387">
        <f>SUM(T30:T43)</f>
        <v>399</v>
      </c>
      <c r="U29" s="427">
        <f t="shared" si="1"/>
        <v>-3.6231884057971016E-2</v>
      </c>
      <c r="V29" s="381">
        <f>SUM(V30:V43)</f>
        <v>273</v>
      </c>
      <c r="W29" s="387">
        <f>SUM(W30:W43)</f>
        <v>110</v>
      </c>
      <c r="X29" s="387">
        <f>SUM(X30:X43)</f>
        <v>383</v>
      </c>
      <c r="Y29" s="424">
        <f t="shared" si="2"/>
        <v>-7.4879227053140096E-2</v>
      </c>
      <c r="Z29" s="381">
        <f>SUM(Z30:Z43)</f>
        <v>270</v>
      </c>
      <c r="AA29" s="387">
        <f>SUM(AA30:AA43)</f>
        <v>111</v>
      </c>
      <c r="AB29" s="387">
        <f>SUM(AB30:AB43)</f>
        <v>381</v>
      </c>
      <c r="AC29" s="424">
        <f t="shared" si="3"/>
        <v>-7.9710144927536225E-2</v>
      </c>
    </row>
    <row r="30" spans="1:29" x14ac:dyDescent="0.2">
      <c r="A30" s="283" t="s">
        <v>9</v>
      </c>
      <c r="B30" s="262">
        <v>61</v>
      </c>
      <c r="C30" s="284">
        <v>18</v>
      </c>
      <c r="D30" s="345">
        <f t="shared" ref="D30:D42" si="6">SUM(B30:C30)</f>
        <v>79</v>
      </c>
      <c r="E30" s="341"/>
      <c r="F30" s="262">
        <v>61</v>
      </c>
      <c r="G30" s="284">
        <v>19</v>
      </c>
      <c r="H30" s="345">
        <f t="shared" ref="H30:H42" si="7">SUM(F30:G30)</f>
        <v>80</v>
      </c>
      <c r="I30" s="423">
        <f t="shared" si="0"/>
        <v>1.2658227848101266E-2</v>
      </c>
      <c r="J30" s="262">
        <v>61</v>
      </c>
      <c r="K30" s="284">
        <v>19</v>
      </c>
      <c r="L30" s="345">
        <f t="shared" ref="L30:L42" si="8">SUM(J30:K30)</f>
        <v>80</v>
      </c>
      <c r="M30" s="423">
        <f t="shared" si="5"/>
        <v>1.2658227848101266E-2</v>
      </c>
      <c r="N30" s="262">
        <v>61</v>
      </c>
      <c r="O30" s="284">
        <v>19</v>
      </c>
      <c r="P30" s="345">
        <f t="shared" ref="P30:P43" si="9">SUM(N30:O30)</f>
        <v>80</v>
      </c>
      <c r="Q30" s="423">
        <f t="shared" si="4"/>
        <v>1.2658227848101266E-2</v>
      </c>
      <c r="R30" s="262">
        <v>61</v>
      </c>
      <c r="S30" s="284">
        <v>18</v>
      </c>
      <c r="T30" s="345">
        <f t="shared" ref="T30:T43" si="10">SUM(R30:S30)</f>
        <v>79</v>
      </c>
      <c r="U30" s="423">
        <f t="shared" si="1"/>
        <v>0</v>
      </c>
      <c r="V30" s="262">
        <v>61</v>
      </c>
      <c r="W30" s="284">
        <v>18</v>
      </c>
      <c r="X30" s="345">
        <f t="shared" ref="X30:X43" si="11">SUM(V30:W30)</f>
        <v>79</v>
      </c>
      <c r="Y30" s="423">
        <f t="shared" si="2"/>
        <v>0</v>
      </c>
      <c r="Z30" s="262">
        <v>61</v>
      </c>
      <c r="AA30" s="284">
        <v>18</v>
      </c>
      <c r="AB30" s="345">
        <f t="shared" ref="AB30:AB43" si="12">SUM(Z30:AA30)</f>
        <v>79</v>
      </c>
      <c r="AC30" s="423">
        <f t="shared" si="3"/>
        <v>0</v>
      </c>
    </row>
    <row r="31" spans="1:29" x14ac:dyDescent="0.2">
      <c r="A31" s="283" t="s">
        <v>119</v>
      </c>
      <c r="B31" s="262">
        <v>15</v>
      </c>
      <c r="C31" s="284">
        <v>24</v>
      </c>
      <c r="D31" s="345">
        <f t="shared" si="6"/>
        <v>39</v>
      </c>
      <c r="E31" s="341"/>
      <c r="F31" s="262">
        <v>13</v>
      </c>
      <c r="G31" s="284">
        <v>23</v>
      </c>
      <c r="H31" s="345">
        <f t="shared" si="7"/>
        <v>36</v>
      </c>
      <c r="I31" s="427">
        <f t="shared" si="0"/>
        <v>-7.6923076923076927E-2</v>
      </c>
      <c r="J31" s="262">
        <v>14</v>
      </c>
      <c r="K31" s="284">
        <v>22</v>
      </c>
      <c r="L31" s="345">
        <f t="shared" si="8"/>
        <v>36</v>
      </c>
      <c r="M31" s="427">
        <f t="shared" si="5"/>
        <v>-7.6923076923076927E-2</v>
      </c>
      <c r="N31" s="262">
        <v>15</v>
      </c>
      <c r="O31" s="284">
        <v>22</v>
      </c>
      <c r="P31" s="345">
        <f t="shared" si="9"/>
        <v>37</v>
      </c>
      <c r="Q31" s="427">
        <f t="shared" si="4"/>
        <v>-5.128205128205128E-2</v>
      </c>
      <c r="R31" s="262">
        <v>15</v>
      </c>
      <c r="S31" s="284">
        <v>21</v>
      </c>
      <c r="T31" s="345">
        <f t="shared" si="10"/>
        <v>36</v>
      </c>
      <c r="U31" s="427">
        <f t="shared" si="1"/>
        <v>-7.6923076923076927E-2</v>
      </c>
      <c r="V31" s="262">
        <v>16</v>
      </c>
      <c r="W31" s="284">
        <v>16</v>
      </c>
      <c r="X31" s="345">
        <f t="shared" si="11"/>
        <v>32</v>
      </c>
      <c r="Y31" s="427">
        <f t="shared" si="2"/>
        <v>-0.17948717948717949</v>
      </c>
      <c r="Z31" s="262">
        <v>16</v>
      </c>
      <c r="AA31" s="284">
        <v>16</v>
      </c>
      <c r="AB31" s="345">
        <f t="shared" si="12"/>
        <v>32</v>
      </c>
      <c r="AC31" s="427">
        <f t="shared" si="3"/>
        <v>-0.17948717948717949</v>
      </c>
    </row>
    <row r="32" spans="1:29" x14ac:dyDescent="0.2">
      <c r="A32" s="283" t="s">
        <v>151</v>
      </c>
      <c r="B32" s="262">
        <v>10</v>
      </c>
      <c r="C32" s="284">
        <v>14</v>
      </c>
      <c r="D32" s="345">
        <f t="shared" si="6"/>
        <v>24</v>
      </c>
      <c r="E32" s="341"/>
      <c r="F32" s="262">
        <v>11</v>
      </c>
      <c r="G32" s="284">
        <v>12</v>
      </c>
      <c r="H32" s="345">
        <f t="shared" si="7"/>
        <v>23</v>
      </c>
      <c r="I32" s="423">
        <f t="shared" si="0"/>
        <v>-4.1666666666666664E-2</v>
      </c>
      <c r="J32" s="262">
        <v>10</v>
      </c>
      <c r="K32" s="284">
        <v>12</v>
      </c>
      <c r="L32" s="345">
        <f t="shared" si="8"/>
        <v>22</v>
      </c>
      <c r="M32" s="427">
        <f t="shared" si="5"/>
        <v>-8.3333333333333329E-2</v>
      </c>
      <c r="N32" s="262">
        <v>10</v>
      </c>
      <c r="O32" s="284">
        <v>12</v>
      </c>
      <c r="P32" s="345">
        <f t="shared" si="9"/>
        <v>22</v>
      </c>
      <c r="Q32" s="427">
        <f t="shared" si="4"/>
        <v>-8.3333333333333329E-2</v>
      </c>
      <c r="R32" s="262">
        <v>10</v>
      </c>
      <c r="S32" s="284">
        <v>12</v>
      </c>
      <c r="T32" s="345">
        <f t="shared" si="10"/>
        <v>22</v>
      </c>
      <c r="U32" s="427">
        <f t="shared" si="1"/>
        <v>-8.3333333333333329E-2</v>
      </c>
      <c r="V32" s="262">
        <v>7</v>
      </c>
      <c r="W32" s="284">
        <v>10</v>
      </c>
      <c r="X32" s="345">
        <f t="shared" si="11"/>
        <v>17</v>
      </c>
      <c r="Y32" s="432">
        <f t="shared" si="2"/>
        <v>-0.29166666666666669</v>
      </c>
      <c r="Z32" s="262">
        <v>7</v>
      </c>
      <c r="AA32" s="284">
        <v>10</v>
      </c>
      <c r="AB32" s="345">
        <f t="shared" si="12"/>
        <v>17</v>
      </c>
      <c r="AC32" s="432">
        <f t="shared" si="3"/>
        <v>-0.29166666666666669</v>
      </c>
    </row>
    <row r="33" spans="1:29" x14ac:dyDescent="0.2">
      <c r="A33" s="283" t="s">
        <v>103</v>
      </c>
      <c r="B33" s="262">
        <v>43</v>
      </c>
      <c r="C33" s="284">
        <v>6</v>
      </c>
      <c r="D33" s="345">
        <f t="shared" si="6"/>
        <v>49</v>
      </c>
      <c r="E33" s="341"/>
      <c r="F33" s="262">
        <v>44</v>
      </c>
      <c r="G33" s="284">
        <v>6</v>
      </c>
      <c r="H33" s="345">
        <f t="shared" si="7"/>
        <v>50</v>
      </c>
      <c r="I33" s="423">
        <f t="shared" si="0"/>
        <v>2.0408163265306121E-2</v>
      </c>
      <c r="J33" s="262">
        <v>42</v>
      </c>
      <c r="K33" s="284">
        <v>6</v>
      </c>
      <c r="L33" s="345">
        <f t="shared" si="8"/>
        <v>48</v>
      </c>
      <c r="M33" s="423">
        <f t="shared" si="5"/>
        <v>-2.0408163265306121E-2</v>
      </c>
      <c r="N33" s="262">
        <v>41</v>
      </c>
      <c r="O33" s="284">
        <v>6</v>
      </c>
      <c r="P33" s="345">
        <f t="shared" si="9"/>
        <v>47</v>
      </c>
      <c r="Q33" s="423">
        <f t="shared" si="4"/>
        <v>-4.0816326530612242E-2</v>
      </c>
      <c r="R33" s="262">
        <v>41</v>
      </c>
      <c r="S33" s="284">
        <v>6</v>
      </c>
      <c r="T33" s="345">
        <f t="shared" si="10"/>
        <v>47</v>
      </c>
      <c r="U33" s="423">
        <f t="shared" si="1"/>
        <v>-4.0816326530612242E-2</v>
      </c>
      <c r="V33" s="262">
        <v>42</v>
      </c>
      <c r="W33" s="284">
        <v>6</v>
      </c>
      <c r="X33" s="345">
        <f t="shared" si="11"/>
        <v>48</v>
      </c>
      <c r="Y33" s="423">
        <f t="shared" si="2"/>
        <v>-2.0408163265306121E-2</v>
      </c>
      <c r="Z33" s="262">
        <v>42</v>
      </c>
      <c r="AA33" s="284">
        <v>6</v>
      </c>
      <c r="AB33" s="345">
        <f t="shared" si="12"/>
        <v>48</v>
      </c>
      <c r="AC33" s="423">
        <f t="shared" si="3"/>
        <v>-2.0408163265306121E-2</v>
      </c>
    </row>
    <row r="34" spans="1:29" x14ac:dyDescent="0.2">
      <c r="A34" s="283" t="s">
        <v>154</v>
      </c>
      <c r="B34" s="262">
        <v>7</v>
      </c>
      <c r="C34" s="284">
        <v>4</v>
      </c>
      <c r="D34" s="345">
        <f t="shared" si="6"/>
        <v>11</v>
      </c>
      <c r="E34" s="341"/>
      <c r="F34" s="262">
        <v>8</v>
      </c>
      <c r="G34" s="284">
        <v>3</v>
      </c>
      <c r="H34" s="345">
        <f t="shared" si="7"/>
        <v>11</v>
      </c>
      <c r="I34" s="423">
        <f t="shared" si="0"/>
        <v>0</v>
      </c>
      <c r="J34" s="262">
        <v>8</v>
      </c>
      <c r="K34" s="284">
        <v>3</v>
      </c>
      <c r="L34" s="345">
        <f t="shared" si="8"/>
        <v>11</v>
      </c>
      <c r="M34" s="423">
        <f t="shared" si="5"/>
        <v>0</v>
      </c>
      <c r="N34" s="262">
        <v>8</v>
      </c>
      <c r="O34" s="284">
        <v>3</v>
      </c>
      <c r="P34" s="345">
        <f t="shared" si="9"/>
        <v>11</v>
      </c>
      <c r="Q34" s="423">
        <f t="shared" si="4"/>
        <v>0</v>
      </c>
      <c r="R34" s="262">
        <v>8</v>
      </c>
      <c r="S34" s="284">
        <v>3</v>
      </c>
      <c r="T34" s="345">
        <f t="shared" si="10"/>
        <v>11</v>
      </c>
      <c r="U34" s="423">
        <f t="shared" si="1"/>
        <v>0</v>
      </c>
      <c r="V34" s="262">
        <v>8</v>
      </c>
      <c r="W34" s="284">
        <v>3</v>
      </c>
      <c r="X34" s="345">
        <f t="shared" si="11"/>
        <v>11</v>
      </c>
      <c r="Y34" s="423">
        <f t="shared" si="2"/>
        <v>0</v>
      </c>
      <c r="Z34" s="262">
        <v>8</v>
      </c>
      <c r="AA34" s="284">
        <v>3</v>
      </c>
      <c r="AB34" s="345">
        <f t="shared" si="12"/>
        <v>11</v>
      </c>
      <c r="AC34" s="423">
        <f t="shared" si="3"/>
        <v>0</v>
      </c>
    </row>
    <row r="35" spans="1:29" x14ac:dyDescent="0.2">
      <c r="A35" s="283" t="s">
        <v>116</v>
      </c>
      <c r="B35" s="262">
        <v>36</v>
      </c>
      <c r="C35" s="284">
        <v>10</v>
      </c>
      <c r="D35" s="345">
        <f t="shared" si="6"/>
        <v>46</v>
      </c>
      <c r="E35" s="341"/>
      <c r="F35" s="262">
        <v>38</v>
      </c>
      <c r="G35" s="284">
        <v>10</v>
      </c>
      <c r="H35" s="345">
        <f t="shared" si="7"/>
        <v>48</v>
      </c>
      <c r="I35" s="423">
        <f t="shared" si="0"/>
        <v>4.3478260869565216E-2</v>
      </c>
      <c r="J35" s="262">
        <v>37</v>
      </c>
      <c r="K35" s="284">
        <v>9</v>
      </c>
      <c r="L35" s="345">
        <f t="shared" si="8"/>
        <v>46</v>
      </c>
      <c r="M35" s="423">
        <f t="shared" si="5"/>
        <v>0</v>
      </c>
      <c r="N35" s="262">
        <v>37</v>
      </c>
      <c r="O35" s="284">
        <v>9</v>
      </c>
      <c r="P35" s="345">
        <f t="shared" si="9"/>
        <v>46</v>
      </c>
      <c r="Q35" s="423">
        <f t="shared" si="4"/>
        <v>0</v>
      </c>
      <c r="R35" s="262">
        <v>37</v>
      </c>
      <c r="S35" s="284">
        <v>9</v>
      </c>
      <c r="T35" s="345">
        <f t="shared" si="10"/>
        <v>46</v>
      </c>
      <c r="U35" s="423">
        <f t="shared" si="1"/>
        <v>0</v>
      </c>
      <c r="V35" s="262">
        <v>35</v>
      </c>
      <c r="W35" s="284">
        <v>8</v>
      </c>
      <c r="X35" s="345">
        <f t="shared" si="11"/>
        <v>43</v>
      </c>
      <c r="Y35" s="427">
        <f t="shared" si="2"/>
        <v>-6.5217391304347824E-2</v>
      </c>
      <c r="Z35" s="262">
        <v>35</v>
      </c>
      <c r="AA35" s="284">
        <v>8</v>
      </c>
      <c r="AB35" s="345">
        <f t="shared" si="12"/>
        <v>43</v>
      </c>
      <c r="AC35" s="427">
        <f t="shared" si="3"/>
        <v>-6.5217391304347824E-2</v>
      </c>
    </row>
    <row r="36" spans="1:29" x14ac:dyDescent="0.2">
      <c r="A36" s="283" t="s">
        <v>156</v>
      </c>
      <c r="B36" s="262">
        <v>2</v>
      </c>
      <c r="C36" s="284">
        <v>4</v>
      </c>
      <c r="D36" s="345">
        <f t="shared" si="6"/>
        <v>6</v>
      </c>
      <c r="E36" s="341"/>
      <c r="F36" s="262">
        <v>2</v>
      </c>
      <c r="G36" s="284">
        <v>4</v>
      </c>
      <c r="H36" s="345">
        <f t="shared" si="7"/>
        <v>6</v>
      </c>
      <c r="I36" s="423">
        <f t="shared" si="0"/>
        <v>0</v>
      </c>
      <c r="J36" s="262">
        <v>2</v>
      </c>
      <c r="K36" s="284">
        <v>4</v>
      </c>
      <c r="L36" s="345">
        <f t="shared" si="8"/>
        <v>6</v>
      </c>
      <c r="M36" s="423">
        <f t="shared" si="5"/>
        <v>0</v>
      </c>
      <c r="N36" s="262">
        <v>2</v>
      </c>
      <c r="O36" s="284">
        <v>4</v>
      </c>
      <c r="P36" s="345">
        <f t="shared" si="9"/>
        <v>6</v>
      </c>
      <c r="Q36" s="423">
        <f t="shared" si="4"/>
        <v>0</v>
      </c>
      <c r="R36" s="262">
        <v>2</v>
      </c>
      <c r="S36" s="284">
        <v>4</v>
      </c>
      <c r="T36" s="345">
        <f t="shared" si="10"/>
        <v>6</v>
      </c>
      <c r="U36" s="423">
        <f t="shared" si="1"/>
        <v>0</v>
      </c>
      <c r="V36" s="262">
        <v>2</v>
      </c>
      <c r="W36" s="284">
        <v>3</v>
      </c>
      <c r="X36" s="345">
        <f t="shared" si="11"/>
        <v>5</v>
      </c>
      <c r="Y36" s="427">
        <f t="shared" si="2"/>
        <v>-0.16666666666666666</v>
      </c>
      <c r="Z36" s="262">
        <v>2</v>
      </c>
      <c r="AA36" s="284">
        <v>3</v>
      </c>
      <c r="AB36" s="345">
        <f t="shared" si="12"/>
        <v>5</v>
      </c>
      <c r="AC36" s="427">
        <f t="shared" si="3"/>
        <v>-0.16666666666666666</v>
      </c>
    </row>
    <row r="37" spans="1:29" x14ac:dyDescent="0.2">
      <c r="A37" s="365" t="s">
        <v>157</v>
      </c>
      <c r="B37" s="262">
        <v>12</v>
      </c>
      <c r="C37" s="284">
        <v>9</v>
      </c>
      <c r="D37" s="345">
        <f t="shared" si="6"/>
        <v>21</v>
      </c>
      <c r="E37" s="341"/>
      <c r="F37" s="262">
        <v>12</v>
      </c>
      <c r="G37" s="284">
        <v>9</v>
      </c>
      <c r="H37" s="345">
        <f t="shared" si="7"/>
        <v>21</v>
      </c>
      <c r="I37" s="423">
        <f t="shared" si="0"/>
        <v>0</v>
      </c>
      <c r="J37" s="262">
        <v>11</v>
      </c>
      <c r="K37" s="284">
        <v>8</v>
      </c>
      <c r="L37" s="345">
        <f t="shared" si="8"/>
        <v>19</v>
      </c>
      <c r="M37" s="427">
        <f t="shared" si="5"/>
        <v>-9.5238095238095233E-2</v>
      </c>
      <c r="N37" s="262">
        <v>11</v>
      </c>
      <c r="O37" s="284">
        <v>8</v>
      </c>
      <c r="P37" s="345">
        <f t="shared" si="9"/>
        <v>19</v>
      </c>
      <c r="Q37" s="427">
        <f t="shared" si="4"/>
        <v>-9.5238095238095233E-2</v>
      </c>
      <c r="R37" s="262">
        <v>10</v>
      </c>
      <c r="S37" s="284">
        <v>7</v>
      </c>
      <c r="T37" s="345">
        <f t="shared" si="10"/>
        <v>17</v>
      </c>
      <c r="U37" s="427">
        <f t="shared" si="1"/>
        <v>-0.19047619047619047</v>
      </c>
      <c r="V37" s="262">
        <v>10</v>
      </c>
      <c r="W37" s="284">
        <v>7</v>
      </c>
      <c r="X37" s="345">
        <f t="shared" si="11"/>
        <v>17</v>
      </c>
      <c r="Y37" s="427">
        <f t="shared" si="2"/>
        <v>-0.19047619047619047</v>
      </c>
      <c r="Z37" s="262">
        <v>10</v>
      </c>
      <c r="AA37" s="284">
        <v>8</v>
      </c>
      <c r="AB37" s="345">
        <f t="shared" si="12"/>
        <v>18</v>
      </c>
      <c r="AC37" s="427">
        <f t="shared" si="3"/>
        <v>-0.14285714285714285</v>
      </c>
    </row>
    <row r="38" spans="1:29" x14ac:dyDescent="0.2">
      <c r="A38" s="283" t="s">
        <v>164</v>
      </c>
      <c r="B38" s="262">
        <v>11</v>
      </c>
      <c r="C38" s="284">
        <v>13</v>
      </c>
      <c r="D38" s="345">
        <f t="shared" si="6"/>
        <v>24</v>
      </c>
      <c r="E38" s="341"/>
      <c r="F38" s="262">
        <v>12</v>
      </c>
      <c r="G38" s="284">
        <v>14</v>
      </c>
      <c r="H38" s="345">
        <f t="shared" si="7"/>
        <v>26</v>
      </c>
      <c r="I38" s="429">
        <f t="shared" si="0"/>
        <v>8.3333333333333329E-2</v>
      </c>
      <c r="J38" s="262">
        <v>11</v>
      </c>
      <c r="K38" s="284">
        <v>14</v>
      </c>
      <c r="L38" s="345">
        <f t="shared" si="8"/>
        <v>25</v>
      </c>
      <c r="M38" s="423">
        <f t="shared" si="5"/>
        <v>4.1666666666666664E-2</v>
      </c>
      <c r="N38" s="262">
        <v>10</v>
      </c>
      <c r="O38" s="284">
        <v>13</v>
      </c>
      <c r="P38" s="345">
        <f t="shared" si="9"/>
        <v>23</v>
      </c>
      <c r="Q38" s="423">
        <f t="shared" si="4"/>
        <v>-4.1666666666666664E-2</v>
      </c>
      <c r="R38" s="262">
        <v>10</v>
      </c>
      <c r="S38" s="284">
        <v>13</v>
      </c>
      <c r="T38" s="345">
        <f t="shared" si="10"/>
        <v>23</v>
      </c>
      <c r="U38" s="423">
        <f t="shared" si="1"/>
        <v>-4.1666666666666664E-2</v>
      </c>
      <c r="V38" s="262">
        <v>12</v>
      </c>
      <c r="W38" s="284">
        <v>13</v>
      </c>
      <c r="X38" s="345">
        <f t="shared" si="11"/>
        <v>25</v>
      </c>
      <c r="Y38" s="423">
        <f t="shared" si="2"/>
        <v>4.1666666666666664E-2</v>
      </c>
      <c r="Z38" s="262">
        <v>12</v>
      </c>
      <c r="AA38" s="284">
        <v>13</v>
      </c>
      <c r="AB38" s="345">
        <f t="shared" si="12"/>
        <v>25</v>
      </c>
      <c r="AC38" s="423">
        <f t="shared" si="3"/>
        <v>4.1666666666666664E-2</v>
      </c>
    </row>
    <row r="39" spans="1:29" x14ac:dyDescent="0.2">
      <c r="A39" s="283" t="s">
        <v>158</v>
      </c>
      <c r="B39" s="262">
        <v>13</v>
      </c>
      <c r="C39" s="284">
        <v>8</v>
      </c>
      <c r="D39" s="345">
        <f t="shared" si="6"/>
        <v>21</v>
      </c>
      <c r="E39" s="341"/>
      <c r="F39" s="262">
        <v>14</v>
      </c>
      <c r="G39" s="284">
        <v>7</v>
      </c>
      <c r="H39" s="345">
        <f t="shared" si="7"/>
        <v>21</v>
      </c>
      <c r="I39" s="423">
        <f t="shared" si="0"/>
        <v>0</v>
      </c>
      <c r="J39" s="262">
        <v>13</v>
      </c>
      <c r="K39" s="284">
        <v>7</v>
      </c>
      <c r="L39" s="345">
        <f t="shared" si="8"/>
        <v>20</v>
      </c>
      <c r="M39" s="423">
        <f t="shared" si="5"/>
        <v>-4.7619047619047616E-2</v>
      </c>
      <c r="N39" s="262">
        <v>13</v>
      </c>
      <c r="O39" s="284">
        <v>7</v>
      </c>
      <c r="P39" s="345">
        <f t="shared" si="9"/>
        <v>20</v>
      </c>
      <c r="Q39" s="423">
        <f t="shared" si="4"/>
        <v>-4.7619047619047616E-2</v>
      </c>
      <c r="R39" s="262">
        <v>12</v>
      </c>
      <c r="S39" s="284">
        <v>7</v>
      </c>
      <c r="T39" s="345">
        <f t="shared" si="10"/>
        <v>19</v>
      </c>
      <c r="U39" s="427">
        <f t="shared" si="1"/>
        <v>-9.5238095238095233E-2</v>
      </c>
      <c r="V39" s="262">
        <v>12</v>
      </c>
      <c r="W39" s="284">
        <v>7</v>
      </c>
      <c r="X39" s="345">
        <f t="shared" si="11"/>
        <v>19</v>
      </c>
      <c r="Y39" s="427">
        <f t="shared" si="2"/>
        <v>-9.5238095238095233E-2</v>
      </c>
      <c r="Z39" s="262">
        <v>10</v>
      </c>
      <c r="AA39" s="284">
        <v>7</v>
      </c>
      <c r="AB39" s="345">
        <f t="shared" si="12"/>
        <v>17</v>
      </c>
      <c r="AC39" s="427">
        <f t="shared" si="3"/>
        <v>-0.19047619047619047</v>
      </c>
    </row>
    <row r="40" spans="1:29" x14ac:dyDescent="0.2">
      <c r="A40" s="283" t="s">
        <v>161</v>
      </c>
      <c r="B40" s="262">
        <v>3</v>
      </c>
      <c r="C40" s="284">
        <v>3</v>
      </c>
      <c r="D40" s="345">
        <f t="shared" si="6"/>
        <v>6</v>
      </c>
      <c r="E40" s="341"/>
      <c r="F40" s="262">
        <v>3</v>
      </c>
      <c r="G40" s="284">
        <v>3</v>
      </c>
      <c r="H40" s="345">
        <f t="shared" si="7"/>
        <v>6</v>
      </c>
      <c r="I40" s="423">
        <f t="shared" si="0"/>
        <v>0</v>
      </c>
      <c r="J40" s="262">
        <v>3</v>
      </c>
      <c r="K40" s="284">
        <v>3</v>
      </c>
      <c r="L40" s="345">
        <f t="shared" si="8"/>
        <v>6</v>
      </c>
      <c r="M40" s="423">
        <f t="shared" si="5"/>
        <v>0</v>
      </c>
      <c r="N40" s="262">
        <v>3</v>
      </c>
      <c r="O40" s="284">
        <v>3</v>
      </c>
      <c r="P40" s="345">
        <f t="shared" si="9"/>
        <v>6</v>
      </c>
      <c r="Q40" s="423">
        <f t="shared" si="4"/>
        <v>0</v>
      </c>
      <c r="R40" s="262">
        <v>3</v>
      </c>
      <c r="S40" s="284">
        <v>3</v>
      </c>
      <c r="T40" s="345">
        <f t="shared" si="10"/>
        <v>6</v>
      </c>
      <c r="U40" s="423">
        <f t="shared" si="1"/>
        <v>0</v>
      </c>
      <c r="V40" s="262">
        <v>3</v>
      </c>
      <c r="W40" s="284">
        <v>3</v>
      </c>
      <c r="X40" s="345">
        <f t="shared" si="11"/>
        <v>6</v>
      </c>
      <c r="Y40" s="423">
        <f t="shared" si="2"/>
        <v>0</v>
      </c>
      <c r="Z40" s="262">
        <v>3</v>
      </c>
      <c r="AA40" s="284">
        <v>3</v>
      </c>
      <c r="AB40" s="345">
        <f t="shared" si="12"/>
        <v>6</v>
      </c>
      <c r="AC40" s="423">
        <f t="shared" si="3"/>
        <v>0</v>
      </c>
    </row>
    <row r="41" spans="1:29" x14ac:dyDescent="0.2">
      <c r="A41" s="283" t="s">
        <v>162</v>
      </c>
      <c r="B41" s="262">
        <v>51</v>
      </c>
      <c r="C41" s="284">
        <v>1</v>
      </c>
      <c r="D41" s="345">
        <f t="shared" si="6"/>
        <v>52</v>
      </c>
      <c r="E41" s="341"/>
      <c r="F41" s="262">
        <v>52</v>
      </c>
      <c r="G41" s="284">
        <v>1</v>
      </c>
      <c r="H41" s="345">
        <f t="shared" si="7"/>
        <v>53</v>
      </c>
      <c r="I41" s="423">
        <f t="shared" si="0"/>
        <v>1.9230769230769232E-2</v>
      </c>
      <c r="J41" s="262">
        <v>52</v>
      </c>
      <c r="K41" s="284">
        <v>1</v>
      </c>
      <c r="L41" s="345">
        <f t="shared" si="8"/>
        <v>53</v>
      </c>
      <c r="M41" s="423">
        <f t="shared" si="5"/>
        <v>1.9230769230769232E-2</v>
      </c>
      <c r="N41" s="262">
        <v>52</v>
      </c>
      <c r="O41" s="284">
        <v>1</v>
      </c>
      <c r="P41" s="345">
        <f t="shared" si="9"/>
        <v>53</v>
      </c>
      <c r="Q41" s="423">
        <f t="shared" si="4"/>
        <v>1.9230769230769232E-2</v>
      </c>
      <c r="R41" s="262">
        <v>52</v>
      </c>
      <c r="S41" s="284">
        <v>0</v>
      </c>
      <c r="T41" s="345">
        <f t="shared" si="10"/>
        <v>52</v>
      </c>
      <c r="U41" s="423">
        <f t="shared" si="1"/>
        <v>0</v>
      </c>
      <c r="V41" s="262">
        <v>50</v>
      </c>
      <c r="W41" s="284">
        <v>0</v>
      </c>
      <c r="X41" s="345">
        <f t="shared" si="11"/>
        <v>50</v>
      </c>
      <c r="Y41" s="423">
        <f t="shared" si="2"/>
        <v>-3.8461538461538464E-2</v>
      </c>
      <c r="Z41" s="262">
        <v>49</v>
      </c>
      <c r="AA41" s="284">
        <v>0</v>
      </c>
      <c r="AB41" s="345">
        <f t="shared" si="12"/>
        <v>49</v>
      </c>
      <c r="AC41" s="427">
        <f t="shared" si="3"/>
        <v>-5.7692307692307696E-2</v>
      </c>
    </row>
    <row r="42" spans="1:29" x14ac:dyDescent="0.2">
      <c r="A42" s="283" t="s">
        <v>56</v>
      </c>
      <c r="B42" s="262">
        <v>13</v>
      </c>
      <c r="C42" s="284">
        <v>2</v>
      </c>
      <c r="D42" s="345">
        <f t="shared" si="6"/>
        <v>15</v>
      </c>
      <c r="E42" s="341"/>
      <c r="F42" s="262">
        <v>14</v>
      </c>
      <c r="G42" s="284">
        <v>2</v>
      </c>
      <c r="H42" s="345">
        <f t="shared" si="7"/>
        <v>16</v>
      </c>
      <c r="I42" s="429">
        <f t="shared" si="0"/>
        <v>6.6666666666666666E-2</v>
      </c>
      <c r="J42" s="262">
        <v>14</v>
      </c>
      <c r="K42" s="284">
        <v>2</v>
      </c>
      <c r="L42" s="345">
        <f t="shared" si="8"/>
        <v>16</v>
      </c>
      <c r="M42" s="429">
        <f t="shared" si="5"/>
        <v>6.6666666666666666E-2</v>
      </c>
      <c r="N42" s="262">
        <v>14</v>
      </c>
      <c r="O42" s="284">
        <v>2</v>
      </c>
      <c r="P42" s="345">
        <f t="shared" si="9"/>
        <v>16</v>
      </c>
      <c r="Q42" s="429">
        <f t="shared" si="4"/>
        <v>6.6666666666666666E-2</v>
      </c>
      <c r="R42" s="262">
        <v>14</v>
      </c>
      <c r="S42" s="284">
        <v>2</v>
      </c>
      <c r="T42" s="345">
        <f t="shared" si="10"/>
        <v>16</v>
      </c>
      <c r="U42" s="429">
        <f t="shared" si="1"/>
        <v>6.6666666666666666E-2</v>
      </c>
      <c r="V42" s="262">
        <v>14</v>
      </c>
      <c r="W42" s="284">
        <v>2</v>
      </c>
      <c r="X42" s="345">
        <f t="shared" si="11"/>
        <v>16</v>
      </c>
      <c r="Y42" s="429">
        <f t="shared" si="2"/>
        <v>6.6666666666666666E-2</v>
      </c>
      <c r="Z42" s="262">
        <v>14</v>
      </c>
      <c r="AA42" s="284">
        <v>2</v>
      </c>
      <c r="AB42" s="345">
        <f t="shared" si="12"/>
        <v>16</v>
      </c>
      <c r="AC42" s="429">
        <f t="shared" si="3"/>
        <v>6.6666666666666666E-2</v>
      </c>
    </row>
    <row r="43" spans="1:29" x14ac:dyDescent="0.2">
      <c r="A43" s="283" t="s">
        <v>184</v>
      </c>
      <c r="B43" s="262">
        <v>3</v>
      </c>
      <c r="C43" s="284">
        <v>18</v>
      </c>
      <c r="D43" s="345">
        <f>SUM(B43:C43)</f>
        <v>21</v>
      </c>
      <c r="E43" s="341"/>
      <c r="F43" s="262">
        <v>3</v>
      </c>
      <c r="G43" s="284">
        <v>18</v>
      </c>
      <c r="H43" s="345">
        <f>SUM(F43:G43)</f>
        <v>21</v>
      </c>
      <c r="I43" s="423">
        <f t="shared" si="0"/>
        <v>0</v>
      </c>
      <c r="J43" s="262">
        <v>3</v>
      </c>
      <c r="K43" s="284">
        <v>18</v>
      </c>
      <c r="L43" s="345">
        <f>SUM(J43:K43)</f>
        <v>21</v>
      </c>
      <c r="M43" s="423">
        <f t="shared" si="5"/>
        <v>0</v>
      </c>
      <c r="N43" s="262">
        <v>3</v>
      </c>
      <c r="O43" s="284">
        <v>16</v>
      </c>
      <c r="P43" s="345">
        <f t="shared" si="9"/>
        <v>19</v>
      </c>
      <c r="Q43" s="427">
        <f t="shared" si="4"/>
        <v>-9.5238095238095233E-2</v>
      </c>
      <c r="R43" s="262">
        <v>3</v>
      </c>
      <c r="S43" s="284">
        <v>16</v>
      </c>
      <c r="T43" s="345">
        <f t="shared" si="10"/>
        <v>19</v>
      </c>
      <c r="U43" s="427">
        <f t="shared" si="1"/>
        <v>-9.5238095238095233E-2</v>
      </c>
      <c r="V43" s="262">
        <v>1</v>
      </c>
      <c r="W43" s="284">
        <v>14</v>
      </c>
      <c r="X43" s="345">
        <f t="shared" si="11"/>
        <v>15</v>
      </c>
      <c r="Y43" s="432">
        <f t="shared" si="2"/>
        <v>-0.2857142857142857</v>
      </c>
      <c r="Z43" s="262">
        <v>1</v>
      </c>
      <c r="AA43" s="284">
        <v>14</v>
      </c>
      <c r="AB43" s="345">
        <f t="shared" si="12"/>
        <v>15</v>
      </c>
      <c r="AC43" s="432">
        <f t="shared" si="3"/>
        <v>-0.2857142857142857</v>
      </c>
    </row>
    <row r="44" spans="1:29" x14ac:dyDescent="0.2">
      <c r="A44" s="380" t="s">
        <v>172</v>
      </c>
      <c r="B44" s="381">
        <f>SUM(B45:B52)</f>
        <v>337</v>
      </c>
      <c r="C44" s="387">
        <f>SUM(C45:C52)</f>
        <v>27</v>
      </c>
      <c r="D44" s="387">
        <f>SUM(D45:D52)</f>
        <v>364</v>
      </c>
      <c r="E44" s="384"/>
      <c r="F44" s="381">
        <f>SUM(F45:F52)</f>
        <v>328</v>
      </c>
      <c r="G44" s="387">
        <f>SUM(G45:G52)</f>
        <v>29</v>
      </c>
      <c r="H44" s="387">
        <f>SUM(H45:H52)</f>
        <v>357</v>
      </c>
      <c r="I44" s="424">
        <f t="shared" si="0"/>
        <v>-1.9230769230769232E-2</v>
      </c>
      <c r="J44" s="381">
        <f>SUM(J45:J52)</f>
        <v>322</v>
      </c>
      <c r="K44" s="387">
        <f>SUM(K45:K52)</f>
        <v>28</v>
      </c>
      <c r="L44" s="387">
        <f>SUM(L45:L52)</f>
        <v>350</v>
      </c>
      <c r="M44" s="424">
        <f t="shared" si="5"/>
        <v>-3.8461538461538464E-2</v>
      </c>
      <c r="N44" s="381">
        <f>SUM(N45:N52)</f>
        <v>321</v>
      </c>
      <c r="O44" s="387">
        <f>SUM(O45:O52)</f>
        <v>28</v>
      </c>
      <c r="P44" s="387">
        <f>SUM(P45:P52)</f>
        <v>349</v>
      </c>
      <c r="Q44" s="424">
        <f t="shared" si="4"/>
        <v>-4.1208791208791208E-2</v>
      </c>
      <c r="R44" s="381">
        <f>SUM(R45:R52)</f>
        <v>315</v>
      </c>
      <c r="S44" s="387">
        <f>SUM(S45:S52)</f>
        <v>27</v>
      </c>
      <c r="T44" s="387">
        <f>SUM(T45:T52)</f>
        <v>342</v>
      </c>
      <c r="U44" s="427">
        <f t="shared" si="1"/>
        <v>-6.043956043956044E-2</v>
      </c>
      <c r="V44" s="381">
        <f>SUM(V45:V52)</f>
        <v>293</v>
      </c>
      <c r="W44" s="387">
        <f>SUM(W45:W52)</f>
        <v>26</v>
      </c>
      <c r="X44" s="387">
        <f>SUM(X45:X52)</f>
        <v>319</v>
      </c>
      <c r="Y44" s="424">
        <f t="shared" si="2"/>
        <v>-0.12362637362637363</v>
      </c>
      <c r="Z44" s="381">
        <f>SUM(Z45:Z52)</f>
        <v>293</v>
      </c>
      <c r="AA44" s="387">
        <f>SUM(AA45:AA52)</f>
        <v>26</v>
      </c>
      <c r="AB44" s="387">
        <f>SUM(AB45:AB52)</f>
        <v>319</v>
      </c>
      <c r="AC44" s="424">
        <f t="shared" si="3"/>
        <v>-0.12362637362637363</v>
      </c>
    </row>
    <row r="45" spans="1:29" x14ac:dyDescent="0.2">
      <c r="A45" s="283" t="s">
        <v>102</v>
      </c>
      <c r="B45" s="262">
        <v>30</v>
      </c>
      <c r="C45" s="284">
        <v>1</v>
      </c>
      <c r="D45" s="345">
        <f t="shared" ref="D45:D52" si="13">SUM(B45:C45)</f>
        <v>31</v>
      </c>
      <c r="E45" s="341"/>
      <c r="F45" s="262">
        <v>27</v>
      </c>
      <c r="G45" s="284">
        <v>1</v>
      </c>
      <c r="H45" s="345">
        <f t="shared" ref="H45:H52" si="14">SUM(F45:G45)</f>
        <v>28</v>
      </c>
      <c r="I45" s="427">
        <f t="shared" si="0"/>
        <v>-9.6774193548387094E-2</v>
      </c>
      <c r="J45" s="262">
        <v>28</v>
      </c>
      <c r="K45" s="284">
        <v>1</v>
      </c>
      <c r="L45" s="345">
        <f t="shared" ref="L45:L52" si="15">SUM(J45:K45)</f>
        <v>29</v>
      </c>
      <c r="M45" s="427">
        <f t="shared" si="5"/>
        <v>-6.4516129032258063E-2</v>
      </c>
      <c r="N45" s="262">
        <v>28</v>
      </c>
      <c r="O45" s="284">
        <v>1</v>
      </c>
      <c r="P45" s="345">
        <f t="shared" ref="P45:P52" si="16">SUM(N45:O45)</f>
        <v>29</v>
      </c>
      <c r="Q45" s="427">
        <f t="shared" si="4"/>
        <v>-6.4516129032258063E-2</v>
      </c>
      <c r="R45" s="262">
        <v>27</v>
      </c>
      <c r="S45" s="284">
        <v>1</v>
      </c>
      <c r="T45" s="345">
        <f t="shared" ref="T45:T52" si="17">SUM(R45:S45)</f>
        <v>28</v>
      </c>
      <c r="U45" s="427">
        <f t="shared" si="1"/>
        <v>-9.6774193548387094E-2</v>
      </c>
      <c r="V45" s="262">
        <v>26</v>
      </c>
      <c r="W45" s="284">
        <v>1</v>
      </c>
      <c r="X45" s="345">
        <f t="shared" ref="X45:X52" si="18">SUM(V45:W45)</f>
        <v>27</v>
      </c>
      <c r="Y45" s="427">
        <f t="shared" si="2"/>
        <v>-0.12903225806451613</v>
      </c>
      <c r="Z45" s="262">
        <v>26</v>
      </c>
      <c r="AA45" s="284">
        <v>1</v>
      </c>
      <c r="AB45" s="345">
        <f t="shared" ref="AB45:AB52" si="19">SUM(Z45:AA45)</f>
        <v>27</v>
      </c>
      <c r="AC45" s="427">
        <f t="shared" si="3"/>
        <v>-0.12903225806451613</v>
      </c>
    </row>
    <row r="46" spans="1:29" x14ac:dyDescent="0.2">
      <c r="A46" s="283" t="s">
        <v>152</v>
      </c>
      <c r="B46" s="262">
        <v>44</v>
      </c>
      <c r="C46" s="284">
        <v>1</v>
      </c>
      <c r="D46" s="345">
        <f t="shared" si="13"/>
        <v>45</v>
      </c>
      <c r="E46" s="341"/>
      <c r="F46" s="262">
        <v>44</v>
      </c>
      <c r="G46" s="284">
        <v>1</v>
      </c>
      <c r="H46" s="345">
        <f t="shared" si="14"/>
        <v>45</v>
      </c>
      <c r="I46" s="423">
        <f t="shared" si="0"/>
        <v>0</v>
      </c>
      <c r="J46" s="262">
        <v>44</v>
      </c>
      <c r="K46" s="284">
        <v>1</v>
      </c>
      <c r="L46" s="345">
        <f t="shared" si="15"/>
        <v>45</v>
      </c>
      <c r="M46" s="423">
        <f t="shared" si="5"/>
        <v>0</v>
      </c>
      <c r="N46" s="262">
        <v>43</v>
      </c>
      <c r="O46" s="284">
        <v>1</v>
      </c>
      <c r="P46" s="345">
        <f t="shared" si="16"/>
        <v>44</v>
      </c>
      <c r="Q46" s="423">
        <f t="shared" si="4"/>
        <v>-2.2222222222222223E-2</v>
      </c>
      <c r="R46" s="262">
        <v>39</v>
      </c>
      <c r="S46" s="284">
        <v>1</v>
      </c>
      <c r="T46" s="345">
        <f t="shared" si="17"/>
        <v>40</v>
      </c>
      <c r="U46" s="427">
        <f t="shared" si="1"/>
        <v>-0.1111111111111111</v>
      </c>
      <c r="V46" s="262">
        <v>38</v>
      </c>
      <c r="W46" s="284">
        <v>1</v>
      </c>
      <c r="X46" s="345">
        <f t="shared" si="18"/>
        <v>39</v>
      </c>
      <c r="Y46" s="427">
        <f t="shared" si="2"/>
        <v>-0.13333333333333333</v>
      </c>
      <c r="Z46" s="262">
        <v>38</v>
      </c>
      <c r="AA46" s="284">
        <v>1</v>
      </c>
      <c r="AB46" s="345">
        <f t="shared" si="19"/>
        <v>39</v>
      </c>
      <c r="AC46" s="427">
        <f t="shared" si="3"/>
        <v>-0.13333333333333333</v>
      </c>
    </row>
    <row r="47" spans="1:29" x14ac:dyDescent="0.2">
      <c r="A47" s="283" t="s">
        <v>153</v>
      </c>
      <c r="B47" s="262">
        <v>49</v>
      </c>
      <c r="C47" s="284">
        <v>3</v>
      </c>
      <c r="D47" s="345">
        <f>SUM(B47:C47)</f>
        <v>52</v>
      </c>
      <c r="E47" s="341"/>
      <c r="F47" s="262">
        <v>48</v>
      </c>
      <c r="G47" s="284">
        <v>2</v>
      </c>
      <c r="H47" s="345">
        <f>SUM(F47:G47)</f>
        <v>50</v>
      </c>
      <c r="I47" s="423">
        <f t="shared" si="0"/>
        <v>-3.8461538461538464E-2</v>
      </c>
      <c r="J47" s="262">
        <v>48</v>
      </c>
      <c r="K47" s="284">
        <v>2</v>
      </c>
      <c r="L47" s="345">
        <f>SUM(J47:K47)</f>
        <v>50</v>
      </c>
      <c r="M47" s="423">
        <f t="shared" si="5"/>
        <v>-3.8461538461538464E-2</v>
      </c>
      <c r="N47" s="262">
        <v>48</v>
      </c>
      <c r="O47" s="284">
        <v>2</v>
      </c>
      <c r="P47" s="345">
        <f>SUM(N47:O47)</f>
        <v>50</v>
      </c>
      <c r="Q47" s="423">
        <f t="shared" si="4"/>
        <v>-3.8461538461538464E-2</v>
      </c>
      <c r="R47" s="262">
        <v>48</v>
      </c>
      <c r="S47" s="284">
        <v>2</v>
      </c>
      <c r="T47" s="345">
        <f>SUM(R47:S47)</f>
        <v>50</v>
      </c>
      <c r="U47" s="423">
        <f t="shared" si="1"/>
        <v>-3.8461538461538464E-2</v>
      </c>
      <c r="V47" s="262">
        <v>44</v>
      </c>
      <c r="W47" s="284">
        <v>3</v>
      </c>
      <c r="X47" s="345">
        <f>SUM(V47:W47)</f>
        <v>47</v>
      </c>
      <c r="Y47" s="427">
        <f t="shared" si="2"/>
        <v>-9.6153846153846159E-2</v>
      </c>
      <c r="Z47" s="262">
        <v>44</v>
      </c>
      <c r="AA47" s="284">
        <v>3</v>
      </c>
      <c r="AB47" s="345">
        <f>SUM(Z47:AA47)</f>
        <v>47</v>
      </c>
      <c r="AC47" s="427">
        <f t="shared" si="3"/>
        <v>-9.6153846153846159E-2</v>
      </c>
    </row>
    <row r="48" spans="1:29" x14ac:dyDescent="0.2">
      <c r="A48" s="283" t="s">
        <v>155</v>
      </c>
      <c r="B48" s="262">
        <v>15</v>
      </c>
      <c r="C48" s="284">
        <v>1</v>
      </c>
      <c r="D48" s="345">
        <f t="shared" si="13"/>
        <v>16</v>
      </c>
      <c r="E48" s="341"/>
      <c r="F48" s="262">
        <v>15</v>
      </c>
      <c r="G48" s="284">
        <v>1</v>
      </c>
      <c r="H48" s="345">
        <f t="shared" si="14"/>
        <v>16</v>
      </c>
      <c r="I48" s="423">
        <f t="shared" si="0"/>
        <v>0</v>
      </c>
      <c r="J48" s="262">
        <v>15</v>
      </c>
      <c r="K48" s="284">
        <v>1</v>
      </c>
      <c r="L48" s="345">
        <f t="shared" si="15"/>
        <v>16</v>
      </c>
      <c r="M48" s="423">
        <f t="shared" si="5"/>
        <v>0</v>
      </c>
      <c r="N48" s="262">
        <v>15</v>
      </c>
      <c r="O48" s="284">
        <v>1</v>
      </c>
      <c r="P48" s="345">
        <f t="shared" si="16"/>
        <v>16</v>
      </c>
      <c r="Q48" s="423">
        <f t="shared" si="4"/>
        <v>0</v>
      </c>
      <c r="R48" s="262">
        <v>15</v>
      </c>
      <c r="S48" s="284">
        <v>1</v>
      </c>
      <c r="T48" s="345">
        <f t="shared" si="17"/>
        <v>16</v>
      </c>
      <c r="U48" s="423">
        <f t="shared" si="1"/>
        <v>0</v>
      </c>
      <c r="V48" s="262">
        <v>13</v>
      </c>
      <c r="W48" s="284">
        <v>1</v>
      </c>
      <c r="X48" s="345">
        <f t="shared" si="18"/>
        <v>14</v>
      </c>
      <c r="Y48" s="427">
        <f t="shared" si="2"/>
        <v>-0.125</v>
      </c>
      <c r="Z48" s="262">
        <v>13</v>
      </c>
      <c r="AA48" s="284">
        <v>1</v>
      </c>
      <c r="AB48" s="345">
        <f t="shared" si="19"/>
        <v>14</v>
      </c>
      <c r="AC48" s="427">
        <f t="shared" si="3"/>
        <v>-0.125</v>
      </c>
    </row>
    <row r="49" spans="1:29" x14ac:dyDescent="0.2">
      <c r="A49" s="283" t="s">
        <v>118</v>
      </c>
      <c r="B49" s="262">
        <v>12</v>
      </c>
      <c r="C49" s="284">
        <v>1</v>
      </c>
      <c r="D49" s="345">
        <f t="shared" si="13"/>
        <v>13</v>
      </c>
      <c r="E49" s="341"/>
      <c r="F49" s="262">
        <v>10</v>
      </c>
      <c r="G49" s="284">
        <v>1</v>
      </c>
      <c r="H49" s="345">
        <f t="shared" si="14"/>
        <v>11</v>
      </c>
      <c r="I49" s="427">
        <f t="shared" si="0"/>
        <v>-0.15384615384615385</v>
      </c>
      <c r="J49" s="262">
        <v>9</v>
      </c>
      <c r="K49" s="284">
        <v>1</v>
      </c>
      <c r="L49" s="345">
        <f t="shared" si="15"/>
        <v>10</v>
      </c>
      <c r="M49" s="433">
        <f t="shared" si="5"/>
        <v>-0.23076923076923078</v>
      </c>
      <c r="N49" s="262">
        <v>9</v>
      </c>
      <c r="O49" s="284">
        <v>1</v>
      </c>
      <c r="P49" s="345">
        <f t="shared" si="16"/>
        <v>10</v>
      </c>
      <c r="Q49" s="432">
        <f t="shared" si="4"/>
        <v>-0.23076923076923078</v>
      </c>
      <c r="R49" s="262">
        <v>9</v>
      </c>
      <c r="S49" s="284">
        <v>1</v>
      </c>
      <c r="T49" s="345">
        <f t="shared" si="17"/>
        <v>10</v>
      </c>
      <c r="U49" s="432">
        <f t="shared" si="1"/>
        <v>-0.23076923076923078</v>
      </c>
      <c r="V49" s="262">
        <v>9</v>
      </c>
      <c r="W49" s="284">
        <v>0</v>
      </c>
      <c r="X49" s="345">
        <f t="shared" si="18"/>
        <v>9</v>
      </c>
      <c r="Y49" s="432">
        <f t="shared" si="2"/>
        <v>-0.30769230769230771</v>
      </c>
      <c r="Z49" s="262">
        <v>9</v>
      </c>
      <c r="AA49" s="284">
        <v>0</v>
      </c>
      <c r="AB49" s="345">
        <f t="shared" si="19"/>
        <v>9</v>
      </c>
      <c r="AC49" s="432">
        <f t="shared" si="3"/>
        <v>-0.30769230769230771</v>
      </c>
    </row>
    <row r="50" spans="1:29" x14ac:dyDescent="0.2">
      <c r="A50" s="365" t="s">
        <v>91</v>
      </c>
      <c r="B50" s="262">
        <v>86</v>
      </c>
      <c r="C50" s="284">
        <v>14</v>
      </c>
      <c r="D50" s="345">
        <f t="shared" si="13"/>
        <v>100</v>
      </c>
      <c r="E50" s="341"/>
      <c r="F50" s="262">
        <v>82</v>
      </c>
      <c r="G50" s="284">
        <v>17</v>
      </c>
      <c r="H50" s="345">
        <f t="shared" si="14"/>
        <v>99</v>
      </c>
      <c r="I50" s="423">
        <f>(H50-$D50)/$D50</f>
        <v>-0.01</v>
      </c>
      <c r="J50" s="262">
        <v>82</v>
      </c>
      <c r="K50" s="284">
        <v>16</v>
      </c>
      <c r="L50" s="345">
        <f t="shared" si="15"/>
        <v>98</v>
      </c>
      <c r="M50" s="423">
        <f t="shared" si="5"/>
        <v>-0.02</v>
      </c>
      <c r="N50" s="262">
        <v>83</v>
      </c>
      <c r="O50" s="284">
        <v>16</v>
      </c>
      <c r="P50" s="345">
        <f t="shared" si="16"/>
        <v>99</v>
      </c>
      <c r="Q50" s="423">
        <f t="shared" si="4"/>
        <v>-0.01</v>
      </c>
      <c r="R50" s="262">
        <v>81</v>
      </c>
      <c r="S50" s="284">
        <v>15</v>
      </c>
      <c r="T50" s="345">
        <f t="shared" si="17"/>
        <v>96</v>
      </c>
      <c r="U50" s="423">
        <f t="shared" si="1"/>
        <v>-0.04</v>
      </c>
      <c r="V50" s="262">
        <v>74</v>
      </c>
      <c r="W50" s="284">
        <v>14</v>
      </c>
      <c r="X50" s="345">
        <f t="shared" si="18"/>
        <v>88</v>
      </c>
      <c r="Y50" s="427">
        <f t="shared" si="2"/>
        <v>-0.12</v>
      </c>
      <c r="Z50" s="262">
        <v>74</v>
      </c>
      <c r="AA50" s="284">
        <v>14</v>
      </c>
      <c r="AB50" s="345">
        <f t="shared" si="19"/>
        <v>88</v>
      </c>
      <c r="AC50" s="427">
        <f t="shared" si="3"/>
        <v>-0.12</v>
      </c>
    </row>
    <row r="51" spans="1:29" x14ac:dyDescent="0.2">
      <c r="A51" s="283" t="s">
        <v>92</v>
      </c>
      <c r="B51" s="262">
        <v>9</v>
      </c>
      <c r="C51" s="284">
        <v>4</v>
      </c>
      <c r="D51" s="345">
        <f t="shared" si="13"/>
        <v>13</v>
      </c>
      <c r="E51" s="341"/>
      <c r="F51" s="262">
        <v>9</v>
      </c>
      <c r="G51" s="284">
        <v>4</v>
      </c>
      <c r="H51" s="345">
        <f t="shared" si="14"/>
        <v>13</v>
      </c>
      <c r="I51" s="423">
        <f t="shared" si="0"/>
        <v>0</v>
      </c>
      <c r="J51" s="262">
        <v>9</v>
      </c>
      <c r="K51" s="284">
        <v>4</v>
      </c>
      <c r="L51" s="345">
        <f t="shared" si="15"/>
        <v>13</v>
      </c>
      <c r="M51" s="423">
        <f t="shared" si="5"/>
        <v>0</v>
      </c>
      <c r="N51" s="262">
        <v>9</v>
      </c>
      <c r="O51" s="284">
        <v>4</v>
      </c>
      <c r="P51" s="345">
        <f t="shared" si="16"/>
        <v>13</v>
      </c>
      <c r="Q51" s="423">
        <f t="shared" si="4"/>
        <v>0</v>
      </c>
      <c r="R51" s="262">
        <v>9</v>
      </c>
      <c r="S51" s="284">
        <v>4</v>
      </c>
      <c r="T51" s="345">
        <f t="shared" si="17"/>
        <v>13</v>
      </c>
      <c r="U51" s="423">
        <f t="shared" si="1"/>
        <v>0</v>
      </c>
      <c r="V51" s="262">
        <v>9</v>
      </c>
      <c r="W51" s="284">
        <v>4</v>
      </c>
      <c r="X51" s="345">
        <f t="shared" si="18"/>
        <v>13</v>
      </c>
      <c r="Y51" s="423">
        <f t="shared" si="2"/>
        <v>0</v>
      </c>
      <c r="Z51" s="262">
        <v>9</v>
      </c>
      <c r="AA51" s="284">
        <v>4</v>
      </c>
      <c r="AB51" s="345">
        <f t="shared" si="19"/>
        <v>13</v>
      </c>
      <c r="AC51" s="423">
        <f t="shared" si="3"/>
        <v>0</v>
      </c>
    </row>
    <row r="52" spans="1:29" x14ac:dyDescent="0.2">
      <c r="A52" s="283" t="s">
        <v>38</v>
      </c>
      <c r="B52" s="262">
        <v>92</v>
      </c>
      <c r="C52" s="284">
        <v>2</v>
      </c>
      <c r="D52" s="345">
        <f t="shared" si="13"/>
        <v>94</v>
      </c>
      <c r="E52" s="341"/>
      <c r="F52" s="262">
        <v>93</v>
      </c>
      <c r="G52" s="284">
        <v>2</v>
      </c>
      <c r="H52" s="345">
        <f t="shared" si="14"/>
        <v>95</v>
      </c>
      <c r="I52" s="423">
        <f t="shared" si="0"/>
        <v>1.0638297872340425E-2</v>
      </c>
      <c r="J52" s="262">
        <v>87</v>
      </c>
      <c r="K52" s="284">
        <v>2</v>
      </c>
      <c r="L52" s="345">
        <f t="shared" si="15"/>
        <v>89</v>
      </c>
      <c r="M52" s="427">
        <f t="shared" si="5"/>
        <v>-5.3191489361702128E-2</v>
      </c>
      <c r="N52" s="262">
        <v>86</v>
      </c>
      <c r="O52" s="284">
        <v>2</v>
      </c>
      <c r="P52" s="345">
        <f t="shared" si="16"/>
        <v>88</v>
      </c>
      <c r="Q52" s="427">
        <f t="shared" si="4"/>
        <v>-6.3829787234042548E-2</v>
      </c>
      <c r="R52" s="262">
        <v>87</v>
      </c>
      <c r="S52" s="284">
        <v>2</v>
      </c>
      <c r="T52" s="345">
        <f t="shared" si="17"/>
        <v>89</v>
      </c>
      <c r="U52" s="427">
        <f t="shared" si="1"/>
        <v>-5.3191489361702128E-2</v>
      </c>
      <c r="V52" s="262">
        <v>80</v>
      </c>
      <c r="W52" s="284">
        <v>2</v>
      </c>
      <c r="X52" s="345">
        <f t="shared" si="18"/>
        <v>82</v>
      </c>
      <c r="Y52" s="427">
        <f t="shared" si="2"/>
        <v>-0.1276595744680851</v>
      </c>
      <c r="Z52" s="262">
        <v>80</v>
      </c>
      <c r="AA52" s="284">
        <v>2</v>
      </c>
      <c r="AB52" s="345">
        <f t="shared" si="19"/>
        <v>82</v>
      </c>
      <c r="AC52" s="427">
        <f t="shared" si="3"/>
        <v>-0.1276595744680851</v>
      </c>
    </row>
    <row r="53" spans="1:29" x14ac:dyDescent="0.2">
      <c r="A53" s="380" t="s">
        <v>174</v>
      </c>
      <c r="B53" s="381">
        <f>SUM(B54:B56)</f>
        <v>215</v>
      </c>
      <c r="C53" s="387">
        <f>SUM(C54:C56)</f>
        <v>85</v>
      </c>
      <c r="D53" s="387">
        <f>SUM(D54:D56)</f>
        <v>300</v>
      </c>
      <c r="E53" s="384"/>
      <c r="F53" s="381">
        <f>SUM(F54:F56)</f>
        <v>218</v>
      </c>
      <c r="G53" s="387">
        <f>SUM(G54:G56)</f>
        <v>86</v>
      </c>
      <c r="H53" s="387">
        <f>SUM(H54:H56)</f>
        <v>304</v>
      </c>
      <c r="I53" s="424">
        <f t="shared" si="0"/>
        <v>1.3333333333333334E-2</v>
      </c>
      <c r="J53" s="381">
        <f>SUM(J54:J56)</f>
        <v>207</v>
      </c>
      <c r="K53" s="387">
        <f>SUM(K54:K56)</f>
        <v>85</v>
      </c>
      <c r="L53" s="387">
        <f>SUM(L54:L56)</f>
        <v>292</v>
      </c>
      <c r="M53" s="424">
        <f t="shared" si="5"/>
        <v>-2.6666666666666668E-2</v>
      </c>
      <c r="N53" s="381">
        <f>SUM(N54:N56)</f>
        <v>204</v>
      </c>
      <c r="O53" s="387">
        <f>SUM(O54:O56)</f>
        <v>84</v>
      </c>
      <c r="P53" s="387">
        <f>SUM(P54:P56)</f>
        <v>288</v>
      </c>
      <c r="Q53" s="424">
        <f t="shared" si="4"/>
        <v>-0.04</v>
      </c>
      <c r="R53" s="381">
        <f>SUM(R54:R56)</f>
        <v>204</v>
      </c>
      <c r="S53" s="387">
        <f>SUM(S54:S56)</f>
        <v>83</v>
      </c>
      <c r="T53" s="387">
        <f>SUM(T54:T56)</f>
        <v>287</v>
      </c>
      <c r="U53" s="424">
        <f t="shared" si="1"/>
        <v>-4.3333333333333335E-2</v>
      </c>
      <c r="V53" s="381">
        <f>SUM(V54:V56)</f>
        <v>199</v>
      </c>
      <c r="W53" s="387">
        <f>SUM(W54:W56)</f>
        <v>81</v>
      </c>
      <c r="X53" s="387">
        <f>SUM(X54:X56)</f>
        <v>280</v>
      </c>
      <c r="Y53" s="424">
        <f t="shared" si="2"/>
        <v>-6.6666666666666666E-2</v>
      </c>
      <c r="Z53" s="381">
        <f>SUM(Z54:Z56)</f>
        <v>199</v>
      </c>
      <c r="AA53" s="387">
        <f>SUM(AA54:AA56)</f>
        <v>81</v>
      </c>
      <c r="AB53" s="387">
        <f>SUM(AB54:AB56)</f>
        <v>280</v>
      </c>
      <c r="AC53" s="424">
        <f t="shared" si="3"/>
        <v>-6.6666666666666666E-2</v>
      </c>
    </row>
    <row r="54" spans="1:29" x14ac:dyDescent="0.2">
      <c r="A54" s="283" t="s">
        <v>104</v>
      </c>
      <c r="B54" s="262">
        <v>126</v>
      </c>
      <c r="C54" s="284">
        <v>38</v>
      </c>
      <c r="D54" s="345">
        <f>SUM(B54:C54)</f>
        <v>164</v>
      </c>
      <c r="E54" s="341"/>
      <c r="F54" s="262">
        <v>128</v>
      </c>
      <c r="G54" s="284">
        <v>38</v>
      </c>
      <c r="H54" s="345">
        <f>SUM(F54:G54)</f>
        <v>166</v>
      </c>
      <c r="I54" s="423">
        <f t="shared" si="0"/>
        <v>1.2195121951219513E-2</v>
      </c>
      <c r="J54" s="262">
        <v>127</v>
      </c>
      <c r="K54" s="284">
        <v>37</v>
      </c>
      <c r="L54" s="345">
        <f>SUM(J54:K54)</f>
        <v>164</v>
      </c>
      <c r="M54" s="423">
        <f t="shared" si="5"/>
        <v>0</v>
      </c>
      <c r="N54" s="262">
        <v>124</v>
      </c>
      <c r="O54" s="284">
        <v>36</v>
      </c>
      <c r="P54" s="345">
        <f>SUM(N54:O54)</f>
        <v>160</v>
      </c>
      <c r="Q54" s="423">
        <f t="shared" si="4"/>
        <v>-2.4390243902439025E-2</v>
      </c>
      <c r="R54" s="262">
        <v>124</v>
      </c>
      <c r="S54" s="284">
        <v>36</v>
      </c>
      <c r="T54" s="345">
        <f>SUM(R54:S54)</f>
        <v>160</v>
      </c>
      <c r="U54" s="423">
        <f t="shared" si="1"/>
        <v>-2.4390243902439025E-2</v>
      </c>
      <c r="V54" s="262">
        <v>122</v>
      </c>
      <c r="W54" s="284">
        <v>33</v>
      </c>
      <c r="X54" s="345">
        <f>SUM(V54:W54)</f>
        <v>155</v>
      </c>
      <c r="Y54" s="427">
        <f t="shared" si="2"/>
        <v>-5.4878048780487805E-2</v>
      </c>
      <c r="Z54" s="262">
        <v>122</v>
      </c>
      <c r="AA54" s="284">
        <v>33</v>
      </c>
      <c r="AB54" s="345">
        <f>SUM(Z54:AA54)</f>
        <v>155</v>
      </c>
      <c r="AC54" s="427">
        <f t="shared" si="3"/>
        <v>-5.4878048780487805E-2</v>
      </c>
    </row>
    <row r="55" spans="1:29" x14ac:dyDescent="0.2">
      <c r="A55" s="283" t="s">
        <v>176</v>
      </c>
      <c r="B55" s="262">
        <v>78</v>
      </c>
      <c r="C55" s="284">
        <v>32</v>
      </c>
      <c r="D55" s="345">
        <f>SUM(B55:C55)</f>
        <v>110</v>
      </c>
      <c r="E55" s="341"/>
      <c r="F55" s="262">
        <v>79</v>
      </c>
      <c r="G55" s="284">
        <v>32</v>
      </c>
      <c r="H55" s="345">
        <f>SUM(F55:G55)</f>
        <v>111</v>
      </c>
      <c r="I55" s="423">
        <f t="shared" si="0"/>
        <v>9.0909090909090905E-3</v>
      </c>
      <c r="J55" s="262">
        <v>69</v>
      </c>
      <c r="K55" s="284">
        <v>32</v>
      </c>
      <c r="L55" s="345">
        <f>SUM(J55:K55)</f>
        <v>101</v>
      </c>
      <c r="M55" s="427">
        <f t="shared" si="5"/>
        <v>-8.1818181818181818E-2</v>
      </c>
      <c r="N55" s="262">
        <v>69</v>
      </c>
      <c r="O55" s="284">
        <v>32</v>
      </c>
      <c r="P55" s="345">
        <f>SUM(N55:O55)</f>
        <v>101</v>
      </c>
      <c r="Q55" s="427">
        <f t="shared" si="4"/>
        <v>-8.1818181818181818E-2</v>
      </c>
      <c r="R55" s="262">
        <v>69</v>
      </c>
      <c r="S55" s="284">
        <v>31</v>
      </c>
      <c r="T55" s="345">
        <f>SUM(R55:S55)</f>
        <v>100</v>
      </c>
      <c r="U55" s="427">
        <f t="shared" si="1"/>
        <v>-9.0909090909090912E-2</v>
      </c>
      <c r="V55" s="262">
        <v>66</v>
      </c>
      <c r="W55" s="284">
        <v>30</v>
      </c>
      <c r="X55" s="345">
        <f>SUM(V55:W55)</f>
        <v>96</v>
      </c>
      <c r="Y55" s="427">
        <f t="shared" si="2"/>
        <v>-0.12727272727272726</v>
      </c>
      <c r="Z55" s="262">
        <v>66</v>
      </c>
      <c r="AA55" s="284">
        <v>30</v>
      </c>
      <c r="AB55" s="345">
        <f>SUM(Z55:AA55)</f>
        <v>96</v>
      </c>
      <c r="AC55" s="427">
        <f t="shared" si="3"/>
        <v>-0.12727272727272726</v>
      </c>
    </row>
    <row r="56" spans="1:29" x14ac:dyDescent="0.2">
      <c r="A56" s="283" t="s">
        <v>5</v>
      </c>
      <c r="B56" s="262">
        <v>11</v>
      </c>
      <c r="C56" s="284">
        <v>15</v>
      </c>
      <c r="D56" s="345">
        <f>SUM(B56:C56)</f>
        <v>26</v>
      </c>
      <c r="E56" s="341"/>
      <c r="F56" s="262">
        <v>11</v>
      </c>
      <c r="G56" s="284">
        <v>16</v>
      </c>
      <c r="H56" s="345">
        <f>SUM(F56:G56)</f>
        <v>27</v>
      </c>
      <c r="I56" s="423">
        <f t="shared" si="0"/>
        <v>3.8461538461538464E-2</v>
      </c>
      <c r="J56" s="262">
        <v>11</v>
      </c>
      <c r="K56" s="284">
        <v>16</v>
      </c>
      <c r="L56" s="345">
        <f>SUM(J56:K56)</f>
        <v>27</v>
      </c>
      <c r="M56" s="423">
        <f t="shared" si="5"/>
        <v>3.8461538461538464E-2</v>
      </c>
      <c r="N56" s="430">
        <v>11</v>
      </c>
      <c r="O56" s="284">
        <v>16</v>
      </c>
      <c r="P56" s="345">
        <f>SUM(N56:O56)</f>
        <v>27</v>
      </c>
      <c r="Q56" s="423">
        <f t="shared" si="4"/>
        <v>3.8461538461538464E-2</v>
      </c>
      <c r="R56" s="262">
        <v>11</v>
      </c>
      <c r="S56" s="284">
        <v>16</v>
      </c>
      <c r="T56" s="345">
        <f>SUM(R56:S56)</f>
        <v>27</v>
      </c>
      <c r="U56" s="423">
        <f t="shared" si="1"/>
        <v>3.8461538461538464E-2</v>
      </c>
      <c r="V56" s="262">
        <v>11</v>
      </c>
      <c r="W56" s="284">
        <v>18</v>
      </c>
      <c r="X56" s="345">
        <f>SUM(V56:W56)</f>
        <v>29</v>
      </c>
      <c r="Y56" s="429">
        <f t="shared" si="2"/>
        <v>0.11538461538461539</v>
      </c>
      <c r="Z56" s="262">
        <v>11</v>
      </c>
      <c r="AA56" s="284">
        <v>18</v>
      </c>
      <c r="AB56" s="345">
        <f>SUM(Z56:AA56)</f>
        <v>29</v>
      </c>
      <c r="AC56" s="429">
        <f t="shared" si="3"/>
        <v>0.11538461538461539</v>
      </c>
    </row>
    <row r="57" spans="1:29" ht="13.5" thickBot="1" x14ac:dyDescent="0.25"/>
    <row r="58" spans="1:29" ht="13.5" thickTop="1" x14ac:dyDescent="0.2">
      <c r="A58" s="408" t="s">
        <v>171</v>
      </c>
      <c r="B58" s="409">
        <f>B5+B24</f>
        <v>133</v>
      </c>
      <c r="C58" s="410">
        <f>C5+C24</f>
        <v>85</v>
      </c>
      <c r="D58" s="410">
        <f>D5+D24</f>
        <v>218</v>
      </c>
      <c r="E58" s="411"/>
      <c r="F58" s="409">
        <f>F5+F24</f>
        <v>132</v>
      </c>
      <c r="G58" s="410">
        <f>G5+G24</f>
        <v>86</v>
      </c>
      <c r="H58" s="410">
        <f>H5+H24</f>
        <v>218</v>
      </c>
      <c r="I58" s="412">
        <f>(H58-$D58)/$D58</f>
        <v>0</v>
      </c>
      <c r="J58" s="409">
        <f>J5+J24</f>
        <v>133</v>
      </c>
      <c r="K58" s="410">
        <f>K5+K24</f>
        <v>86</v>
      </c>
      <c r="L58" s="410">
        <f>L5+L24</f>
        <v>219</v>
      </c>
      <c r="M58" s="431">
        <f>(L58-$D58)/$D58</f>
        <v>4.5871559633027525E-3</v>
      </c>
      <c r="N58" s="409">
        <f>N5+N24</f>
        <v>131</v>
      </c>
      <c r="O58" s="410">
        <f>O5+O24</f>
        <v>85</v>
      </c>
      <c r="P58" s="410">
        <f>P5+P24</f>
        <v>216</v>
      </c>
      <c r="Q58" s="412">
        <f>(P58-$D58)/$D58</f>
        <v>-9.1743119266055051E-3</v>
      </c>
      <c r="R58" s="409">
        <f>R5+R24</f>
        <v>129</v>
      </c>
      <c r="S58" s="410">
        <f>S5+S24</f>
        <v>85</v>
      </c>
      <c r="T58" s="410">
        <f>T5+T24</f>
        <v>214</v>
      </c>
      <c r="U58" s="412">
        <f>(T58-$D58)/$D58</f>
        <v>-1.834862385321101E-2</v>
      </c>
      <c r="V58" s="409">
        <f>V5+V24</f>
        <v>124</v>
      </c>
      <c r="W58" s="410">
        <f>W5+W24</f>
        <v>84</v>
      </c>
      <c r="X58" s="410">
        <f>X5+X24</f>
        <v>208</v>
      </c>
      <c r="Y58" s="412">
        <f>(X58-$D58)/$D58</f>
        <v>-4.5871559633027525E-2</v>
      </c>
      <c r="Z58" s="409">
        <f>Z5+Z24</f>
        <v>124</v>
      </c>
      <c r="AA58" s="410">
        <f>AA5+AA24</f>
        <v>84</v>
      </c>
      <c r="AB58" s="410">
        <f>AB5+AB24</f>
        <v>208</v>
      </c>
      <c r="AC58" s="412">
        <f>(AB58-$D58)/$D58</f>
        <v>-4.5871559633027525E-2</v>
      </c>
    </row>
    <row r="59" spans="1:29" x14ac:dyDescent="0.2">
      <c r="A59" s="380" t="s">
        <v>173</v>
      </c>
      <c r="B59" s="381">
        <f>B15+B29</f>
        <v>344</v>
      </c>
      <c r="C59" s="387">
        <f>C15+C29</f>
        <v>141</v>
      </c>
      <c r="D59" s="387">
        <f>D15+D29+D8</f>
        <v>534</v>
      </c>
      <c r="E59" s="384"/>
      <c r="F59" s="381">
        <f>F15+F29</f>
        <v>348</v>
      </c>
      <c r="G59" s="387">
        <f>G15+G29</f>
        <v>139</v>
      </c>
      <c r="H59" s="387">
        <f>H15+H29+H8</f>
        <v>540</v>
      </c>
      <c r="I59" s="407">
        <f>(H59-$D59)/$D59</f>
        <v>1.1235955056179775E-2</v>
      </c>
      <c r="J59" s="381">
        <f>J15+J29</f>
        <v>339</v>
      </c>
      <c r="K59" s="387">
        <f>K15+K29</f>
        <v>135</v>
      </c>
      <c r="L59" s="387">
        <f>L15+L29+L8</f>
        <v>522</v>
      </c>
      <c r="M59" s="442">
        <f>(L59-$D59)/$D59</f>
        <v>-2.247191011235955E-2</v>
      </c>
      <c r="N59" s="381">
        <f>N15+N29</f>
        <v>338</v>
      </c>
      <c r="O59" s="387">
        <f>O15+O29</f>
        <v>132</v>
      </c>
      <c r="P59" s="387">
        <f>P15+P29+P8</f>
        <v>517</v>
      </c>
      <c r="Q59" s="407">
        <f>(P59-$D59)/$D59</f>
        <v>-3.1835205992509365E-2</v>
      </c>
      <c r="R59" s="381">
        <f>R15+R29</f>
        <v>334</v>
      </c>
      <c r="S59" s="387">
        <f>S15+S29</f>
        <v>128</v>
      </c>
      <c r="T59" s="387">
        <f>T15+T29+T8</f>
        <v>509</v>
      </c>
      <c r="U59" s="407">
        <f>(T59-$D59)/$D59</f>
        <v>-4.6816479400749067E-2</v>
      </c>
      <c r="V59" s="381">
        <f>V15+V29</f>
        <v>330</v>
      </c>
      <c r="W59" s="387">
        <f>W15+W29</f>
        <v>115</v>
      </c>
      <c r="X59" s="387">
        <f>X15+X29+X8</f>
        <v>479</v>
      </c>
      <c r="Y59" s="442">
        <f>(X59-$D59)/$D59</f>
        <v>-0.10299625468164794</v>
      </c>
      <c r="Z59" s="381">
        <f>Z15+Z29</f>
        <v>325</v>
      </c>
      <c r="AA59" s="387">
        <f>AA15+AA29</f>
        <v>116</v>
      </c>
      <c r="AB59" s="387">
        <f>AB15+AB29</f>
        <v>441</v>
      </c>
      <c r="AC59" s="407">
        <f>(AB59-$D59)/$D59</f>
        <v>-0.17415730337078653</v>
      </c>
    </row>
    <row r="60" spans="1:29" x14ac:dyDescent="0.2">
      <c r="A60" s="380" t="s">
        <v>172</v>
      </c>
      <c r="B60" s="381">
        <f>B11+B20+B44</f>
        <v>508</v>
      </c>
      <c r="C60" s="387">
        <f>C11+C20+C44</f>
        <v>67</v>
      </c>
      <c r="D60" s="387">
        <f>D11+D20+D44</f>
        <v>575</v>
      </c>
      <c r="E60" s="384"/>
      <c r="F60" s="381">
        <f>F11+F20+F44</f>
        <v>502</v>
      </c>
      <c r="G60" s="387">
        <f>G11+G20+G44</f>
        <v>71</v>
      </c>
      <c r="H60" s="387">
        <f>H11+H20+H44</f>
        <v>573</v>
      </c>
      <c r="I60" s="407">
        <f>(H60-$D60)/$D60</f>
        <v>-3.4782608695652175E-3</v>
      </c>
      <c r="J60" s="381">
        <f>J11+J20+J44</f>
        <v>490</v>
      </c>
      <c r="K60" s="387">
        <f>K11+K20+K44</f>
        <v>66</v>
      </c>
      <c r="L60" s="387">
        <f>L11+L20+L44</f>
        <v>556</v>
      </c>
      <c r="M60" s="407">
        <f>(L60-$D60)/$D60</f>
        <v>-3.3043478260869563E-2</v>
      </c>
      <c r="N60" s="381">
        <f>N11+N20+N44</f>
        <v>489</v>
      </c>
      <c r="O60" s="387">
        <f>O11+O20+O44</f>
        <v>64</v>
      </c>
      <c r="P60" s="387">
        <f>P11+P20+P44</f>
        <v>553</v>
      </c>
      <c r="Q60" s="407">
        <f>(P60-$D60)/$D60</f>
        <v>-3.826086956521739E-2</v>
      </c>
      <c r="R60" s="381">
        <f>R11+R20+R44</f>
        <v>481</v>
      </c>
      <c r="S60" s="387">
        <f>S11+S20+S44</f>
        <v>62</v>
      </c>
      <c r="T60" s="387">
        <f>T11+T20+T44</f>
        <v>543</v>
      </c>
      <c r="U60" s="407">
        <f>(T60-$D60)/$D60</f>
        <v>-5.565217391304348E-2</v>
      </c>
      <c r="V60" s="381">
        <f>V11+V20+V44</f>
        <v>446</v>
      </c>
      <c r="W60" s="387">
        <f>W11+W20+W44</f>
        <v>59</v>
      </c>
      <c r="X60" s="387">
        <f>X11+X20+X44</f>
        <v>505</v>
      </c>
      <c r="Y60" s="442">
        <f>(X60-$D60)/$D60</f>
        <v>-0.12173913043478261</v>
      </c>
      <c r="Z60" s="381">
        <f>Z11+Z20+Z44</f>
        <v>445</v>
      </c>
      <c r="AA60" s="387">
        <f>AA11+AA20+AA44</f>
        <v>58</v>
      </c>
      <c r="AB60" s="387">
        <f>AB11+AB20+AB44</f>
        <v>503</v>
      </c>
      <c r="AC60" s="407">
        <f>(AB60-$D60)/$D60</f>
        <v>-0.12521739130434784</v>
      </c>
    </row>
    <row r="61" spans="1:29" ht="13.5" thickBot="1" x14ac:dyDescent="0.25">
      <c r="A61" s="380" t="s">
        <v>174</v>
      </c>
      <c r="B61" s="413">
        <f>B53</f>
        <v>215</v>
      </c>
      <c r="C61" s="414">
        <f>C53</f>
        <v>85</v>
      </c>
      <c r="D61" s="414">
        <f>D53</f>
        <v>300</v>
      </c>
      <c r="E61" s="415"/>
      <c r="F61" s="413">
        <f>F53</f>
        <v>218</v>
      </c>
      <c r="G61" s="414">
        <f>G53</f>
        <v>86</v>
      </c>
      <c r="H61" s="414">
        <f>H53</f>
        <v>304</v>
      </c>
      <c r="I61" s="416">
        <f>(H61-$D61)/$D61</f>
        <v>1.3333333333333334E-2</v>
      </c>
      <c r="J61" s="413">
        <f>J53</f>
        <v>207</v>
      </c>
      <c r="K61" s="414">
        <f>K53</f>
        <v>85</v>
      </c>
      <c r="L61" s="414">
        <f>L53</f>
        <v>292</v>
      </c>
      <c r="M61" s="443">
        <f>(L61-$D61)/$D61</f>
        <v>-2.6666666666666668E-2</v>
      </c>
      <c r="N61" s="413">
        <f>N53</f>
        <v>204</v>
      </c>
      <c r="O61" s="414">
        <f>O53</f>
        <v>84</v>
      </c>
      <c r="P61" s="414">
        <f>P53</f>
        <v>288</v>
      </c>
      <c r="Q61" s="443">
        <f>(P61-$D61)/$D61</f>
        <v>-0.04</v>
      </c>
      <c r="R61" s="413">
        <f>R53</f>
        <v>204</v>
      </c>
      <c r="S61" s="414">
        <f>S53</f>
        <v>83</v>
      </c>
      <c r="T61" s="414">
        <f>T53</f>
        <v>287</v>
      </c>
      <c r="U61" s="443">
        <f>(T61-$D61)/$D61</f>
        <v>-4.3333333333333335E-2</v>
      </c>
      <c r="V61" s="413">
        <f>V53</f>
        <v>199</v>
      </c>
      <c r="W61" s="414">
        <f>W53</f>
        <v>81</v>
      </c>
      <c r="X61" s="414">
        <f>X53</f>
        <v>280</v>
      </c>
      <c r="Y61" s="443">
        <f>(X61-$D61)/$D61</f>
        <v>-6.6666666666666666E-2</v>
      </c>
      <c r="Z61" s="413">
        <f>Z53</f>
        <v>199</v>
      </c>
      <c r="AA61" s="414">
        <f>AA53</f>
        <v>81</v>
      </c>
      <c r="AB61" s="414">
        <f>AB53</f>
        <v>280</v>
      </c>
      <c r="AC61" s="443">
        <f>(AB61-$D61)/$D61</f>
        <v>-6.6666666666666666E-2</v>
      </c>
    </row>
    <row r="62" spans="1:29" ht="13.5" thickTop="1" x14ac:dyDescent="0.2">
      <c r="A62" s="905"/>
      <c r="B62" s="905"/>
      <c r="C62" s="905"/>
      <c r="D62" s="905"/>
      <c r="E62" s="905"/>
      <c r="F62" s="905"/>
      <c r="G62" s="905"/>
      <c r="H62" s="905"/>
      <c r="I62" s="905"/>
      <c r="J62" s="905"/>
      <c r="K62" s="905"/>
      <c r="L62" s="905"/>
      <c r="M62" s="905"/>
      <c r="N62" s="905"/>
      <c r="O62" s="905"/>
      <c r="P62" s="905"/>
      <c r="Q62" s="905"/>
      <c r="R62" s="905"/>
      <c r="S62" s="905"/>
      <c r="T62" s="905"/>
      <c r="U62" s="905"/>
      <c r="V62" s="905"/>
      <c r="W62" s="905"/>
      <c r="X62" s="905"/>
      <c r="Y62" s="905"/>
      <c r="Z62" s="905"/>
      <c r="AA62" s="905"/>
      <c r="AB62" s="905"/>
      <c r="AC62" s="905"/>
    </row>
    <row r="63" spans="1:29" x14ac:dyDescent="0.2">
      <c r="A63" s="898" t="s">
        <v>50</v>
      </c>
      <c r="B63" s="898"/>
      <c r="C63" s="898"/>
      <c r="D63" s="898"/>
      <c r="E63" s="898"/>
      <c r="F63" s="898"/>
      <c r="G63" s="898"/>
      <c r="H63" s="898"/>
      <c r="I63" s="898"/>
      <c r="J63" s="898"/>
      <c r="K63" s="898"/>
      <c r="L63" s="898"/>
      <c r="M63" s="898"/>
      <c r="N63" s="898"/>
      <c r="O63" s="898"/>
      <c r="P63" s="898"/>
      <c r="Q63" s="898"/>
      <c r="R63" s="898"/>
      <c r="S63" s="898"/>
      <c r="T63" s="898"/>
      <c r="U63" s="898"/>
      <c r="V63" s="898"/>
      <c r="W63" s="898"/>
      <c r="X63" s="898"/>
      <c r="Y63" s="898"/>
      <c r="Z63" s="898"/>
      <c r="AA63" s="898"/>
      <c r="AB63" s="898"/>
      <c r="AC63" s="898"/>
    </row>
    <row r="64" spans="1:29" x14ac:dyDescent="0.2">
      <c r="A64" s="358"/>
      <c r="B64" s="358"/>
      <c r="C64" s="358"/>
      <c r="D64" s="358"/>
      <c r="E64" s="358"/>
      <c r="F64" s="358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</row>
    <row r="65" spans="1:29" ht="13.5" thickBot="1" x14ac:dyDescent="0.25">
      <c r="A65" s="358"/>
      <c r="B65" s="358"/>
      <c r="C65" s="358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  <c r="Y65" s="358"/>
      <c r="Z65" s="358"/>
      <c r="AA65" s="358"/>
      <c r="AB65" s="358"/>
      <c r="AC65" s="358"/>
    </row>
    <row r="66" spans="1:29" ht="14.25" thickTop="1" thickBot="1" x14ac:dyDescent="0.25">
      <c r="A66" s="251"/>
      <c r="B66" s="889" t="s">
        <v>193</v>
      </c>
      <c r="C66" s="890"/>
      <c r="D66" s="890"/>
      <c r="E66" s="899"/>
      <c r="F66" s="889" t="s">
        <v>194</v>
      </c>
      <c r="G66" s="890"/>
      <c r="H66" s="890"/>
      <c r="I66" s="899"/>
      <c r="J66" s="889" t="s">
        <v>195</v>
      </c>
      <c r="K66" s="890"/>
      <c r="L66" s="890"/>
      <c r="M66" s="899"/>
      <c r="N66" s="889" t="s">
        <v>196</v>
      </c>
      <c r="O66" s="903"/>
      <c r="P66" s="903"/>
      <c r="Q66" s="904"/>
      <c r="R66" s="889"/>
      <c r="S66" s="890"/>
      <c r="T66" s="890"/>
      <c r="U66" s="899"/>
      <c r="V66" s="889"/>
      <c r="W66" s="890"/>
      <c r="X66" s="890"/>
      <c r="Y66" s="899"/>
      <c r="Z66" s="889"/>
      <c r="AA66" s="890"/>
      <c r="AB66" s="890"/>
      <c r="AC66" s="899"/>
    </row>
    <row r="67" spans="1:29" ht="14.25" thickTop="1" thickBot="1" x14ac:dyDescent="0.25">
      <c r="A67" s="159"/>
      <c r="B67" s="63" t="s">
        <v>22</v>
      </c>
      <c r="C67" s="64" t="s">
        <v>21</v>
      </c>
      <c r="D67" s="58" t="s">
        <v>23</v>
      </c>
      <c r="E67" s="340" t="s">
        <v>47</v>
      </c>
      <c r="F67" s="63" t="s">
        <v>22</v>
      </c>
      <c r="G67" s="64" t="s">
        <v>21</v>
      </c>
      <c r="H67" s="58" t="s">
        <v>23</v>
      </c>
      <c r="I67" s="56" t="s">
        <v>47</v>
      </c>
      <c r="J67" s="63" t="s">
        <v>22</v>
      </c>
      <c r="K67" s="64" t="s">
        <v>21</v>
      </c>
      <c r="L67" s="58" t="s">
        <v>23</v>
      </c>
      <c r="M67" s="378" t="s">
        <v>47</v>
      </c>
      <c r="N67" s="63" t="s">
        <v>22</v>
      </c>
      <c r="O67" s="64" t="s">
        <v>21</v>
      </c>
      <c r="P67" s="58" t="s">
        <v>23</v>
      </c>
      <c r="Q67" s="56" t="s">
        <v>47</v>
      </c>
      <c r="R67" s="63" t="s">
        <v>22</v>
      </c>
      <c r="S67" s="64" t="s">
        <v>21</v>
      </c>
      <c r="T67" s="58" t="s">
        <v>23</v>
      </c>
      <c r="U67" s="56" t="s">
        <v>47</v>
      </c>
      <c r="V67" s="63" t="s">
        <v>22</v>
      </c>
      <c r="W67" s="64" t="s">
        <v>21</v>
      </c>
      <c r="X67" s="58" t="s">
        <v>23</v>
      </c>
      <c r="Y67" s="56" t="s">
        <v>47</v>
      </c>
      <c r="Z67" s="63" t="s">
        <v>22</v>
      </c>
      <c r="AA67" s="64" t="s">
        <v>21</v>
      </c>
      <c r="AB67" s="66" t="s">
        <v>48</v>
      </c>
      <c r="AC67" s="60" t="s">
        <v>47</v>
      </c>
    </row>
    <row r="68" spans="1:29" ht="14.25" thickTop="1" thickBot="1" x14ac:dyDescent="0.25">
      <c r="A68" s="399" t="s">
        <v>149</v>
      </c>
      <c r="B68" s="161">
        <f>B69+B79+B88</f>
        <v>1107</v>
      </c>
      <c r="C68" s="162">
        <f>C69+C79+C88</f>
        <v>351</v>
      </c>
      <c r="D68" s="366">
        <f>SUM(B68:C68)</f>
        <v>1458</v>
      </c>
      <c r="E68" s="405">
        <f>(D68-$D3)/$D3</f>
        <v>-0.1038721573448064</v>
      </c>
      <c r="F68" s="394">
        <f>F69+F79+F88</f>
        <v>1103</v>
      </c>
      <c r="G68" s="395">
        <f>G69+G79+G88</f>
        <v>347</v>
      </c>
      <c r="H68" s="396">
        <f>SUM(F68:G68)</f>
        <v>1450</v>
      </c>
      <c r="I68" s="405">
        <f>(H68-$D3)/$D3</f>
        <v>-0.10878918254456055</v>
      </c>
      <c r="J68" s="394">
        <f>J69+J79+J88</f>
        <v>1087</v>
      </c>
      <c r="K68" s="395">
        <f>K69+K79+K88</f>
        <v>343</v>
      </c>
      <c r="L68" s="396">
        <f>L69+L79+L88</f>
        <v>1430</v>
      </c>
      <c r="M68" s="405">
        <f>(L68-$D3)/$D3</f>
        <v>-0.12108174554394591</v>
      </c>
      <c r="N68" s="394">
        <f>N69+N79+N88</f>
        <v>1084</v>
      </c>
      <c r="O68" s="395">
        <f>O69+O79+O88</f>
        <v>338</v>
      </c>
      <c r="P68" s="396">
        <f>P69+P79+P88</f>
        <v>1422</v>
      </c>
      <c r="Q68" s="405">
        <f>(P68-$D3)/$D3</f>
        <v>-0.12599877074370006</v>
      </c>
      <c r="R68" s="394">
        <f>R69+R79+R88</f>
        <v>0</v>
      </c>
      <c r="S68" s="395">
        <f>S69+S79+S88</f>
        <v>0</v>
      </c>
      <c r="T68" s="396">
        <f>T69+T79+T88</f>
        <v>0</v>
      </c>
      <c r="U68" s="405">
        <f>(T68-$D3)/$D3</f>
        <v>-1</v>
      </c>
      <c r="V68" s="394">
        <f>V69+V79+V88</f>
        <v>0</v>
      </c>
      <c r="W68" s="395">
        <f>W69+W79+W88</f>
        <v>0</v>
      </c>
      <c r="X68" s="396">
        <f>X69+X79+X88</f>
        <v>0</v>
      </c>
      <c r="Y68" s="405">
        <f>(X68-$D3)/$D3</f>
        <v>-1</v>
      </c>
      <c r="Z68" s="394">
        <f>Z69+Z79+Z88</f>
        <v>0</v>
      </c>
      <c r="AA68" s="395">
        <f>AA69+AA79+AA88</f>
        <v>0</v>
      </c>
      <c r="AB68" s="396">
        <f>AB69+AB79+AB88</f>
        <v>0</v>
      </c>
      <c r="AC68" s="405">
        <f>(AB68-$D3)/$D3</f>
        <v>-1</v>
      </c>
    </row>
    <row r="69" spans="1:29" x14ac:dyDescent="0.2">
      <c r="A69" s="400" t="s">
        <v>165</v>
      </c>
      <c r="B69" s="440">
        <f>B70+B73+B76</f>
        <v>156</v>
      </c>
      <c r="C69" s="445">
        <f>C70+C73+C76</f>
        <v>52</v>
      </c>
      <c r="D69" s="390">
        <f>D70+D73+D76</f>
        <v>208</v>
      </c>
      <c r="E69" s="406">
        <f>(D69-$D4)/$D4</f>
        <v>-0.1440329218106996</v>
      </c>
      <c r="F69" s="437">
        <f>F70+F73+F76</f>
        <v>153</v>
      </c>
      <c r="G69" s="446">
        <f>G70+G73+G76</f>
        <v>51</v>
      </c>
      <c r="H69" s="398">
        <f>H70+H73+H76</f>
        <v>204</v>
      </c>
      <c r="I69" s="406">
        <f>(H69-$D4)/$D4</f>
        <v>-0.16049382716049382</v>
      </c>
      <c r="J69" s="437">
        <f>J70+J73+J76</f>
        <v>148</v>
      </c>
      <c r="K69" s="446">
        <f>K70+K73+K76</f>
        <v>51</v>
      </c>
      <c r="L69" s="398">
        <f>L70+L73+L76</f>
        <v>199</v>
      </c>
      <c r="M69" s="406">
        <f>(L69-$D4)/$D4</f>
        <v>-0.18106995884773663</v>
      </c>
      <c r="N69" s="437">
        <f>N70+N73+N76</f>
        <v>147</v>
      </c>
      <c r="O69" s="446">
        <f>O70+O73+O76</f>
        <v>46</v>
      </c>
      <c r="P69" s="398">
        <f>P70+P73+P76</f>
        <v>193</v>
      </c>
      <c r="Q69" s="406">
        <f>(P69-$D4)/$D4</f>
        <v>-0.20576131687242799</v>
      </c>
      <c r="R69" s="437">
        <f>R70+R73+R76</f>
        <v>0</v>
      </c>
      <c r="S69" s="446">
        <f>S70+S73+S76</f>
        <v>0</v>
      </c>
      <c r="T69" s="398">
        <f>T70+T73+T76</f>
        <v>0</v>
      </c>
      <c r="U69" s="406">
        <f>(T69-$D4)/$D4</f>
        <v>-1</v>
      </c>
      <c r="V69" s="437">
        <f>V70+V73+V76</f>
        <v>0</v>
      </c>
      <c r="W69" s="446">
        <f>W70+W73+W76</f>
        <v>0</v>
      </c>
      <c r="X69" s="398">
        <f>X70+X73+X76</f>
        <v>0</v>
      </c>
      <c r="Y69" s="406">
        <f>(X69-$D4)/$D4</f>
        <v>-1</v>
      </c>
      <c r="Z69" s="437">
        <f>Z70+Z73+Z76</f>
        <v>0</v>
      </c>
      <c r="AA69" s="441">
        <f>AA70+AA73+AA76</f>
        <v>0</v>
      </c>
      <c r="AB69" s="397">
        <f>AB70+AB73+AB76</f>
        <v>0</v>
      </c>
      <c r="AC69" s="406">
        <f>(AB69-$D4)/$D4</f>
        <v>-1</v>
      </c>
    </row>
    <row r="70" spans="1:29" x14ac:dyDescent="0.2">
      <c r="A70" s="380" t="s">
        <v>171</v>
      </c>
      <c r="B70" s="386">
        <f>SUM(B71:B72)</f>
        <v>18</v>
      </c>
      <c r="C70" s="383">
        <f>SUM(C71:C72)</f>
        <v>7</v>
      </c>
      <c r="D70" s="383">
        <f>SUM(D71:D72)</f>
        <v>25</v>
      </c>
      <c r="E70" s="424">
        <f t="shared" ref="E70:E121" si="20">(D70-$D5)/$D5</f>
        <v>-3.8461538461538464E-2</v>
      </c>
      <c r="F70" s="385">
        <f>SUM(F71:F72)</f>
        <v>19</v>
      </c>
      <c r="G70" s="383">
        <f>SUM(G71:G72)</f>
        <v>7</v>
      </c>
      <c r="H70" s="383">
        <f>SUM(H71:H72)</f>
        <v>26</v>
      </c>
      <c r="I70" s="424">
        <f t="shared" ref="I70:I121" si="21">(H70-$D5)/$D5</f>
        <v>0</v>
      </c>
      <c r="J70" s="385">
        <f>SUM(J71:J72)</f>
        <v>18</v>
      </c>
      <c r="K70" s="383">
        <f>SUM(K71:K72)</f>
        <v>8</v>
      </c>
      <c r="L70" s="383">
        <f>SUM(L71:L72)</f>
        <v>26</v>
      </c>
      <c r="M70" s="424">
        <f t="shared" ref="M70:M121" si="22">(L70-$D5)/$D5</f>
        <v>0</v>
      </c>
      <c r="N70" s="385">
        <f>SUM(N71:N72)</f>
        <v>17</v>
      </c>
      <c r="O70" s="383">
        <f>SUM(O71:O72)</f>
        <v>7</v>
      </c>
      <c r="P70" s="383">
        <f>SUM(P71:P72)</f>
        <v>24</v>
      </c>
      <c r="Q70" s="424">
        <f t="shared" ref="Q70:Q121" si="23">(P70-$D5)/$D5</f>
        <v>-7.6923076923076927E-2</v>
      </c>
      <c r="R70" s="385">
        <f>SUM(R71:R72)</f>
        <v>0</v>
      </c>
      <c r="S70" s="383">
        <f>SUM(S71:S72)</f>
        <v>0</v>
      </c>
      <c r="T70" s="383">
        <f>SUM(T71:T72)</f>
        <v>0</v>
      </c>
      <c r="U70" s="424">
        <f t="shared" ref="U70:U121" si="24">(T70-$D5)/$D5</f>
        <v>-1</v>
      </c>
      <c r="V70" s="385">
        <f>SUM(V71:V72)</f>
        <v>0</v>
      </c>
      <c r="W70" s="383">
        <f>SUM(W71:W72)</f>
        <v>0</v>
      </c>
      <c r="X70" s="383">
        <f>SUM(X71:X72)</f>
        <v>0</v>
      </c>
      <c r="Y70" s="424">
        <f t="shared" ref="Y70:Y121" si="25">(X70-$D5)/$D5</f>
        <v>-1</v>
      </c>
      <c r="Z70" s="385">
        <f>SUM(Z71:Z72)</f>
        <v>0</v>
      </c>
      <c r="AA70" s="383">
        <f>SUM(AA71:AA72)</f>
        <v>0</v>
      </c>
      <c r="AB70" s="383">
        <f>SUM(AB71:AB72)</f>
        <v>0</v>
      </c>
      <c r="AC70" s="424">
        <f t="shared" ref="AC70:AC121" si="26">(AB70-$D5)/$D5</f>
        <v>-1</v>
      </c>
    </row>
    <row r="71" spans="1:29" x14ac:dyDescent="0.2">
      <c r="A71" s="283" t="s">
        <v>130</v>
      </c>
      <c r="B71" s="388">
        <v>8</v>
      </c>
      <c r="C71" s="345">
        <v>6</v>
      </c>
      <c r="D71" s="345">
        <f>SUM(B71:C71)</f>
        <v>14</v>
      </c>
      <c r="E71" s="429">
        <f t="shared" si="20"/>
        <v>7.6923076923076927E-2</v>
      </c>
      <c r="F71" s="391">
        <v>9</v>
      </c>
      <c r="G71" s="345">
        <v>6</v>
      </c>
      <c r="H71" s="345">
        <f>SUM(F71:G71)</f>
        <v>15</v>
      </c>
      <c r="I71" s="429">
        <f t="shared" si="21"/>
        <v>0.15384615384615385</v>
      </c>
      <c r="J71" s="391">
        <v>9</v>
      </c>
      <c r="K71" s="345">
        <v>6</v>
      </c>
      <c r="L71" s="345">
        <f>SUM(J71:K71)</f>
        <v>15</v>
      </c>
      <c r="M71" s="429">
        <f t="shared" si="22"/>
        <v>0.15384615384615385</v>
      </c>
      <c r="N71" s="391">
        <v>9</v>
      </c>
      <c r="O71" s="345">
        <v>6</v>
      </c>
      <c r="P71" s="345">
        <f>SUM(N71:O71)</f>
        <v>15</v>
      </c>
      <c r="Q71" s="429">
        <f t="shared" si="23"/>
        <v>0.15384615384615385</v>
      </c>
      <c r="R71" s="391"/>
      <c r="S71" s="345"/>
      <c r="T71" s="345">
        <f>SUM(R71:S71)</f>
        <v>0</v>
      </c>
      <c r="U71" s="423">
        <f t="shared" si="24"/>
        <v>-1</v>
      </c>
      <c r="V71" s="391"/>
      <c r="W71" s="345"/>
      <c r="X71" s="345">
        <f>SUM(V71:W71)</f>
        <v>0</v>
      </c>
      <c r="Y71" s="423">
        <f t="shared" si="25"/>
        <v>-1</v>
      </c>
      <c r="Z71" s="391"/>
      <c r="AA71" s="345"/>
      <c r="AB71" s="345">
        <f>SUM(Z71:AA71)</f>
        <v>0</v>
      </c>
      <c r="AC71" s="423">
        <f t="shared" si="26"/>
        <v>-1</v>
      </c>
    </row>
    <row r="72" spans="1:29" x14ac:dyDescent="0.2">
      <c r="A72" s="283" t="s">
        <v>10</v>
      </c>
      <c r="B72" s="338">
        <v>10</v>
      </c>
      <c r="C72" s="332">
        <v>1</v>
      </c>
      <c r="D72" s="345">
        <f>SUM(B72:C72)</f>
        <v>11</v>
      </c>
      <c r="E72" s="427">
        <f t="shared" si="20"/>
        <v>-0.15384615384615385</v>
      </c>
      <c r="F72" s="262">
        <v>10</v>
      </c>
      <c r="G72" s="284">
        <v>1</v>
      </c>
      <c r="H72" s="345">
        <f>SUM(F72:G72)</f>
        <v>11</v>
      </c>
      <c r="I72" s="448">
        <f t="shared" si="21"/>
        <v>-0.15384615384615385</v>
      </c>
      <c r="J72" s="262">
        <v>9</v>
      </c>
      <c r="K72" s="284">
        <v>2</v>
      </c>
      <c r="L72" s="345">
        <f>SUM(J72:K72)</f>
        <v>11</v>
      </c>
      <c r="M72" s="427">
        <f t="shared" si="22"/>
        <v>-0.15384615384615385</v>
      </c>
      <c r="N72" s="262">
        <v>8</v>
      </c>
      <c r="O72" s="284">
        <v>1</v>
      </c>
      <c r="P72" s="345">
        <f>SUM(N72:O72)</f>
        <v>9</v>
      </c>
      <c r="Q72" s="432">
        <f t="shared" si="23"/>
        <v>-0.30769230769230771</v>
      </c>
      <c r="R72" s="262"/>
      <c r="S72" s="284"/>
      <c r="T72" s="345">
        <f>SUM(R72:S72)</f>
        <v>0</v>
      </c>
      <c r="U72" s="423">
        <f t="shared" si="24"/>
        <v>-1</v>
      </c>
      <c r="V72" s="262"/>
      <c r="W72" s="284"/>
      <c r="X72" s="345">
        <f>SUM(V72:W72)</f>
        <v>0</v>
      </c>
      <c r="Y72" s="423">
        <f t="shared" si="25"/>
        <v>-1</v>
      </c>
      <c r="Z72" s="262"/>
      <c r="AA72" s="284"/>
      <c r="AB72" s="345">
        <f>SUM(Z72:AA72)</f>
        <v>0</v>
      </c>
      <c r="AC72" s="423">
        <f t="shared" si="26"/>
        <v>-1</v>
      </c>
    </row>
    <row r="73" spans="1:29" x14ac:dyDescent="0.2">
      <c r="A73" s="380" t="s">
        <v>173</v>
      </c>
      <c r="B73" s="383">
        <f>SUM(B74:B75)</f>
        <v>24</v>
      </c>
      <c r="C73" s="383">
        <f>SUM(C74:C75)</f>
        <v>15</v>
      </c>
      <c r="D73" s="383">
        <f>SUM(D74:D75)</f>
        <v>39</v>
      </c>
      <c r="E73" s="424">
        <f t="shared" si="20"/>
        <v>-0.20408163265306123</v>
      </c>
      <c r="F73" s="436">
        <f>SUM(F74:F75)</f>
        <v>25</v>
      </c>
      <c r="G73" s="383">
        <f>SUM(G74:G75)</f>
        <v>14</v>
      </c>
      <c r="H73" s="383">
        <f>SUM(H74:H75)</f>
        <v>39</v>
      </c>
      <c r="I73" s="424">
        <f t="shared" si="21"/>
        <v>-0.20408163265306123</v>
      </c>
      <c r="J73" s="436">
        <f>SUM(J74:J75)</f>
        <v>25</v>
      </c>
      <c r="K73" s="383">
        <f>SUM(K74:K75)</f>
        <v>13</v>
      </c>
      <c r="L73" s="383">
        <f>SUM(L74:L75)</f>
        <v>38</v>
      </c>
      <c r="M73" s="424">
        <f t="shared" si="22"/>
        <v>-0.22448979591836735</v>
      </c>
      <c r="N73" s="436">
        <f>SUM(N74:N75)</f>
        <v>25</v>
      </c>
      <c r="O73" s="383">
        <f>SUM(O74:O75)</f>
        <v>12</v>
      </c>
      <c r="P73" s="383">
        <f>SUM(P74:P75)</f>
        <v>37</v>
      </c>
      <c r="Q73" s="447">
        <f t="shared" si="23"/>
        <v>-0.24489795918367346</v>
      </c>
      <c r="R73" s="383">
        <f>SUM(R74:R75)</f>
        <v>0</v>
      </c>
      <c r="S73" s="438">
        <f>SUM(S74:S75)</f>
        <v>0</v>
      </c>
      <c r="T73" s="385">
        <f>SUM(T74:T75)</f>
        <v>0</v>
      </c>
      <c r="U73" s="424">
        <f t="shared" si="24"/>
        <v>-1</v>
      </c>
      <c r="V73" s="436">
        <f>SUM(V74:V75)</f>
        <v>0</v>
      </c>
      <c r="W73" s="439">
        <f>SUM(W74:W75)</f>
        <v>0</v>
      </c>
      <c r="X73" s="383">
        <f>SUM(X74:X75)</f>
        <v>0</v>
      </c>
      <c r="Y73" s="424">
        <f t="shared" si="25"/>
        <v>-1</v>
      </c>
      <c r="Z73" s="385">
        <f>SUM(Z74:Z75)</f>
        <v>0</v>
      </c>
      <c r="AA73" s="385">
        <f>SUM(AA74:AA75)</f>
        <v>0</v>
      </c>
      <c r="AB73" s="385">
        <f>SUM(AB74:AB75)</f>
        <v>0</v>
      </c>
      <c r="AC73" s="424">
        <f t="shared" si="26"/>
        <v>-1</v>
      </c>
    </row>
    <row r="74" spans="1:29" x14ac:dyDescent="0.2">
      <c r="A74" s="283" t="s">
        <v>185</v>
      </c>
      <c r="B74" s="338">
        <v>4</v>
      </c>
      <c r="C74" s="332">
        <v>1</v>
      </c>
      <c r="D74" s="345">
        <f>SUM(B74:C74)</f>
        <v>5</v>
      </c>
      <c r="E74" s="423">
        <f t="shared" si="20"/>
        <v>0</v>
      </c>
      <c r="F74" s="262">
        <v>4</v>
      </c>
      <c r="G74" s="284">
        <v>1</v>
      </c>
      <c r="H74" s="345">
        <f>SUM(F74:G74)</f>
        <v>5</v>
      </c>
      <c r="I74" s="423">
        <f t="shared" si="21"/>
        <v>0</v>
      </c>
      <c r="J74" s="262">
        <v>4</v>
      </c>
      <c r="K74" s="284">
        <v>1</v>
      </c>
      <c r="L74" s="345">
        <f>SUM(J74:K74)</f>
        <v>5</v>
      </c>
      <c r="M74" s="423">
        <f t="shared" si="22"/>
        <v>0</v>
      </c>
      <c r="N74" s="262">
        <v>4</v>
      </c>
      <c r="O74" s="284">
        <v>1</v>
      </c>
      <c r="P74" s="345">
        <f>SUM(N74:O74)</f>
        <v>5</v>
      </c>
      <c r="Q74" s="423">
        <f t="shared" si="23"/>
        <v>0</v>
      </c>
      <c r="R74" s="262"/>
      <c r="S74" s="284"/>
      <c r="T74" s="345">
        <f>SUM(R74:S74)</f>
        <v>0</v>
      </c>
      <c r="U74" s="423">
        <f t="shared" si="24"/>
        <v>-1</v>
      </c>
      <c r="V74" s="262"/>
      <c r="W74" s="284"/>
      <c r="X74" s="345">
        <f>SUM(V74:W74)</f>
        <v>0</v>
      </c>
      <c r="Y74" s="423">
        <f t="shared" si="25"/>
        <v>-1</v>
      </c>
      <c r="Z74" s="262"/>
      <c r="AA74" s="284"/>
      <c r="AB74" s="345">
        <f>SUM(Z74:AA74)</f>
        <v>0</v>
      </c>
      <c r="AC74" s="423">
        <f t="shared" si="26"/>
        <v>-1</v>
      </c>
    </row>
    <row r="75" spans="1:29" x14ac:dyDescent="0.2">
      <c r="A75" s="283" t="s">
        <v>184</v>
      </c>
      <c r="B75" s="338">
        <v>20</v>
      </c>
      <c r="C75" s="332">
        <v>14</v>
      </c>
      <c r="D75" s="345">
        <f>SUM(B75:C75)</f>
        <v>34</v>
      </c>
      <c r="E75" s="432">
        <f t="shared" si="20"/>
        <v>-0.22727272727272727</v>
      </c>
      <c r="F75" s="262">
        <v>21</v>
      </c>
      <c r="G75" s="284">
        <v>13</v>
      </c>
      <c r="H75" s="345">
        <f>SUM(F75:G75)</f>
        <v>34</v>
      </c>
      <c r="I75" s="432">
        <f t="shared" si="21"/>
        <v>-0.22727272727272727</v>
      </c>
      <c r="J75" s="262">
        <v>21</v>
      </c>
      <c r="K75" s="284">
        <v>12</v>
      </c>
      <c r="L75" s="345">
        <f>SUM(J75:K75)</f>
        <v>33</v>
      </c>
      <c r="M75" s="432">
        <f t="shared" si="22"/>
        <v>-0.25</v>
      </c>
      <c r="N75" s="262">
        <v>21</v>
      </c>
      <c r="O75" s="284">
        <v>11</v>
      </c>
      <c r="P75" s="345">
        <f>SUM(N75:O75)</f>
        <v>32</v>
      </c>
      <c r="Q75" s="432">
        <f t="shared" si="23"/>
        <v>-0.27272727272727271</v>
      </c>
      <c r="R75" s="262"/>
      <c r="S75" s="284"/>
      <c r="T75" s="345">
        <f>SUM(R75:S75)</f>
        <v>0</v>
      </c>
      <c r="U75" s="423">
        <f t="shared" si="24"/>
        <v>-1</v>
      </c>
      <c r="V75" s="262"/>
      <c r="W75" s="284"/>
      <c r="X75" s="345">
        <f>SUM(V75:W75)</f>
        <v>0</v>
      </c>
      <c r="Y75" s="423">
        <f t="shared" si="25"/>
        <v>-1</v>
      </c>
      <c r="Z75" s="262"/>
      <c r="AA75" s="284"/>
      <c r="AB75" s="345">
        <f>SUM(Z75:AA75)</f>
        <v>0</v>
      </c>
      <c r="AC75" s="423">
        <f t="shared" si="26"/>
        <v>-1</v>
      </c>
    </row>
    <row r="76" spans="1:29" x14ac:dyDescent="0.2">
      <c r="A76" s="380" t="s">
        <v>172</v>
      </c>
      <c r="B76" s="382">
        <f>SUM(B77:B78)</f>
        <v>114</v>
      </c>
      <c r="C76" s="387">
        <f>SUM(C77:C78)</f>
        <v>30</v>
      </c>
      <c r="D76" s="387">
        <f>SUM(D77:D78)</f>
        <v>144</v>
      </c>
      <c r="E76" s="424">
        <f t="shared" si="20"/>
        <v>-0.14285714285714285</v>
      </c>
      <c r="F76" s="381">
        <f>SUM(F77:F78)</f>
        <v>109</v>
      </c>
      <c r="G76" s="387">
        <f>SUM(G77:G78)</f>
        <v>30</v>
      </c>
      <c r="H76" s="387">
        <f>SUM(H77:H78)</f>
        <v>139</v>
      </c>
      <c r="I76" s="424">
        <f t="shared" si="21"/>
        <v>-0.17261904761904762</v>
      </c>
      <c r="J76" s="381">
        <f>SUM(J77:J78)</f>
        <v>105</v>
      </c>
      <c r="K76" s="387">
        <f>SUM(K77:K78)</f>
        <v>30</v>
      </c>
      <c r="L76" s="387">
        <f>SUM(L77:L78)</f>
        <v>135</v>
      </c>
      <c r="M76" s="424">
        <f t="shared" si="22"/>
        <v>-0.19642857142857142</v>
      </c>
      <c r="N76" s="381">
        <f>SUM(N77:N78)</f>
        <v>105</v>
      </c>
      <c r="O76" s="387">
        <f>SUM(O77:O78)</f>
        <v>27</v>
      </c>
      <c r="P76" s="387">
        <f>SUM(P77:P78)</f>
        <v>132</v>
      </c>
      <c r="Q76" s="424">
        <f t="shared" si="23"/>
        <v>-0.21428571428571427</v>
      </c>
      <c r="R76" s="381">
        <f>SUM(R77:R78)</f>
        <v>0</v>
      </c>
      <c r="S76" s="387">
        <f>SUM(S77:S78)</f>
        <v>0</v>
      </c>
      <c r="T76" s="387">
        <f>SUM(T77:T78)</f>
        <v>0</v>
      </c>
      <c r="U76" s="424">
        <f t="shared" si="24"/>
        <v>-1</v>
      </c>
      <c r="V76" s="381">
        <f>SUM(V77:V78)</f>
        <v>0</v>
      </c>
      <c r="W76" s="387">
        <f>SUM(W77:W78)</f>
        <v>0</v>
      </c>
      <c r="X76" s="387">
        <f>SUM(X77:X78)</f>
        <v>0</v>
      </c>
      <c r="Y76" s="424">
        <f t="shared" si="25"/>
        <v>-1</v>
      </c>
      <c r="Z76" s="381">
        <f>SUM(Z77:Z78)</f>
        <v>0</v>
      </c>
      <c r="AA76" s="387">
        <f>SUM(AA77:AA78)</f>
        <v>0</v>
      </c>
      <c r="AB76" s="387">
        <f>SUM(AB77:AB78)</f>
        <v>0</v>
      </c>
      <c r="AC76" s="424">
        <f t="shared" si="26"/>
        <v>-1</v>
      </c>
    </row>
    <row r="77" spans="1:29" x14ac:dyDescent="0.2">
      <c r="A77" s="283" t="s">
        <v>150</v>
      </c>
      <c r="B77" s="331">
        <v>23</v>
      </c>
      <c r="C77" s="338">
        <v>2</v>
      </c>
      <c r="D77" s="345">
        <f>SUM(B77:C77)</f>
        <v>25</v>
      </c>
      <c r="E77" s="427">
        <f t="shared" si="20"/>
        <v>-0.13793103448275862</v>
      </c>
      <c r="F77" s="262">
        <v>23</v>
      </c>
      <c r="G77" s="284">
        <v>2</v>
      </c>
      <c r="H77" s="345">
        <f>SUM(F77:G77)</f>
        <v>25</v>
      </c>
      <c r="I77" s="448">
        <f t="shared" si="21"/>
        <v>-0.13793103448275862</v>
      </c>
      <c r="J77" s="262">
        <v>22</v>
      </c>
      <c r="K77" s="284">
        <v>2</v>
      </c>
      <c r="L77" s="345">
        <f>SUM(J77:K77)</f>
        <v>24</v>
      </c>
      <c r="M77" s="427">
        <f t="shared" si="22"/>
        <v>-0.17241379310344829</v>
      </c>
      <c r="N77" s="262">
        <v>22</v>
      </c>
      <c r="O77" s="284">
        <v>2</v>
      </c>
      <c r="P77" s="345">
        <f>SUM(N77:O77)</f>
        <v>24</v>
      </c>
      <c r="Q77" s="427">
        <f t="shared" si="23"/>
        <v>-0.17241379310344829</v>
      </c>
      <c r="R77" s="262"/>
      <c r="S77" s="284"/>
      <c r="T77" s="345">
        <f>SUM(R77:S77)</f>
        <v>0</v>
      </c>
      <c r="U77" s="423">
        <f t="shared" si="24"/>
        <v>-1</v>
      </c>
      <c r="V77" s="262"/>
      <c r="W77" s="284"/>
      <c r="X77" s="345">
        <f>SUM(V77:W77)</f>
        <v>0</v>
      </c>
      <c r="Y77" s="423">
        <f t="shared" si="25"/>
        <v>-1</v>
      </c>
      <c r="Z77" s="262"/>
      <c r="AA77" s="284"/>
      <c r="AB77" s="345">
        <f>SUM(Z77:AA77)</f>
        <v>0</v>
      </c>
      <c r="AC77" s="423">
        <f t="shared" si="26"/>
        <v>-1</v>
      </c>
    </row>
    <row r="78" spans="1:29" x14ac:dyDescent="0.2">
      <c r="A78" s="283" t="s">
        <v>91</v>
      </c>
      <c r="B78" s="391">
        <v>91</v>
      </c>
      <c r="C78" s="388">
        <v>28</v>
      </c>
      <c r="D78" s="345">
        <f>SUM(B78:C78)</f>
        <v>119</v>
      </c>
      <c r="E78" s="427">
        <f t="shared" si="20"/>
        <v>-0.14388489208633093</v>
      </c>
      <c r="F78" s="391">
        <v>86</v>
      </c>
      <c r="G78" s="345">
        <v>28</v>
      </c>
      <c r="H78" s="345">
        <f>SUM(F78:G78)</f>
        <v>114</v>
      </c>
      <c r="I78" s="448">
        <f t="shared" si="21"/>
        <v>-0.17985611510791366</v>
      </c>
      <c r="J78" s="391">
        <v>83</v>
      </c>
      <c r="K78" s="345">
        <v>28</v>
      </c>
      <c r="L78" s="345">
        <f>SUM(J78:K78)</f>
        <v>111</v>
      </c>
      <c r="M78" s="432">
        <f t="shared" si="22"/>
        <v>-0.20143884892086331</v>
      </c>
      <c r="N78" s="391">
        <v>83</v>
      </c>
      <c r="O78" s="345">
        <v>25</v>
      </c>
      <c r="P78" s="345">
        <f>SUM(N78:O78)</f>
        <v>108</v>
      </c>
      <c r="Q78" s="432">
        <f t="shared" si="23"/>
        <v>-0.22302158273381295</v>
      </c>
      <c r="R78" s="391"/>
      <c r="S78" s="345"/>
      <c r="T78" s="345">
        <f>SUM(R78:S78)</f>
        <v>0</v>
      </c>
      <c r="U78" s="423">
        <f t="shared" si="24"/>
        <v>-1</v>
      </c>
      <c r="V78" s="391"/>
      <c r="W78" s="345"/>
      <c r="X78" s="345">
        <f>SUM(V78:W78)</f>
        <v>0</v>
      </c>
      <c r="Y78" s="423">
        <f t="shared" si="25"/>
        <v>-1</v>
      </c>
      <c r="Z78" s="391"/>
      <c r="AA78" s="345"/>
      <c r="AB78" s="345">
        <f>SUM(Z78:AA78)</f>
        <v>0</v>
      </c>
      <c r="AC78" s="423">
        <f t="shared" si="26"/>
        <v>-1</v>
      </c>
    </row>
    <row r="79" spans="1:29" x14ac:dyDescent="0.2">
      <c r="A79" s="400" t="s">
        <v>81</v>
      </c>
      <c r="B79" s="401">
        <f>B80+B85</f>
        <v>91</v>
      </c>
      <c r="C79" s="402">
        <f>C80+C85</f>
        <v>7</v>
      </c>
      <c r="D79" s="402">
        <f>D80+D85</f>
        <v>98</v>
      </c>
      <c r="E79" s="406">
        <f t="shared" si="20"/>
        <v>-0.14035087719298245</v>
      </c>
      <c r="F79" s="397">
        <f>F80+F85</f>
        <v>91</v>
      </c>
      <c r="G79" s="398">
        <f>G80+G85</f>
        <v>7</v>
      </c>
      <c r="H79" s="398">
        <f>H80+H85</f>
        <v>98</v>
      </c>
      <c r="I79" s="406">
        <f t="shared" si="21"/>
        <v>-0.14035087719298245</v>
      </c>
      <c r="J79" s="397">
        <f>J80+J85</f>
        <v>91</v>
      </c>
      <c r="K79" s="398">
        <f>K80+K85</f>
        <v>7</v>
      </c>
      <c r="L79" s="398">
        <f>L80+L85</f>
        <v>98</v>
      </c>
      <c r="M79" s="406">
        <f t="shared" si="22"/>
        <v>-0.14035087719298245</v>
      </c>
      <c r="N79" s="397">
        <f>N80+N85</f>
        <v>90</v>
      </c>
      <c r="O79" s="398">
        <f>O80+O85</f>
        <v>7</v>
      </c>
      <c r="P79" s="398">
        <f>P80+P85</f>
        <v>97</v>
      </c>
      <c r="Q79" s="406">
        <f t="shared" si="23"/>
        <v>-0.14912280701754385</v>
      </c>
      <c r="R79" s="397">
        <f>R80+R85</f>
        <v>0</v>
      </c>
      <c r="S79" s="398">
        <f>S80+S85</f>
        <v>0</v>
      </c>
      <c r="T79" s="398">
        <f>T80+T85</f>
        <v>0</v>
      </c>
      <c r="U79" s="406">
        <f t="shared" si="24"/>
        <v>-1</v>
      </c>
      <c r="V79" s="397">
        <f>V80+V85</f>
        <v>0</v>
      </c>
      <c r="W79" s="398">
        <f>W80+W85</f>
        <v>0</v>
      </c>
      <c r="X79" s="398">
        <f>X80+X85</f>
        <v>0</v>
      </c>
      <c r="Y79" s="406">
        <f t="shared" si="25"/>
        <v>-1</v>
      </c>
      <c r="Z79" s="397">
        <f>Z80+Z85</f>
        <v>0</v>
      </c>
      <c r="AA79" s="398">
        <f>AA80+AA85</f>
        <v>0</v>
      </c>
      <c r="AB79" s="398">
        <f>AB80+AB85</f>
        <v>0</v>
      </c>
      <c r="AC79" s="406">
        <f t="shared" si="26"/>
        <v>-1</v>
      </c>
    </row>
    <row r="80" spans="1:29" x14ac:dyDescent="0.2">
      <c r="A80" s="380" t="s">
        <v>173</v>
      </c>
      <c r="B80" s="381">
        <f>SUM(B81:B84)</f>
        <v>55</v>
      </c>
      <c r="C80" s="387">
        <f>SUM(C81:C84)</f>
        <v>5</v>
      </c>
      <c r="D80" s="387">
        <f>SUM(D81:D84)</f>
        <v>60</v>
      </c>
      <c r="E80" s="424">
        <f t="shared" si="20"/>
        <v>-0.15492957746478872</v>
      </c>
      <c r="F80" s="381">
        <f>SUM(F81:F84)</f>
        <v>55</v>
      </c>
      <c r="G80" s="387">
        <f>SUM(G81:G84)</f>
        <v>5</v>
      </c>
      <c r="H80" s="387">
        <f>SUM(H81:H84)</f>
        <v>60</v>
      </c>
      <c r="I80" s="424">
        <f t="shared" si="21"/>
        <v>-0.15492957746478872</v>
      </c>
      <c r="J80" s="381">
        <f>SUM(J81:J84)</f>
        <v>55</v>
      </c>
      <c r="K80" s="387">
        <f>SUM(K81:K84)</f>
        <v>5</v>
      </c>
      <c r="L80" s="387">
        <f>SUM(L81:L84)</f>
        <v>60</v>
      </c>
      <c r="M80" s="424">
        <f t="shared" si="22"/>
        <v>-0.15492957746478872</v>
      </c>
      <c r="N80" s="381">
        <f>SUM(N81:N84)</f>
        <v>55</v>
      </c>
      <c r="O80" s="387">
        <f>SUM(O81:O84)</f>
        <v>5</v>
      </c>
      <c r="P80" s="387">
        <f>SUM(P81:P84)</f>
        <v>60</v>
      </c>
      <c r="Q80" s="424">
        <f t="shared" si="23"/>
        <v>-0.15492957746478872</v>
      </c>
      <c r="R80" s="381">
        <f>SUM(R81:R84)</f>
        <v>0</v>
      </c>
      <c r="S80" s="387">
        <f>SUM(S81:S84)</f>
        <v>0</v>
      </c>
      <c r="T80" s="387">
        <f>SUM(T81:T84)</f>
        <v>0</v>
      </c>
      <c r="U80" s="424">
        <f t="shared" si="24"/>
        <v>-1</v>
      </c>
      <c r="V80" s="381">
        <f>SUM(V81:V84)</f>
        <v>0</v>
      </c>
      <c r="W80" s="387">
        <f>SUM(W81:W84)</f>
        <v>0</v>
      </c>
      <c r="X80" s="387">
        <f>SUM(X81:X84)</f>
        <v>0</v>
      </c>
      <c r="Y80" s="424">
        <f t="shared" si="25"/>
        <v>-1</v>
      </c>
      <c r="Z80" s="381">
        <f>SUM(Z81:Z84)</f>
        <v>0</v>
      </c>
      <c r="AA80" s="387">
        <f>SUM(AA81:AA84)</f>
        <v>0</v>
      </c>
      <c r="AB80" s="387">
        <f>SUM(AB81:AB84)</f>
        <v>0</v>
      </c>
      <c r="AC80" s="424">
        <f t="shared" si="26"/>
        <v>-1</v>
      </c>
    </row>
    <row r="81" spans="1:29" x14ac:dyDescent="0.2">
      <c r="A81" s="283" t="s">
        <v>9</v>
      </c>
      <c r="B81" s="262">
        <v>18</v>
      </c>
      <c r="C81" s="284">
        <v>1</v>
      </c>
      <c r="D81" s="345">
        <f>SUM(B81:C81)</f>
        <v>19</v>
      </c>
      <c r="E81" s="427">
        <f t="shared" si="20"/>
        <v>-0.05</v>
      </c>
      <c r="F81" s="262">
        <v>18</v>
      </c>
      <c r="G81" s="284">
        <v>1</v>
      </c>
      <c r="H81" s="345">
        <f>SUM(F81:G81)</f>
        <v>19</v>
      </c>
      <c r="I81" s="448">
        <f t="shared" si="21"/>
        <v>-0.05</v>
      </c>
      <c r="J81" s="262">
        <v>18</v>
      </c>
      <c r="K81" s="284">
        <v>1</v>
      </c>
      <c r="L81" s="345">
        <f>SUM(J81:K81)</f>
        <v>19</v>
      </c>
      <c r="M81" s="427">
        <f t="shared" si="22"/>
        <v>-0.05</v>
      </c>
      <c r="N81" s="262">
        <v>18</v>
      </c>
      <c r="O81" s="284">
        <v>1</v>
      </c>
      <c r="P81" s="345">
        <f>SUM(N81:O81)</f>
        <v>19</v>
      </c>
      <c r="Q81" s="427">
        <f t="shared" si="23"/>
        <v>-0.05</v>
      </c>
      <c r="R81" s="262"/>
      <c r="S81" s="284"/>
      <c r="T81" s="345">
        <f>SUM(R81:S81)</f>
        <v>0</v>
      </c>
      <c r="U81" s="423">
        <f t="shared" si="24"/>
        <v>-1</v>
      </c>
      <c r="V81" s="262"/>
      <c r="W81" s="284"/>
      <c r="X81" s="345">
        <f>SUM(V81:W81)</f>
        <v>0</v>
      </c>
      <c r="Y81" s="423">
        <f t="shared" si="25"/>
        <v>-1</v>
      </c>
      <c r="Z81" s="262"/>
      <c r="AA81" s="284"/>
      <c r="AB81" s="345">
        <f>SUM(Z81:AA81)</f>
        <v>0</v>
      </c>
      <c r="AC81" s="423">
        <f t="shared" si="26"/>
        <v>-1</v>
      </c>
    </row>
    <row r="82" spans="1:29" x14ac:dyDescent="0.2">
      <c r="A82" s="283" t="s">
        <v>103</v>
      </c>
      <c r="B82" s="262">
        <v>16</v>
      </c>
      <c r="C82" s="285">
        <v>1</v>
      </c>
      <c r="D82" s="345">
        <f>SUM(B82:C82)</f>
        <v>17</v>
      </c>
      <c r="E82" s="432">
        <f t="shared" si="20"/>
        <v>-0.29166666666666669</v>
      </c>
      <c r="F82" s="262">
        <v>16</v>
      </c>
      <c r="G82" s="285">
        <v>1</v>
      </c>
      <c r="H82" s="345">
        <f>SUM(F82:G82)</f>
        <v>17</v>
      </c>
      <c r="I82" s="433">
        <f t="shared" si="21"/>
        <v>-0.29166666666666669</v>
      </c>
      <c r="J82" s="262">
        <v>16</v>
      </c>
      <c r="K82" s="285">
        <v>1</v>
      </c>
      <c r="L82" s="345">
        <f>SUM(J82:K82)</f>
        <v>17</v>
      </c>
      <c r="M82" s="432">
        <f t="shared" si="22"/>
        <v>-0.29166666666666669</v>
      </c>
      <c r="N82" s="262">
        <v>16</v>
      </c>
      <c r="O82" s="285">
        <v>1</v>
      </c>
      <c r="P82" s="345">
        <f>SUM(N82:O82)</f>
        <v>17</v>
      </c>
      <c r="Q82" s="432">
        <f t="shared" si="23"/>
        <v>-0.29166666666666669</v>
      </c>
      <c r="R82" s="262"/>
      <c r="S82" s="285"/>
      <c r="T82" s="345">
        <f>SUM(R82:S82)</f>
        <v>0</v>
      </c>
      <c r="U82" s="423">
        <f t="shared" si="24"/>
        <v>-1</v>
      </c>
      <c r="V82" s="262"/>
      <c r="W82" s="285"/>
      <c r="X82" s="345">
        <f>SUM(V82:W82)</f>
        <v>0</v>
      </c>
      <c r="Y82" s="423">
        <f t="shared" si="25"/>
        <v>-1</v>
      </c>
      <c r="Z82" s="262"/>
      <c r="AA82" s="285"/>
      <c r="AB82" s="345">
        <f>SUM(Z82:AA82)</f>
        <v>0</v>
      </c>
      <c r="AC82" s="423">
        <f t="shared" si="26"/>
        <v>-1</v>
      </c>
    </row>
    <row r="83" spans="1:29" x14ac:dyDescent="0.2">
      <c r="A83" s="283" t="s">
        <v>13</v>
      </c>
      <c r="B83" s="262">
        <v>4</v>
      </c>
      <c r="C83" s="284">
        <v>3</v>
      </c>
      <c r="D83" s="345">
        <f>SUM(B83:C83)</f>
        <v>7</v>
      </c>
      <c r="E83" s="432">
        <f t="shared" si="20"/>
        <v>-0.22222222222222221</v>
      </c>
      <c r="F83" s="262">
        <v>4</v>
      </c>
      <c r="G83" s="284">
        <v>3</v>
      </c>
      <c r="H83" s="345">
        <f>SUM(F83:G83)</f>
        <v>7</v>
      </c>
      <c r="I83" s="433">
        <f t="shared" si="21"/>
        <v>-0.22222222222222221</v>
      </c>
      <c r="J83" s="262">
        <v>4</v>
      </c>
      <c r="K83" s="284">
        <v>3</v>
      </c>
      <c r="L83" s="345">
        <f>SUM(J83:K83)</f>
        <v>7</v>
      </c>
      <c r="M83" s="432">
        <f t="shared" si="22"/>
        <v>-0.22222222222222221</v>
      </c>
      <c r="N83" s="262">
        <v>4</v>
      </c>
      <c r="O83" s="284">
        <v>3</v>
      </c>
      <c r="P83" s="345">
        <f>SUM(N83:O83)</f>
        <v>7</v>
      </c>
      <c r="Q83" s="432">
        <f t="shared" si="23"/>
        <v>-0.22222222222222221</v>
      </c>
      <c r="R83" s="262"/>
      <c r="S83" s="284"/>
      <c r="T83" s="345">
        <f>SUM(R83:S83)</f>
        <v>0</v>
      </c>
      <c r="U83" s="423">
        <f t="shared" si="24"/>
        <v>-1</v>
      </c>
      <c r="V83" s="262"/>
      <c r="W83" s="284"/>
      <c r="X83" s="345">
        <f>SUM(V83:W83)</f>
        <v>0</v>
      </c>
      <c r="Y83" s="423">
        <f t="shared" si="25"/>
        <v>-1</v>
      </c>
      <c r="Z83" s="262"/>
      <c r="AA83" s="284"/>
      <c r="AB83" s="345">
        <f>SUM(Z83:AA83)</f>
        <v>0</v>
      </c>
      <c r="AC83" s="423">
        <f t="shared" si="26"/>
        <v>-1</v>
      </c>
    </row>
    <row r="84" spans="1:29" x14ac:dyDescent="0.2">
      <c r="A84" s="283" t="s">
        <v>80</v>
      </c>
      <c r="B84" s="262">
        <v>17</v>
      </c>
      <c r="C84" s="284">
        <v>0</v>
      </c>
      <c r="D84" s="345">
        <f>SUM(B84:C84)</f>
        <v>17</v>
      </c>
      <c r="E84" s="427">
        <f t="shared" si="20"/>
        <v>-5.5555555555555552E-2</v>
      </c>
      <c r="F84" s="262">
        <v>17</v>
      </c>
      <c r="G84" s="284">
        <v>0</v>
      </c>
      <c r="H84" s="345">
        <f>SUM(F84:G84)</f>
        <v>17</v>
      </c>
      <c r="I84" s="448">
        <f t="shared" si="21"/>
        <v>-5.5555555555555552E-2</v>
      </c>
      <c r="J84" s="262">
        <v>17</v>
      </c>
      <c r="K84" s="284">
        <v>0</v>
      </c>
      <c r="L84" s="345">
        <f>SUM(J84:K84)</f>
        <v>17</v>
      </c>
      <c r="M84" s="427">
        <f t="shared" si="22"/>
        <v>-5.5555555555555552E-2</v>
      </c>
      <c r="N84" s="262">
        <v>17</v>
      </c>
      <c r="O84" s="284">
        <v>0</v>
      </c>
      <c r="P84" s="345">
        <f>SUM(N84:O84)</f>
        <v>17</v>
      </c>
      <c r="Q84" s="427">
        <f t="shared" si="23"/>
        <v>-5.5555555555555552E-2</v>
      </c>
      <c r="R84" s="262"/>
      <c r="S84" s="284"/>
      <c r="T84" s="345">
        <f>SUM(R84:S84)</f>
        <v>0</v>
      </c>
      <c r="U84" s="423">
        <f t="shared" si="24"/>
        <v>-1</v>
      </c>
      <c r="V84" s="262"/>
      <c r="W84" s="284"/>
      <c r="X84" s="345">
        <f>SUM(V84:W84)</f>
        <v>0</v>
      </c>
      <c r="Y84" s="423">
        <f t="shared" si="25"/>
        <v>-1</v>
      </c>
      <c r="Z84" s="262"/>
      <c r="AA84" s="284"/>
      <c r="AB84" s="345">
        <f>SUM(Z84:AA84)</f>
        <v>0</v>
      </c>
      <c r="AC84" s="423">
        <f t="shared" si="26"/>
        <v>-1</v>
      </c>
    </row>
    <row r="85" spans="1:29" x14ac:dyDescent="0.2">
      <c r="A85" s="380" t="s">
        <v>172</v>
      </c>
      <c r="B85" s="434">
        <f>SUM(B86:B87)</f>
        <v>36</v>
      </c>
      <c r="C85" s="435">
        <f t="shared" ref="C85:AB85" si="27">SUM(C86:C87)</f>
        <v>2</v>
      </c>
      <c r="D85" s="387">
        <f t="shared" si="27"/>
        <v>38</v>
      </c>
      <c r="E85" s="424">
        <f t="shared" si="20"/>
        <v>-0.11627906976744186</v>
      </c>
      <c r="F85" s="434">
        <f t="shared" si="27"/>
        <v>36</v>
      </c>
      <c r="G85" s="435">
        <f>SUM(G86:G87)</f>
        <v>2</v>
      </c>
      <c r="H85" s="387">
        <f t="shared" si="27"/>
        <v>38</v>
      </c>
      <c r="I85" s="424">
        <f t="shared" si="21"/>
        <v>-0.11627906976744186</v>
      </c>
      <c r="J85" s="434">
        <f t="shared" si="27"/>
        <v>36</v>
      </c>
      <c r="K85" s="435">
        <f t="shared" si="27"/>
        <v>2</v>
      </c>
      <c r="L85" s="387">
        <f t="shared" si="27"/>
        <v>38</v>
      </c>
      <c r="M85" s="424">
        <f t="shared" si="22"/>
        <v>-0.11627906976744186</v>
      </c>
      <c r="N85" s="434">
        <f t="shared" si="27"/>
        <v>35</v>
      </c>
      <c r="O85" s="435">
        <f t="shared" si="27"/>
        <v>2</v>
      </c>
      <c r="P85" s="387">
        <f t="shared" si="27"/>
        <v>37</v>
      </c>
      <c r="Q85" s="424">
        <f t="shared" si="23"/>
        <v>-0.13953488372093023</v>
      </c>
      <c r="R85" s="434">
        <f t="shared" si="27"/>
        <v>0</v>
      </c>
      <c r="S85" s="435">
        <f t="shared" si="27"/>
        <v>0</v>
      </c>
      <c r="T85" s="387">
        <f t="shared" si="27"/>
        <v>0</v>
      </c>
      <c r="U85" s="424">
        <f t="shared" si="24"/>
        <v>-1</v>
      </c>
      <c r="V85" s="434">
        <f t="shared" si="27"/>
        <v>0</v>
      </c>
      <c r="W85" s="435">
        <f t="shared" si="27"/>
        <v>0</v>
      </c>
      <c r="X85" s="387">
        <f t="shared" si="27"/>
        <v>0</v>
      </c>
      <c r="Y85" s="424">
        <f t="shared" si="25"/>
        <v>-1</v>
      </c>
      <c r="Z85" s="434">
        <f t="shared" si="27"/>
        <v>0</v>
      </c>
      <c r="AA85" s="435">
        <f t="shared" si="27"/>
        <v>0</v>
      </c>
      <c r="AB85" s="387">
        <f t="shared" si="27"/>
        <v>0</v>
      </c>
      <c r="AC85" s="424">
        <f t="shared" si="26"/>
        <v>-1</v>
      </c>
    </row>
    <row r="86" spans="1:29" x14ac:dyDescent="0.2">
      <c r="A86" s="283" t="s">
        <v>3</v>
      </c>
      <c r="B86" s="262">
        <v>10</v>
      </c>
      <c r="C86" s="284">
        <v>0</v>
      </c>
      <c r="D86" s="345">
        <f>SUM(B86:C86)</f>
        <v>10</v>
      </c>
      <c r="E86" s="429">
        <f>(D86-$D21)/$D21</f>
        <v>0.25</v>
      </c>
      <c r="F86" s="262">
        <v>10</v>
      </c>
      <c r="G86" s="284">
        <v>0</v>
      </c>
      <c r="H86" s="345">
        <f>SUM(F86:G86)</f>
        <v>10</v>
      </c>
      <c r="I86" s="429">
        <f t="shared" si="21"/>
        <v>0.25</v>
      </c>
      <c r="J86" s="262">
        <v>10</v>
      </c>
      <c r="K86" s="284">
        <v>0</v>
      </c>
      <c r="L86" s="345">
        <f>SUM(J86:K86)</f>
        <v>10</v>
      </c>
      <c r="M86" s="429">
        <f t="shared" si="22"/>
        <v>0.25</v>
      </c>
      <c r="N86" s="262">
        <v>10</v>
      </c>
      <c r="O86" s="284">
        <v>0</v>
      </c>
      <c r="P86" s="345">
        <f>SUM(N86:O86)</f>
        <v>10</v>
      </c>
      <c r="Q86" s="429">
        <f t="shared" si="23"/>
        <v>0.25</v>
      </c>
      <c r="R86" s="262"/>
      <c r="S86" s="284"/>
      <c r="T86" s="345">
        <f>SUM(R86:S86)</f>
        <v>0</v>
      </c>
      <c r="U86" s="423">
        <f t="shared" si="24"/>
        <v>-1</v>
      </c>
      <c r="V86" s="262"/>
      <c r="W86" s="284"/>
      <c r="X86" s="345">
        <f>SUM(V86:W86)</f>
        <v>0</v>
      </c>
      <c r="Y86" s="423">
        <f t="shared" si="25"/>
        <v>-1</v>
      </c>
      <c r="Z86" s="262"/>
      <c r="AA86" s="284"/>
      <c r="AB86" s="345">
        <f>SUM(Z86:AA86)</f>
        <v>0</v>
      </c>
      <c r="AC86" s="423">
        <f t="shared" si="26"/>
        <v>-1</v>
      </c>
    </row>
    <row r="87" spans="1:29" x14ac:dyDescent="0.2">
      <c r="A87" s="283" t="s">
        <v>91</v>
      </c>
      <c r="B87" s="298">
        <v>26</v>
      </c>
      <c r="C87" s="299">
        <v>2</v>
      </c>
      <c r="D87" s="345">
        <f>SUM(B87:C87)</f>
        <v>28</v>
      </c>
      <c r="E87" s="432">
        <f t="shared" si="20"/>
        <v>-0.2</v>
      </c>
      <c r="F87" s="262">
        <v>26</v>
      </c>
      <c r="G87" s="284">
        <v>2</v>
      </c>
      <c r="H87" s="345">
        <f>SUM(F87:G87)</f>
        <v>28</v>
      </c>
      <c r="I87" s="432">
        <f t="shared" si="21"/>
        <v>-0.2</v>
      </c>
      <c r="J87" s="262">
        <v>26</v>
      </c>
      <c r="K87" s="284">
        <v>2</v>
      </c>
      <c r="L87" s="345">
        <f>SUM(J87:K87)</f>
        <v>28</v>
      </c>
      <c r="M87" s="432">
        <f t="shared" si="22"/>
        <v>-0.2</v>
      </c>
      <c r="N87" s="262">
        <v>25</v>
      </c>
      <c r="O87" s="284">
        <v>2</v>
      </c>
      <c r="P87" s="345">
        <f>SUM(N87:O87)</f>
        <v>27</v>
      </c>
      <c r="Q87" s="432">
        <f t="shared" si="23"/>
        <v>-0.22857142857142856</v>
      </c>
      <c r="R87" s="262"/>
      <c r="S87" s="284"/>
      <c r="T87" s="345">
        <f>SUM(R87:S87)</f>
        <v>0</v>
      </c>
      <c r="U87" s="423">
        <f t="shared" si="24"/>
        <v>-1</v>
      </c>
      <c r="V87" s="262"/>
      <c r="W87" s="284"/>
      <c r="X87" s="345">
        <f>SUM(V87:W87)</f>
        <v>0</v>
      </c>
      <c r="Y87" s="423">
        <f t="shared" si="25"/>
        <v>-1</v>
      </c>
      <c r="Z87" s="262"/>
      <c r="AA87" s="284"/>
      <c r="AB87" s="345"/>
      <c r="AC87" s="423">
        <f t="shared" si="26"/>
        <v>-1</v>
      </c>
    </row>
    <row r="88" spans="1:29" x14ac:dyDescent="0.2">
      <c r="A88" s="400" t="s">
        <v>82</v>
      </c>
      <c r="B88" s="401">
        <f>B89+B94+B109+B118</f>
        <v>860</v>
      </c>
      <c r="C88" s="402">
        <f>C89+C94+C109+C118</f>
        <v>292</v>
      </c>
      <c r="D88" s="402">
        <f>D89+D94+D109+D118</f>
        <v>1152</v>
      </c>
      <c r="E88" s="406">
        <f t="shared" si="20"/>
        <v>-9.2913385826771652E-2</v>
      </c>
      <c r="F88" s="397">
        <f>F89+F94+F109+F118</f>
        <v>859</v>
      </c>
      <c r="G88" s="398">
        <f>G89+G94+G109+G118</f>
        <v>289</v>
      </c>
      <c r="H88" s="398">
        <f>H89+H94+H109+H118</f>
        <v>1148</v>
      </c>
      <c r="I88" s="406">
        <f t="shared" si="21"/>
        <v>-9.6062992125984251E-2</v>
      </c>
      <c r="J88" s="397">
        <f>J89+J94+J109+J118</f>
        <v>848</v>
      </c>
      <c r="K88" s="398">
        <f>K89+K94+K109+K118</f>
        <v>285</v>
      </c>
      <c r="L88" s="398">
        <f>L89+L94+L109+L118</f>
        <v>1133</v>
      </c>
      <c r="M88" s="406">
        <f t="shared" si="22"/>
        <v>-0.1078740157480315</v>
      </c>
      <c r="N88" s="397">
        <f>N89+N94+N109+N118</f>
        <v>847</v>
      </c>
      <c r="O88" s="398">
        <f>O89+O94+O109+O118</f>
        <v>285</v>
      </c>
      <c r="P88" s="398">
        <f>P89+P94+P109+P118</f>
        <v>1132</v>
      </c>
      <c r="Q88" s="406">
        <f t="shared" si="23"/>
        <v>-0.10866141732283464</v>
      </c>
      <c r="R88" s="397">
        <f>R89+R94+R109+R118</f>
        <v>0</v>
      </c>
      <c r="S88" s="398">
        <f>S89+S94+S109+S118</f>
        <v>0</v>
      </c>
      <c r="T88" s="398">
        <f>T89+T94+T109+T118</f>
        <v>0</v>
      </c>
      <c r="U88" s="406">
        <f t="shared" si="24"/>
        <v>-1</v>
      </c>
      <c r="V88" s="397">
        <f>V89+V94+V109+V118</f>
        <v>0</v>
      </c>
      <c r="W88" s="398">
        <f>W89+W94+W109+W118</f>
        <v>0</v>
      </c>
      <c r="X88" s="398">
        <f>X89+X94+X109+X118</f>
        <v>0</v>
      </c>
      <c r="Y88" s="406">
        <f t="shared" si="25"/>
        <v>-1</v>
      </c>
      <c r="Z88" s="397">
        <f>Z89+Z94+Z109+Z118</f>
        <v>0</v>
      </c>
      <c r="AA88" s="398">
        <f>AA89+AA94+AA109+AA118</f>
        <v>0</v>
      </c>
      <c r="AB88" s="398">
        <f>AB89+AB94+AB109+AB118</f>
        <v>0</v>
      </c>
      <c r="AC88" s="406">
        <f t="shared" si="26"/>
        <v>-1</v>
      </c>
    </row>
    <row r="89" spans="1:29" x14ac:dyDescent="0.2">
      <c r="A89" s="380" t="s">
        <v>171</v>
      </c>
      <c r="B89" s="386">
        <f>SUM(B90:B93)</f>
        <v>101</v>
      </c>
      <c r="C89" s="386">
        <f>SUM(C90:C93)</f>
        <v>74</v>
      </c>
      <c r="D89" s="386">
        <f>SUM(D90:D93)</f>
        <v>175</v>
      </c>
      <c r="E89" s="424">
        <f t="shared" si="20"/>
        <v>-8.8541666666666671E-2</v>
      </c>
      <c r="F89" s="385">
        <f>SUM(F90:F93)</f>
        <v>101</v>
      </c>
      <c r="G89" s="386">
        <f>SUM(G90:G93)</f>
        <v>74</v>
      </c>
      <c r="H89" s="386">
        <f>SUM(H90:H93)</f>
        <v>175</v>
      </c>
      <c r="I89" s="424">
        <f t="shared" si="21"/>
        <v>-8.8541666666666671E-2</v>
      </c>
      <c r="J89" s="385">
        <f>SUM(J90:J93)</f>
        <v>100</v>
      </c>
      <c r="K89" s="386">
        <f>SUM(K90:K93)</f>
        <v>74</v>
      </c>
      <c r="L89" s="386">
        <f>SUM(L90:L93)</f>
        <v>174</v>
      </c>
      <c r="M89" s="424">
        <f t="shared" si="22"/>
        <v>-9.375E-2</v>
      </c>
      <c r="N89" s="385">
        <f>SUM(N90:N93)</f>
        <v>100</v>
      </c>
      <c r="O89" s="386">
        <f>SUM(O90:O93)</f>
        <v>74</v>
      </c>
      <c r="P89" s="386">
        <f>SUM(P90:P93)</f>
        <v>174</v>
      </c>
      <c r="Q89" s="424">
        <f t="shared" si="23"/>
        <v>-9.375E-2</v>
      </c>
      <c r="R89" s="385">
        <f>SUM(R90:R93)</f>
        <v>0</v>
      </c>
      <c r="S89" s="386">
        <f>SUM(S90:S93)</f>
        <v>0</v>
      </c>
      <c r="T89" s="386">
        <f>SUM(T90:T93)</f>
        <v>0</v>
      </c>
      <c r="U89" s="424">
        <f t="shared" si="24"/>
        <v>-1</v>
      </c>
      <c r="V89" s="385">
        <f>SUM(V90:V93)</f>
        <v>0</v>
      </c>
      <c r="W89" s="386">
        <f>SUM(W90:W93)</f>
        <v>0</v>
      </c>
      <c r="X89" s="386">
        <f>SUM(X90:X93)</f>
        <v>0</v>
      </c>
      <c r="Y89" s="424">
        <f t="shared" si="25"/>
        <v>-1</v>
      </c>
      <c r="Z89" s="385">
        <f>SUM(Z90:Z93)</f>
        <v>0</v>
      </c>
      <c r="AA89" s="386">
        <f>SUM(AA90:AA93)</f>
        <v>0</v>
      </c>
      <c r="AB89" s="386">
        <f>SUM(AB90:AB93)</f>
        <v>0</v>
      </c>
      <c r="AC89" s="424">
        <f t="shared" si="26"/>
        <v>-1</v>
      </c>
    </row>
    <row r="90" spans="1:29" x14ac:dyDescent="0.2">
      <c r="A90" s="283" t="s">
        <v>44</v>
      </c>
      <c r="B90" s="262">
        <v>71</v>
      </c>
      <c r="C90" s="284">
        <v>57</v>
      </c>
      <c r="D90" s="345">
        <f>SUM(B90:C90)</f>
        <v>128</v>
      </c>
      <c r="E90" s="427">
        <f t="shared" si="20"/>
        <v>-0.1048951048951049</v>
      </c>
      <c r="F90" s="262">
        <v>71</v>
      </c>
      <c r="G90" s="284">
        <v>57</v>
      </c>
      <c r="H90" s="345">
        <f>SUM(F90:G90)</f>
        <v>128</v>
      </c>
      <c r="I90" s="448">
        <f t="shared" si="21"/>
        <v>-0.1048951048951049</v>
      </c>
      <c r="J90" s="262">
        <v>71</v>
      </c>
      <c r="K90" s="284">
        <v>57</v>
      </c>
      <c r="L90" s="345">
        <f>SUM(J90:K90)</f>
        <v>128</v>
      </c>
      <c r="M90" s="427">
        <f t="shared" si="22"/>
        <v>-0.1048951048951049</v>
      </c>
      <c r="N90" s="262">
        <v>71</v>
      </c>
      <c r="O90" s="284">
        <v>57</v>
      </c>
      <c r="P90" s="345">
        <f>SUM(N90:O90)</f>
        <v>128</v>
      </c>
      <c r="Q90" s="427">
        <f t="shared" si="23"/>
        <v>-0.1048951048951049</v>
      </c>
      <c r="R90" s="262"/>
      <c r="S90" s="284"/>
      <c r="T90" s="345">
        <f>SUM(R90:S90)</f>
        <v>0</v>
      </c>
      <c r="U90" s="423">
        <f t="shared" si="24"/>
        <v>-1</v>
      </c>
      <c r="V90" s="262"/>
      <c r="W90" s="284"/>
      <c r="X90" s="345">
        <f>SUM(V90:W90)</f>
        <v>0</v>
      </c>
      <c r="Y90" s="423">
        <f t="shared" si="25"/>
        <v>-1</v>
      </c>
      <c r="Z90" s="262"/>
      <c r="AA90" s="284"/>
      <c r="AB90" s="345">
        <f>SUM(Z90:AA90)</f>
        <v>0</v>
      </c>
      <c r="AC90" s="423">
        <f t="shared" si="26"/>
        <v>-1</v>
      </c>
    </row>
    <row r="91" spans="1:29" x14ac:dyDescent="0.2">
      <c r="A91" s="283" t="s">
        <v>130</v>
      </c>
      <c r="B91" s="262">
        <v>13</v>
      </c>
      <c r="C91" s="284">
        <v>8</v>
      </c>
      <c r="D91" s="345">
        <f>SUM(B91:C91)</f>
        <v>21</v>
      </c>
      <c r="E91" s="429">
        <f t="shared" si="20"/>
        <v>0.05</v>
      </c>
      <c r="F91" s="262">
        <v>13</v>
      </c>
      <c r="G91" s="284">
        <v>8</v>
      </c>
      <c r="H91" s="345">
        <f>SUM(F91:G91)</f>
        <v>21</v>
      </c>
      <c r="I91" s="429">
        <f t="shared" si="21"/>
        <v>0.05</v>
      </c>
      <c r="J91" s="262">
        <v>13</v>
      </c>
      <c r="K91" s="284">
        <v>8</v>
      </c>
      <c r="L91" s="345">
        <f>SUM(J91:K91)</f>
        <v>21</v>
      </c>
      <c r="M91" s="429">
        <f t="shared" si="22"/>
        <v>0.05</v>
      </c>
      <c r="N91" s="262">
        <v>13</v>
      </c>
      <c r="O91" s="284">
        <v>8</v>
      </c>
      <c r="P91" s="345">
        <f>SUM(N91:O91)</f>
        <v>21</v>
      </c>
      <c r="Q91" s="429">
        <f t="shared" si="23"/>
        <v>0.05</v>
      </c>
      <c r="R91" s="262"/>
      <c r="S91" s="284"/>
      <c r="T91" s="345">
        <f>SUM(R91:S91)</f>
        <v>0</v>
      </c>
      <c r="U91" s="423">
        <f t="shared" si="24"/>
        <v>-1</v>
      </c>
      <c r="V91" s="262"/>
      <c r="W91" s="284"/>
      <c r="X91" s="345">
        <f>SUM(V91:W91)</f>
        <v>0</v>
      </c>
      <c r="Y91" s="423">
        <f t="shared" si="25"/>
        <v>-1</v>
      </c>
      <c r="Z91" s="262"/>
      <c r="AA91" s="284"/>
      <c r="AB91" s="345">
        <f>SUM(Z91:AA91)</f>
        <v>0</v>
      </c>
      <c r="AC91" s="423">
        <f t="shared" si="26"/>
        <v>-1</v>
      </c>
    </row>
    <row r="92" spans="1:29" x14ac:dyDescent="0.2">
      <c r="A92" s="283" t="s">
        <v>11</v>
      </c>
      <c r="B92" s="262">
        <v>8</v>
      </c>
      <c r="C92" s="284">
        <v>7</v>
      </c>
      <c r="D92" s="345">
        <f>SUM(B92:C92)</f>
        <v>15</v>
      </c>
      <c r="E92" s="427">
        <f t="shared" si="20"/>
        <v>-0.11764705882352941</v>
      </c>
      <c r="F92" s="262">
        <v>8</v>
      </c>
      <c r="G92" s="284">
        <v>7</v>
      </c>
      <c r="H92" s="345">
        <f>SUM(F92:G92)</f>
        <v>15</v>
      </c>
      <c r="I92" s="448">
        <f t="shared" si="21"/>
        <v>-0.11764705882352941</v>
      </c>
      <c r="J92" s="262">
        <v>7</v>
      </c>
      <c r="K92" s="284">
        <v>7</v>
      </c>
      <c r="L92" s="345">
        <f>SUM(J92:K92)</f>
        <v>14</v>
      </c>
      <c r="M92" s="427">
        <f t="shared" si="22"/>
        <v>-0.17647058823529413</v>
      </c>
      <c r="N92" s="262">
        <v>7</v>
      </c>
      <c r="O92" s="284">
        <v>7</v>
      </c>
      <c r="P92" s="345">
        <f>SUM(N92:O92)</f>
        <v>14</v>
      </c>
      <c r="Q92" s="427">
        <f t="shared" si="23"/>
        <v>-0.17647058823529413</v>
      </c>
      <c r="R92" s="262"/>
      <c r="S92" s="284"/>
      <c r="T92" s="345">
        <f>SUM(R92:S92)</f>
        <v>0</v>
      </c>
      <c r="U92" s="423">
        <f t="shared" si="24"/>
        <v>-1</v>
      </c>
      <c r="V92" s="262"/>
      <c r="W92" s="284"/>
      <c r="X92" s="345">
        <f>SUM(V92:W92)</f>
        <v>0</v>
      </c>
      <c r="Y92" s="423">
        <f t="shared" si="25"/>
        <v>-1</v>
      </c>
      <c r="Z92" s="262"/>
      <c r="AA92" s="284"/>
      <c r="AB92" s="345">
        <f>SUM(Z92:AA92)</f>
        <v>0</v>
      </c>
      <c r="AC92" s="423">
        <f t="shared" si="26"/>
        <v>-1</v>
      </c>
    </row>
    <row r="93" spans="1:29" x14ac:dyDescent="0.2">
      <c r="A93" s="283" t="s">
        <v>10</v>
      </c>
      <c r="B93" s="262">
        <v>9</v>
      </c>
      <c r="C93" s="332">
        <v>2</v>
      </c>
      <c r="D93" s="345">
        <f>SUM(B93:C93)</f>
        <v>11</v>
      </c>
      <c r="E93" s="427">
        <f t="shared" si="20"/>
        <v>-8.3333333333333329E-2</v>
      </c>
      <c r="F93" s="262">
        <v>9</v>
      </c>
      <c r="G93" s="284">
        <v>2</v>
      </c>
      <c r="H93" s="345">
        <f>SUM(F93:G93)</f>
        <v>11</v>
      </c>
      <c r="I93" s="448">
        <f t="shared" si="21"/>
        <v>-8.3333333333333329E-2</v>
      </c>
      <c r="J93" s="262">
        <v>9</v>
      </c>
      <c r="K93" s="284">
        <v>2</v>
      </c>
      <c r="L93" s="345">
        <f>SUM(J93:K93)</f>
        <v>11</v>
      </c>
      <c r="M93" s="427">
        <f t="shared" si="22"/>
        <v>-8.3333333333333329E-2</v>
      </c>
      <c r="N93" s="262">
        <v>9</v>
      </c>
      <c r="O93" s="284">
        <v>2</v>
      </c>
      <c r="P93" s="345">
        <f>SUM(N93:O93)</f>
        <v>11</v>
      </c>
      <c r="Q93" s="427">
        <f t="shared" si="23"/>
        <v>-8.3333333333333329E-2</v>
      </c>
      <c r="R93" s="262"/>
      <c r="S93" s="284"/>
      <c r="T93" s="345">
        <f>SUM(R93:S93)</f>
        <v>0</v>
      </c>
      <c r="U93" s="423">
        <f t="shared" si="24"/>
        <v>-1</v>
      </c>
      <c r="V93" s="262"/>
      <c r="W93" s="284"/>
      <c r="X93" s="345">
        <f>SUM(V93:W93)</f>
        <v>0</v>
      </c>
      <c r="Y93" s="423">
        <f t="shared" si="25"/>
        <v>-1</v>
      </c>
      <c r="Z93" s="262"/>
      <c r="AA93" s="284"/>
      <c r="AB93" s="345">
        <f>SUM(Z93:AA93)</f>
        <v>0</v>
      </c>
      <c r="AC93" s="423">
        <f t="shared" si="26"/>
        <v>-1</v>
      </c>
    </row>
    <row r="94" spans="1:29" x14ac:dyDescent="0.2">
      <c r="A94" s="380" t="s">
        <v>173</v>
      </c>
      <c r="B94" s="381">
        <f>SUM(B95:B108)</f>
        <v>271</v>
      </c>
      <c r="C94" s="381">
        <f>SUM(C95:C108)</f>
        <v>111</v>
      </c>
      <c r="D94" s="381">
        <f>SUM(D95:D108)</f>
        <v>382</v>
      </c>
      <c r="E94" s="424">
        <f t="shared" si="20"/>
        <v>-7.7294685990338161E-2</v>
      </c>
      <c r="F94" s="381">
        <f>SUM(F95:F108)</f>
        <v>268</v>
      </c>
      <c r="G94" s="381">
        <f>SUM(G95:G108)</f>
        <v>109</v>
      </c>
      <c r="H94" s="381">
        <f>SUM(H95:H108)</f>
        <v>377</v>
      </c>
      <c r="I94" s="424">
        <f t="shared" si="21"/>
        <v>-8.9371980676328497E-2</v>
      </c>
      <c r="J94" s="381">
        <f>SUM(J95:J108)</f>
        <v>267</v>
      </c>
      <c r="K94" s="381">
        <f>SUM(K95:K108)</f>
        <v>106</v>
      </c>
      <c r="L94" s="381">
        <f>SUM(L95:L108)</f>
        <v>373</v>
      </c>
      <c r="M94" s="424">
        <f t="shared" si="22"/>
        <v>-9.9033816425120769E-2</v>
      </c>
      <c r="N94" s="434">
        <f>SUM(N95:N108)</f>
        <v>266</v>
      </c>
      <c r="O94" s="387">
        <f>SUM(O95:O108)</f>
        <v>106</v>
      </c>
      <c r="P94" s="387">
        <f>SUM(P95:P108)</f>
        <v>372</v>
      </c>
      <c r="Q94" s="424">
        <f t="shared" si="23"/>
        <v>-0.10144927536231885</v>
      </c>
      <c r="R94" s="434">
        <f>SUM(R95:R108)</f>
        <v>0</v>
      </c>
      <c r="S94" s="387">
        <f>SUM(S95:S108)</f>
        <v>0</v>
      </c>
      <c r="T94" s="387">
        <f>SUM(T95:T108)</f>
        <v>0</v>
      </c>
      <c r="U94" s="424">
        <f t="shared" si="24"/>
        <v>-1</v>
      </c>
      <c r="V94" s="434">
        <f>SUM(V95:V108)</f>
        <v>0</v>
      </c>
      <c r="W94" s="387">
        <f>SUM(W95:W108)</f>
        <v>0</v>
      </c>
      <c r="X94" s="387">
        <f>SUM(X95:X108)</f>
        <v>0</v>
      </c>
      <c r="Y94" s="424">
        <f t="shared" si="25"/>
        <v>-1</v>
      </c>
      <c r="Z94" s="434">
        <f>SUM(Z95:Z108)</f>
        <v>0</v>
      </c>
      <c r="AA94" s="387">
        <f>SUM(AA95:AA108)</f>
        <v>0</v>
      </c>
      <c r="AB94" s="387">
        <f>SUM(AB95:AB108)</f>
        <v>0</v>
      </c>
      <c r="AC94" s="424">
        <f t="shared" si="26"/>
        <v>-1</v>
      </c>
    </row>
    <row r="95" spans="1:29" x14ac:dyDescent="0.2">
      <c r="A95" s="283" t="s">
        <v>9</v>
      </c>
      <c r="B95" s="262">
        <v>61</v>
      </c>
      <c r="C95" s="284">
        <v>17</v>
      </c>
      <c r="D95" s="345">
        <f t="shared" ref="D95:D107" si="28">SUM(B95:C95)</f>
        <v>78</v>
      </c>
      <c r="E95" s="423">
        <f t="shared" si="20"/>
        <v>-1.2658227848101266E-2</v>
      </c>
      <c r="F95" s="262">
        <v>61</v>
      </c>
      <c r="G95" s="284">
        <v>17</v>
      </c>
      <c r="H95" s="345">
        <f t="shared" ref="H95:H107" si="29">SUM(F95:G95)</f>
        <v>78</v>
      </c>
      <c r="I95" s="423">
        <f t="shared" si="21"/>
        <v>-1.2658227848101266E-2</v>
      </c>
      <c r="J95" s="262">
        <v>61</v>
      </c>
      <c r="K95" s="284">
        <v>16</v>
      </c>
      <c r="L95" s="345">
        <f t="shared" ref="L95:L107" si="30">SUM(J95:K95)</f>
        <v>77</v>
      </c>
      <c r="M95" s="423">
        <f t="shared" si="22"/>
        <v>-2.5316455696202531E-2</v>
      </c>
      <c r="N95" s="262">
        <v>61</v>
      </c>
      <c r="O95" s="284">
        <v>16</v>
      </c>
      <c r="P95" s="345">
        <f t="shared" ref="P95:P108" si="31">SUM(N95:O95)</f>
        <v>77</v>
      </c>
      <c r="Q95" s="423">
        <f t="shared" si="23"/>
        <v>-2.5316455696202531E-2</v>
      </c>
      <c r="R95" s="262"/>
      <c r="S95" s="284"/>
      <c r="T95" s="345">
        <f t="shared" ref="T95:T108" si="32">SUM(R95:S95)</f>
        <v>0</v>
      </c>
      <c r="U95" s="423">
        <f t="shared" si="24"/>
        <v>-1</v>
      </c>
      <c r="V95" s="262"/>
      <c r="W95" s="284"/>
      <c r="X95" s="345">
        <f t="shared" ref="X95:X108" si="33">SUM(V95:W95)</f>
        <v>0</v>
      </c>
      <c r="Y95" s="423">
        <f t="shared" si="25"/>
        <v>-1</v>
      </c>
      <c r="Z95" s="262"/>
      <c r="AA95" s="284"/>
      <c r="AB95" s="345">
        <f t="shared" ref="AB95:AB108" si="34">SUM(Z95:AA95)</f>
        <v>0</v>
      </c>
      <c r="AC95" s="423">
        <f t="shared" si="26"/>
        <v>-1</v>
      </c>
    </row>
    <row r="96" spans="1:29" x14ac:dyDescent="0.2">
      <c r="A96" s="283" t="s">
        <v>119</v>
      </c>
      <c r="B96" s="262">
        <v>16</v>
      </c>
      <c r="C96" s="284">
        <v>16</v>
      </c>
      <c r="D96" s="345">
        <f t="shared" si="28"/>
        <v>32</v>
      </c>
      <c r="E96" s="427">
        <f t="shared" si="20"/>
        <v>-0.17948717948717949</v>
      </c>
      <c r="F96" s="262">
        <v>15</v>
      </c>
      <c r="G96" s="284">
        <v>16</v>
      </c>
      <c r="H96" s="345">
        <f t="shared" si="29"/>
        <v>31</v>
      </c>
      <c r="I96" s="432">
        <f t="shared" si="21"/>
        <v>-0.20512820512820512</v>
      </c>
      <c r="J96" s="262">
        <v>15</v>
      </c>
      <c r="K96" s="284">
        <v>16</v>
      </c>
      <c r="L96" s="345">
        <f t="shared" si="30"/>
        <v>31</v>
      </c>
      <c r="M96" s="432">
        <f t="shared" si="22"/>
        <v>-0.20512820512820512</v>
      </c>
      <c r="N96" s="262">
        <v>15</v>
      </c>
      <c r="O96" s="284">
        <v>16</v>
      </c>
      <c r="P96" s="345">
        <f t="shared" si="31"/>
        <v>31</v>
      </c>
      <c r="Q96" s="432">
        <f t="shared" si="23"/>
        <v>-0.20512820512820512</v>
      </c>
      <c r="R96" s="262"/>
      <c r="S96" s="284"/>
      <c r="T96" s="345">
        <f t="shared" si="32"/>
        <v>0</v>
      </c>
      <c r="U96" s="423">
        <f t="shared" si="24"/>
        <v>-1</v>
      </c>
      <c r="V96" s="262"/>
      <c r="W96" s="284"/>
      <c r="X96" s="345">
        <f t="shared" si="33"/>
        <v>0</v>
      </c>
      <c r="Y96" s="423">
        <f t="shared" si="25"/>
        <v>-1</v>
      </c>
      <c r="Z96" s="262"/>
      <c r="AA96" s="284"/>
      <c r="AB96" s="345">
        <f t="shared" si="34"/>
        <v>0</v>
      </c>
      <c r="AC96" s="423">
        <f t="shared" si="26"/>
        <v>-1</v>
      </c>
    </row>
    <row r="97" spans="1:29" x14ac:dyDescent="0.2">
      <c r="A97" s="283" t="s">
        <v>151</v>
      </c>
      <c r="B97" s="262">
        <v>7</v>
      </c>
      <c r="C97" s="284">
        <v>10</v>
      </c>
      <c r="D97" s="345">
        <f t="shared" si="28"/>
        <v>17</v>
      </c>
      <c r="E97" s="432">
        <f t="shared" si="20"/>
        <v>-0.29166666666666669</v>
      </c>
      <c r="F97" s="262">
        <v>7</v>
      </c>
      <c r="G97" s="284">
        <v>10</v>
      </c>
      <c r="H97" s="345">
        <f t="shared" si="29"/>
        <v>17</v>
      </c>
      <c r="I97" s="432">
        <f t="shared" si="21"/>
        <v>-0.29166666666666669</v>
      </c>
      <c r="J97" s="262">
        <v>7</v>
      </c>
      <c r="K97" s="284">
        <v>10</v>
      </c>
      <c r="L97" s="345">
        <f t="shared" si="30"/>
        <v>17</v>
      </c>
      <c r="M97" s="432">
        <f t="shared" si="22"/>
        <v>-0.29166666666666669</v>
      </c>
      <c r="N97" s="262">
        <v>7</v>
      </c>
      <c r="O97" s="284">
        <v>10</v>
      </c>
      <c r="P97" s="345">
        <f t="shared" si="31"/>
        <v>17</v>
      </c>
      <c r="Q97" s="432">
        <f t="shared" si="23"/>
        <v>-0.29166666666666669</v>
      </c>
      <c r="R97" s="262"/>
      <c r="S97" s="284"/>
      <c r="T97" s="345">
        <f t="shared" si="32"/>
        <v>0</v>
      </c>
      <c r="U97" s="423">
        <f t="shared" si="24"/>
        <v>-1</v>
      </c>
      <c r="V97" s="262"/>
      <c r="W97" s="284"/>
      <c r="X97" s="345">
        <f t="shared" si="33"/>
        <v>0</v>
      </c>
      <c r="Y97" s="423">
        <f t="shared" si="25"/>
        <v>-1</v>
      </c>
      <c r="Z97" s="262"/>
      <c r="AA97" s="284"/>
      <c r="AB97" s="345">
        <f t="shared" si="34"/>
        <v>0</v>
      </c>
      <c r="AC97" s="423">
        <f t="shared" si="26"/>
        <v>-1</v>
      </c>
    </row>
    <row r="98" spans="1:29" x14ac:dyDescent="0.2">
      <c r="A98" s="283" t="s">
        <v>103</v>
      </c>
      <c r="B98" s="262">
        <v>42</v>
      </c>
      <c r="C98" s="284">
        <v>6</v>
      </c>
      <c r="D98" s="345">
        <f t="shared" si="28"/>
        <v>48</v>
      </c>
      <c r="E98" s="423">
        <f t="shared" si="20"/>
        <v>-2.0408163265306121E-2</v>
      </c>
      <c r="F98" s="262">
        <v>42</v>
      </c>
      <c r="G98" s="284">
        <v>6</v>
      </c>
      <c r="H98" s="345">
        <f t="shared" si="29"/>
        <v>48</v>
      </c>
      <c r="I98" s="423">
        <f t="shared" si="21"/>
        <v>-2.0408163265306121E-2</v>
      </c>
      <c r="J98" s="262">
        <v>42</v>
      </c>
      <c r="K98" s="284">
        <v>6</v>
      </c>
      <c r="L98" s="345">
        <f t="shared" si="30"/>
        <v>48</v>
      </c>
      <c r="M98" s="423">
        <f t="shared" si="22"/>
        <v>-2.0408163265306121E-2</v>
      </c>
      <c r="N98" s="262">
        <v>42</v>
      </c>
      <c r="O98" s="284">
        <v>6</v>
      </c>
      <c r="P98" s="345">
        <f t="shared" si="31"/>
        <v>48</v>
      </c>
      <c r="Q98" s="423">
        <f t="shared" si="23"/>
        <v>-2.0408163265306121E-2</v>
      </c>
      <c r="R98" s="262"/>
      <c r="S98" s="284"/>
      <c r="T98" s="345">
        <f t="shared" si="32"/>
        <v>0</v>
      </c>
      <c r="U98" s="423">
        <f t="shared" si="24"/>
        <v>-1</v>
      </c>
      <c r="V98" s="262"/>
      <c r="W98" s="284"/>
      <c r="X98" s="345">
        <f t="shared" si="33"/>
        <v>0</v>
      </c>
      <c r="Y98" s="423">
        <f t="shared" si="25"/>
        <v>-1</v>
      </c>
      <c r="Z98" s="262"/>
      <c r="AA98" s="284"/>
      <c r="AB98" s="345">
        <f t="shared" si="34"/>
        <v>0</v>
      </c>
      <c r="AC98" s="423">
        <f t="shared" si="26"/>
        <v>-1</v>
      </c>
    </row>
    <row r="99" spans="1:29" x14ac:dyDescent="0.2">
      <c r="A99" s="283" t="s">
        <v>154</v>
      </c>
      <c r="B99" s="262">
        <v>8</v>
      </c>
      <c r="C99" s="284">
        <v>3</v>
      </c>
      <c r="D99" s="345">
        <f t="shared" si="28"/>
        <v>11</v>
      </c>
      <c r="E99" s="423">
        <f t="shared" si="20"/>
        <v>0</v>
      </c>
      <c r="F99" s="262">
        <v>8</v>
      </c>
      <c r="G99" s="284">
        <v>3</v>
      </c>
      <c r="H99" s="345">
        <f t="shared" si="29"/>
        <v>11</v>
      </c>
      <c r="I99" s="423">
        <f t="shared" si="21"/>
        <v>0</v>
      </c>
      <c r="J99" s="262">
        <v>8</v>
      </c>
      <c r="K99" s="284">
        <v>3</v>
      </c>
      <c r="L99" s="345">
        <f t="shared" si="30"/>
        <v>11</v>
      </c>
      <c r="M99" s="423">
        <f t="shared" si="22"/>
        <v>0</v>
      </c>
      <c r="N99" s="262">
        <v>8</v>
      </c>
      <c r="O99" s="284">
        <v>3</v>
      </c>
      <c r="P99" s="345">
        <f t="shared" si="31"/>
        <v>11</v>
      </c>
      <c r="Q99" s="423">
        <f t="shared" si="23"/>
        <v>0</v>
      </c>
      <c r="R99" s="262"/>
      <c r="S99" s="284"/>
      <c r="T99" s="345">
        <f t="shared" si="32"/>
        <v>0</v>
      </c>
      <c r="U99" s="423">
        <f t="shared" si="24"/>
        <v>-1</v>
      </c>
      <c r="V99" s="262"/>
      <c r="W99" s="284"/>
      <c r="X99" s="345">
        <f t="shared" si="33"/>
        <v>0</v>
      </c>
      <c r="Y99" s="423">
        <f t="shared" si="25"/>
        <v>-1</v>
      </c>
      <c r="Z99" s="262"/>
      <c r="AA99" s="284"/>
      <c r="AB99" s="345">
        <f t="shared" si="34"/>
        <v>0</v>
      </c>
      <c r="AC99" s="423">
        <f t="shared" si="26"/>
        <v>-1</v>
      </c>
    </row>
    <row r="100" spans="1:29" x14ac:dyDescent="0.2">
      <c r="A100" s="283" t="s">
        <v>116</v>
      </c>
      <c r="B100" s="262">
        <v>35</v>
      </c>
      <c r="C100" s="284">
        <v>8</v>
      </c>
      <c r="D100" s="345">
        <f t="shared" si="28"/>
        <v>43</v>
      </c>
      <c r="E100" s="427">
        <f t="shared" si="20"/>
        <v>-6.5217391304347824E-2</v>
      </c>
      <c r="F100" s="262">
        <v>34</v>
      </c>
      <c r="G100" s="284">
        <v>8</v>
      </c>
      <c r="H100" s="345">
        <f t="shared" si="29"/>
        <v>42</v>
      </c>
      <c r="I100" s="448">
        <f t="shared" si="21"/>
        <v>-8.6956521739130432E-2</v>
      </c>
      <c r="J100" s="262">
        <v>34</v>
      </c>
      <c r="K100" s="284">
        <v>8</v>
      </c>
      <c r="L100" s="345">
        <f t="shared" si="30"/>
        <v>42</v>
      </c>
      <c r="M100" s="427">
        <f t="shared" si="22"/>
        <v>-8.6956521739130432E-2</v>
      </c>
      <c r="N100" s="262">
        <v>34</v>
      </c>
      <c r="O100" s="284">
        <v>8</v>
      </c>
      <c r="P100" s="345">
        <f t="shared" si="31"/>
        <v>42</v>
      </c>
      <c r="Q100" s="427">
        <f t="shared" si="23"/>
        <v>-8.6956521739130432E-2</v>
      </c>
      <c r="R100" s="262"/>
      <c r="S100" s="284"/>
      <c r="T100" s="345">
        <f t="shared" si="32"/>
        <v>0</v>
      </c>
      <c r="U100" s="423">
        <f t="shared" si="24"/>
        <v>-1</v>
      </c>
      <c r="V100" s="262"/>
      <c r="W100" s="284"/>
      <c r="X100" s="345">
        <f t="shared" si="33"/>
        <v>0</v>
      </c>
      <c r="Y100" s="423">
        <f t="shared" si="25"/>
        <v>-1</v>
      </c>
      <c r="Z100" s="262"/>
      <c r="AA100" s="284"/>
      <c r="AB100" s="345">
        <f t="shared" si="34"/>
        <v>0</v>
      </c>
      <c r="AC100" s="423">
        <f t="shared" si="26"/>
        <v>-1</v>
      </c>
    </row>
    <row r="101" spans="1:29" x14ac:dyDescent="0.2">
      <c r="A101" s="283" t="s">
        <v>156</v>
      </c>
      <c r="B101" s="262">
        <v>2</v>
      </c>
      <c r="C101" s="284">
        <v>5</v>
      </c>
      <c r="D101" s="345">
        <f t="shared" si="28"/>
        <v>7</v>
      </c>
      <c r="E101" s="429">
        <f t="shared" si="20"/>
        <v>0.16666666666666666</v>
      </c>
      <c r="F101" s="262">
        <v>2</v>
      </c>
      <c r="G101" s="284">
        <v>3</v>
      </c>
      <c r="H101" s="345">
        <f t="shared" si="29"/>
        <v>5</v>
      </c>
      <c r="I101" s="448">
        <f t="shared" si="21"/>
        <v>-0.16666666666666666</v>
      </c>
      <c r="J101" s="262">
        <v>2</v>
      </c>
      <c r="K101" s="284">
        <v>3</v>
      </c>
      <c r="L101" s="345">
        <f t="shared" si="30"/>
        <v>5</v>
      </c>
      <c r="M101" s="427">
        <f t="shared" si="22"/>
        <v>-0.16666666666666666</v>
      </c>
      <c r="N101" s="262">
        <v>2</v>
      </c>
      <c r="O101" s="284">
        <v>3</v>
      </c>
      <c r="P101" s="345">
        <f t="shared" si="31"/>
        <v>5</v>
      </c>
      <c r="Q101" s="427">
        <f t="shared" si="23"/>
        <v>-0.16666666666666666</v>
      </c>
      <c r="R101" s="262"/>
      <c r="S101" s="284"/>
      <c r="T101" s="345">
        <f t="shared" si="32"/>
        <v>0</v>
      </c>
      <c r="U101" s="423">
        <f t="shared" si="24"/>
        <v>-1</v>
      </c>
      <c r="V101" s="262"/>
      <c r="W101" s="284"/>
      <c r="X101" s="345">
        <f t="shared" si="33"/>
        <v>0</v>
      </c>
      <c r="Y101" s="423">
        <f t="shared" si="25"/>
        <v>-1</v>
      </c>
      <c r="Z101" s="262"/>
      <c r="AA101" s="284"/>
      <c r="AB101" s="345">
        <f t="shared" si="34"/>
        <v>0</v>
      </c>
      <c r="AC101" s="423">
        <f t="shared" si="26"/>
        <v>-1</v>
      </c>
    </row>
    <row r="102" spans="1:29" x14ac:dyDescent="0.2">
      <c r="A102" s="365" t="s">
        <v>157</v>
      </c>
      <c r="B102" s="262">
        <v>10</v>
      </c>
      <c r="C102" s="284">
        <v>8</v>
      </c>
      <c r="D102" s="345">
        <f t="shared" si="28"/>
        <v>18</v>
      </c>
      <c r="E102" s="427">
        <f t="shared" si="20"/>
        <v>-0.14285714285714285</v>
      </c>
      <c r="F102" s="262">
        <v>10</v>
      </c>
      <c r="G102" s="284">
        <v>8</v>
      </c>
      <c r="H102" s="345">
        <f t="shared" si="29"/>
        <v>18</v>
      </c>
      <c r="I102" s="448">
        <f t="shared" si="21"/>
        <v>-0.14285714285714285</v>
      </c>
      <c r="J102" s="262">
        <v>10</v>
      </c>
      <c r="K102" s="284">
        <v>8</v>
      </c>
      <c r="L102" s="345">
        <f t="shared" si="30"/>
        <v>18</v>
      </c>
      <c r="M102" s="427">
        <f t="shared" si="22"/>
        <v>-0.14285714285714285</v>
      </c>
      <c r="N102" s="262">
        <v>10</v>
      </c>
      <c r="O102" s="284">
        <v>8</v>
      </c>
      <c r="P102" s="345">
        <f t="shared" si="31"/>
        <v>18</v>
      </c>
      <c r="Q102" s="427">
        <f t="shared" si="23"/>
        <v>-0.14285714285714285</v>
      </c>
      <c r="R102" s="262"/>
      <c r="S102" s="284"/>
      <c r="T102" s="345">
        <f t="shared" si="32"/>
        <v>0</v>
      </c>
      <c r="U102" s="423">
        <f t="shared" si="24"/>
        <v>-1</v>
      </c>
      <c r="V102" s="262"/>
      <c r="W102" s="284"/>
      <c r="X102" s="345">
        <f t="shared" si="33"/>
        <v>0</v>
      </c>
      <c r="Y102" s="423">
        <f t="shared" si="25"/>
        <v>-1</v>
      </c>
      <c r="Z102" s="262"/>
      <c r="AA102" s="284"/>
      <c r="AB102" s="345">
        <f t="shared" si="34"/>
        <v>0</v>
      </c>
      <c r="AC102" s="423">
        <f t="shared" si="26"/>
        <v>-1</v>
      </c>
    </row>
    <row r="103" spans="1:29" x14ac:dyDescent="0.2">
      <c r="A103" s="283" t="s">
        <v>164</v>
      </c>
      <c r="B103" s="262">
        <v>12</v>
      </c>
      <c r="C103" s="284">
        <v>13</v>
      </c>
      <c r="D103" s="345">
        <f t="shared" si="28"/>
        <v>25</v>
      </c>
      <c r="E103" s="423">
        <f t="shared" si="20"/>
        <v>4.1666666666666664E-2</v>
      </c>
      <c r="F103" s="262">
        <v>11</v>
      </c>
      <c r="G103" s="284">
        <v>13</v>
      </c>
      <c r="H103" s="345">
        <f t="shared" si="29"/>
        <v>24</v>
      </c>
      <c r="I103" s="423">
        <f t="shared" si="21"/>
        <v>0</v>
      </c>
      <c r="J103" s="262">
        <v>11</v>
      </c>
      <c r="K103" s="284">
        <v>13</v>
      </c>
      <c r="L103" s="345">
        <f t="shared" si="30"/>
        <v>24</v>
      </c>
      <c r="M103" s="423">
        <f t="shared" si="22"/>
        <v>0</v>
      </c>
      <c r="N103" s="262">
        <v>11</v>
      </c>
      <c r="O103" s="284">
        <v>13</v>
      </c>
      <c r="P103" s="345">
        <f t="shared" si="31"/>
        <v>24</v>
      </c>
      <c r="Q103" s="423">
        <f t="shared" si="23"/>
        <v>0</v>
      </c>
      <c r="R103" s="262"/>
      <c r="S103" s="284"/>
      <c r="T103" s="345">
        <f t="shared" si="32"/>
        <v>0</v>
      </c>
      <c r="U103" s="423">
        <f t="shared" si="24"/>
        <v>-1</v>
      </c>
      <c r="V103" s="262"/>
      <c r="W103" s="284"/>
      <c r="X103" s="345">
        <f t="shared" si="33"/>
        <v>0</v>
      </c>
      <c r="Y103" s="423">
        <f t="shared" si="25"/>
        <v>-1</v>
      </c>
      <c r="Z103" s="262"/>
      <c r="AA103" s="284"/>
      <c r="AB103" s="345">
        <f t="shared" si="34"/>
        <v>0</v>
      </c>
      <c r="AC103" s="423">
        <f t="shared" si="26"/>
        <v>-1</v>
      </c>
    </row>
    <row r="104" spans="1:29" x14ac:dyDescent="0.2">
      <c r="A104" s="283" t="s">
        <v>158</v>
      </c>
      <c r="B104" s="262">
        <v>11</v>
      </c>
      <c r="C104" s="284">
        <v>7</v>
      </c>
      <c r="D104" s="345">
        <f t="shared" si="28"/>
        <v>18</v>
      </c>
      <c r="E104" s="427">
        <f t="shared" si="20"/>
        <v>-0.14285714285714285</v>
      </c>
      <c r="F104" s="262">
        <v>11</v>
      </c>
      <c r="G104" s="284">
        <v>7</v>
      </c>
      <c r="H104" s="345">
        <f t="shared" si="29"/>
        <v>18</v>
      </c>
      <c r="I104" s="448">
        <f t="shared" si="21"/>
        <v>-0.14285714285714285</v>
      </c>
      <c r="J104" s="262">
        <v>11</v>
      </c>
      <c r="K104" s="284">
        <v>7</v>
      </c>
      <c r="L104" s="345">
        <f t="shared" si="30"/>
        <v>18</v>
      </c>
      <c r="M104" s="427">
        <f t="shared" si="22"/>
        <v>-0.14285714285714285</v>
      </c>
      <c r="N104" s="262">
        <v>11</v>
      </c>
      <c r="O104" s="284">
        <v>7</v>
      </c>
      <c r="P104" s="345">
        <f t="shared" si="31"/>
        <v>18</v>
      </c>
      <c r="Q104" s="427">
        <f t="shared" si="23"/>
        <v>-0.14285714285714285</v>
      </c>
      <c r="R104" s="262"/>
      <c r="S104" s="284"/>
      <c r="T104" s="345">
        <f t="shared" si="32"/>
        <v>0</v>
      </c>
      <c r="U104" s="423">
        <f t="shared" si="24"/>
        <v>-1</v>
      </c>
      <c r="V104" s="262"/>
      <c r="W104" s="284"/>
      <c r="X104" s="345">
        <f t="shared" si="33"/>
        <v>0</v>
      </c>
      <c r="Y104" s="423">
        <f t="shared" si="25"/>
        <v>-1</v>
      </c>
      <c r="Z104" s="262"/>
      <c r="AA104" s="284"/>
      <c r="AB104" s="345">
        <f t="shared" si="34"/>
        <v>0</v>
      </c>
      <c r="AC104" s="423">
        <f t="shared" si="26"/>
        <v>-1</v>
      </c>
    </row>
    <row r="105" spans="1:29" x14ac:dyDescent="0.2">
      <c r="A105" s="283" t="s">
        <v>161</v>
      </c>
      <c r="B105" s="262">
        <v>3</v>
      </c>
      <c r="C105" s="284">
        <v>3</v>
      </c>
      <c r="D105" s="345">
        <f t="shared" si="28"/>
        <v>6</v>
      </c>
      <c r="E105" s="423">
        <f t="shared" si="20"/>
        <v>0</v>
      </c>
      <c r="F105" s="262">
        <v>3</v>
      </c>
      <c r="G105" s="284">
        <v>3</v>
      </c>
      <c r="H105" s="345">
        <f t="shared" si="29"/>
        <v>6</v>
      </c>
      <c r="I105" s="423">
        <f t="shared" si="21"/>
        <v>0</v>
      </c>
      <c r="J105" s="262">
        <v>3</v>
      </c>
      <c r="K105" s="284">
        <v>3</v>
      </c>
      <c r="L105" s="345">
        <f t="shared" si="30"/>
        <v>6</v>
      </c>
      <c r="M105" s="423">
        <f t="shared" si="22"/>
        <v>0</v>
      </c>
      <c r="N105" s="262">
        <v>3</v>
      </c>
      <c r="O105" s="284">
        <v>3</v>
      </c>
      <c r="P105" s="345">
        <f t="shared" si="31"/>
        <v>6</v>
      </c>
      <c r="Q105" s="423">
        <f t="shared" si="23"/>
        <v>0</v>
      </c>
      <c r="R105" s="262"/>
      <c r="S105" s="284"/>
      <c r="T105" s="345">
        <f t="shared" si="32"/>
        <v>0</v>
      </c>
      <c r="U105" s="423">
        <f t="shared" si="24"/>
        <v>-1</v>
      </c>
      <c r="V105" s="262"/>
      <c r="W105" s="284"/>
      <c r="X105" s="345">
        <f t="shared" si="33"/>
        <v>0</v>
      </c>
      <c r="Y105" s="423">
        <f t="shared" si="25"/>
        <v>-1</v>
      </c>
      <c r="Z105" s="262"/>
      <c r="AA105" s="284"/>
      <c r="AB105" s="345">
        <f t="shared" si="34"/>
        <v>0</v>
      </c>
      <c r="AC105" s="423">
        <f t="shared" si="26"/>
        <v>-1</v>
      </c>
    </row>
    <row r="106" spans="1:29" x14ac:dyDescent="0.2">
      <c r="A106" s="283" t="s">
        <v>162</v>
      </c>
      <c r="B106" s="262">
        <v>49</v>
      </c>
      <c r="C106" s="284">
        <v>0</v>
      </c>
      <c r="D106" s="345">
        <f t="shared" si="28"/>
        <v>49</v>
      </c>
      <c r="E106" s="427">
        <f t="shared" si="20"/>
        <v>-5.7692307692307696E-2</v>
      </c>
      <c r="F106" s="262">
        <v>49</v>
      </c>
      <c r="G106" s="284">
        <v>0</v>
      </c>
      <c r="H106" s="345">
        <f t="shared" si="29"/>
        <v>49</v>
      </c>
      <c r="I106" s="448">
        <f t="shared" si="21"/>
        <v>-5.7692307692307696E-2</v>
      </c>
      <c r="J106" s="262">
        <v>49</v>
      </c>
      <c r="K106" s="284">
        <v>0</v>
      </c>
      <c r="L106" s="345">
        <f t="shared" si="30"/>
        <v>49</v>
      </c>
      <c r="M106" s="427">
        <f t="shared" si="22"/>
        <v>-5.7692307692307696E-2</v>
      </c>
      <c r="N106" s="262">
        <v>48</v>
      </c>
      <c r="O106" s="284">
        <v>0</v>
      </c>
      <c r="P106" s="345">
        <f t="shared" si="31"/>
        <v>48</v>
      </c>
      <c r="Q106" s="427">
        <f t="shared" si="23"/>
        <v>-7.6923076923076927E-2</v>
      </c>
      <c r="R106" s="262"/>
      <c r="S106" s="284"/>
      <c r="T106" s="345">
        <f t="shared" si="32"/>
        <v>0</v>
      </c>
      <c r="U106" s="423">
        <f t="shared" si="24"/>
        <v>-1</v>
      </c>
      <c r="V106" s="262"/>
      <c r="W106" s="284"/>
      <c r="X106" s="345">
        <f t="shared" si="33"/>
        <v>0</v>
      </c>
      <c r="Y106" s="423">
        <f t="shared" si="25"/>
        <v>-1</v>
      </c>
      <c r="Z106" s="262"/>
      <c r="AA106" s="284"/>
      <c r="AB106" s="345">
        <f t="shared" si="34"/>
        <v>0</v>
      </c>
      <c r="AC106" s="423">
        <f t="shared" si="26"/>
        <v>-1</v>
      </c>
    </row>
    <row r="107" spans="1:29" x14ac:dyDescent="0.2">
      <c r="A107" s="283" t="s">
        <v>56</v>
      </c>
      <c r="B107" s="262">
        <v>14</v>
      </c>
      <c r="C107" s="284">
        <v>2</v>
      </c>
      <c r="D107" s="345">
        <f t="shared" si="28"/>
        <v>16</v>
      </c>
      <c r="E107" s="429">
        <f t="shared" si="20"/>
        <v>6.6666666666666666E-2</v>
      </c>
      <c r="F107" s="262">
        <v>14</v>
      </c>
      <c r="G107" s="284">
        <v>2</v>
      </c>
      <c r="H107" s="345">
        <f t="shared" si="29"/>
        <v>16</v>
      </c>
      <c r="I107" s="429">
        <f t="shared" si="21"/>
        <v>6.6666666666666666E-2</v>
      </c>
      <c r="J107" s="262">
        <v>13</v>
      </c>
      <c r="K107" s="284">
        <v>2</v>
      </c>
      <c r="L107" s="345">
        <f t="shared" si="30"/>
        <v>15</v>
      </c>
      <c r="M107" s="423">
        <f t="shared" si="22"/>
        <v>0</v>
      </c>
      <c r="N107" s="262">
        <v>13</v>
      </c>
      <c r="O107" s="284">
        <v>2</v>
      </c>
      <c r="P107" s="345">
        <f t="shared" si="31"/>
        <v>15</v>
      </c>
      <c r="Q107" s="423">
        <f t="shared" si="23"/>
        <v>0</v>
      </c>
      <c r="R107" s="262"/>
      <c r="S107" s="284"/>
      <c r="T107" s="345">
        <f t="shared" si="32"/>
        <v>0</v>
      </c>
      <c r="U107" s="423">
        <f t="shared" si="24"/>
        <v>-1</v>
      </c>
      <c r="V107" s="262"/>
      <c r="W107" s="284"/>
      <c r="X107" s="345">
        <f t="shared" si="33"/>
        <v>0</v>
      </c>
      <c r="Y107" s="423">
        <f t="shared" si="25"/>
        <v>-1</v>
      </c>
      <c r="Z107" s="262"/>
      <c r="AA107" s="284"/>
      <c r="AB107" s="345">
        <f t="shared" si="34"/>
        <v>0</v>
      </c>
      <c r="AC107" s="423">
        <f t="shared" si="26"/>
        <v>-1</v>
      </c>
    </row>
    <row r="108" spans="1:29" x14ac:dyDescent="0.2">
      <c r="A108" s="283" t="s">
        <v>184</v>
      </c>
      <c r="B108" s="262">
        <v>1</v>
      </c>
      <c r="C108" s="284">
        <v>13</v>
      </c>
      <c r="D108" s="345">
        <f>SUM(B108:C108)</f>
        <v>14</v>
      </c>
      <c r="E108" s="432">
        <f t="shared" si="20"/>
        <v>-0.33333333333333331</v>
      </c>
      <c r="F108" s="262">
        <v>1</v>
      </c>
      <c r="G108" s="284">
        <v>13</v>
      </c>
      <c r="H108" s="345">
        <f>SUM(F108:G108)</f>
        <v>14</v>
      </c>
      <c r="I108" s="432">
        <f t="shared" si="21"/>
        <v>-0.33333333333333331</v>
      </c>
      <c r="J108" s="262">
        <v>1</v>
      </c>
      <c r="K108" s="284">
        <v>11</v>
      </c>
      <c r="L108" s="345">
        <f>SUM(J108:K108)</f>
        <v>12</v>
      </c>
      <c r="M108" s="432">
        <f t="shared" si="22"/>
        <v>-0.42857142857142855</v>
      </c>
      <c r="N108" s="262">
        <v>1</v>
      </c>
      <c r="O108" s="284">
        <v>11</v>
      </c>
      <c r="P108" s="345">
        <f t="shared" si="31"/>
        <v>12</v>
      </c>
      <c r="Q108" s="432">
        <f t="shared" si="23"/>
        <v>-0.42857142857142855</v>
      </c>
      <c r="R108" s="262"/>
      <c r="S108" s="284"/>
      <c r="T108" s="345">
        <f t="shared" si="32"/>
        <v>0</v>
      </c>
      <c r="U108" s="423">
        <f t="shared" si="24"/>
        <v>-1</v>
      </c>
      <c r="V108" s="262"/>
      <c r="W108" s="284"/>
      <c r="X108" s="345">
        <f t="shared" si="33"/>
        <v>0</v>
      </c>
      <c r="Y108" s="423">
        <f t="shared" si="25"/>
        <v>-1</v>
      </c>
      <c r="Z108" s="262"/>
      <c r="AA108" s="284"/>
      <c r="AB108" s="345">
        <f t="shared" si="34"/>
        <v>0</v>
      </c>
      <c r="AC108" s="423">
        <f t="shared" si="26"/>
        <v>-1</v>
      </c>
    </row>
    <row r="109" spans="1:29" x14ac:dyDescent="0.2">
      <c r="A109" s="380" t="s">
        <v>172</v>
      </c>
      <c r="B109" s="381">
        <f>SUM(B110:B117)</f>
        <v>292</v>
      </c>
      <c r="C109" s="387">
        <f>SUM(C110:C117)</f>
        <v>26</v>
      </c>
      <c r="D109" s="387">
        <f>SUM(D110:D117)</f>
        <v>318</v>
      </c>
      <c r="E109" s="424">
        <f t="shared" si="20"/>
        <v>-0.12637362637362637</v>
      </c>
      <c r="F109" s="381">
        <f>SUM(F110:F117)</f>
        <v>292</v>
      </c>
      <c r="G109" s="387">
        <f>SUM(G110:G117)</f>
        <v>25</v>
      </c>
      <c r="H109" s="387">
        <f>SUM(H110:H117)</f>
        <v>317</v>
      </c>
      <c r="I109" s="424">
        <f t="shared" si="21"/>
        <v>-0.12912087912087913</v>
      </c>
      <c r="J109" s="387">
        <f>SUM(J110:J117)</f>
        <v>284</v>
      </c>
      <c r="K109" s="387">
        <f>SUM(K110:K117)</f>
        <v>25</v>
      </c>
      <c r="L109" s="387">
        <f>SUM(L110:L117)</f>
        <v>309</v>
      </c>
      <c r="M109" s="424">
        <f t="shared" si="22"/>
        <v>-0.15109890109890109</v>
      </c>
      <c r="N109" s="381">
        <f>SUM(N110:N117)</f>
        <v>284</v>
      </c>
      <c r="O109" s="387">
        <f>SUM(O110:O117)</f>
        <v>25</v>
      </c>
      <c r="P109" s="387">
        <f>SUM(P110:P117)</f>
        <v>309</v>
      </c>
      <c r="Q109" s="424">
        <f t="shared" si="23"/>
        <v>-0.15109890109890109</v>
      </c>
      <c r="R109" s="381">
        <f>SUM(R110:R117)</f>
        <v>0</v>
      </c>
      <c r="S109" s="387">
        <f>SUM(S110:S117)</f>
        <v>0</v>
      </c>
      <c r="T109" s="387">
        <f>SUM(T110:T117)</f>
        <v>0</v>
      </c>
      <c r="U109" s="424">
        <f t="shared" si="24"/>
        <v>-1</v>
      </c>
      <c r="V109" s="381">
        <f>SUM(V110:V117)</f>
        <v>0</v>
      </c>
      <c r="W109" s="387">
        <f>SUM(W110:W117)</f>
        <v>0</v>
      </c>
      <c r="X109" s="387">
        <f>SUM(X110:X117)</f>
        <v>0</v>
      </c>
      <c r="Y109" s="424">
        <f t="shared" si="25"/>
        <v>-1</v>
      </c>
      <c r="Z109" s="381">
        <f>SUM(Z110:Z117)</f>
        <v>0</v>
      </c>
      <c r="AA109" s="387">
        <f>SUM(AA110:AA117)</f>
        <v>0</v>
      </c>
      <c r="AB109" s="387">
        <f>SUM(AB110:AB117)</f>
        <v>0</v>
      </c>
      <c r="AC109" s="424">
        <f t="shared" si="26"/>
        <v>-1</v>
      </c>
    </row>
    <row r="110" spans="1:29" x14ac:dyDescent="0.2">
      <c r="A110" s="283" t="s">
        <v>102</v>
      </c>
      <c r="B110" s="262">
        <v>26</v>
      </c>
      <c r="C110" s="284">
        <v>1</v>
      </c>
      <c r="D110" s="345">
        <f t="shared" ref="D110:D117" si="35">SUM(B110:C110)</f>
        <v>27</v>
      </c>
      <c r="E110" s="427">
        <f t="shared" si="20"/>
        <v>-0.12903225806451613</v>
      </c>
      <c r="F110" s="262">
        <v>26</v>
      </c>
      <c r="G110" s="284">
        <v>1</v>
      </c>
      <c r="H110" s="345">
        <f t="shared" ref="H110:H117" si="36">SUM(F110:G110)</f>
        <v>27</v>
      </c>
      <c r="I110" s="448">
        <f t="shared" si="21"/>
        <v>-0.12903225806451613</v>
      </c>
      <c r="J110" s="262">
        <v>25</v>
      </c>
      <c r="K110" s="284">
        <v>1</v>
      </c>
      <c r="L110" s="345">
        <f t="shared" ref="L110:L117" si="37">SUM(J110:K110)</f>
        <v>26</v>
      </c>
      <c r="M110" s="427">
        <f t="shared" si="22"/>
        <v>-0.16129032258064516</v>
      </c>
      <c r="N110" s="262">
        <v>25</v>
      </c>
      <c r="O110" s="284">
        <v>1</v>
      </c>
      <c r="P110" s="345">
        <f t="shared" ref="P110:P117" si="38">SUM(N110:O110)</f>
        <v>26</v>
      </c>
      <c r="Q110" s="427">
        <f t="shared" si="23"/>
        <v>-0.16129032258064516</v>
      </c>
      <c r="R110" s="262"/>
      <c r="S110" s="284"/>
      <c r="T110" s="345">
        <f t="shared" ref="T110:T117" si="39">SUM(R110:S110)</f>
        <v>0</v>
      </c>
      <c r="U110" s="423">
        <f t="shared" si="24"/>
        <v>-1</v>
      </c>
      <c r="V110" s="262"/>
      <c r="W110" s="284"/>
      <c r="X110" s="345">
        <f t="shared" ref="X110:X117" si="40">SUM(V110:W110)</f>
        <v>0</v>
      </c>
      <c r="Y110" s="423">
        <f t="shared" si="25"/>
        <v>-1</v>
      </c>
      <c r="Z110" s="262"/>
      <c r="AA110" s="284"/>
      <c r="AB110" s="345">
        <f t="shared" ref="AB110:AB117" si="41">SUM(Z110:AA110)</f>
        <v>0</v>
      </c>
      <c r="AC110" s="423">
        <f t="shared" si="26"/>
        <v>-1</v>
      </c>
    </row>
    <row r="111" spans="1:29" x14ac:dyDescent="0.2">
      <c r="A111" s="283" t="s">
        <v>152</v>
      </c>
      <c r="B111" s="262">
        <v>38</v>
      </c>
      <c r="C111" s="284">
        <v>1</v>
      </c>
      <c r="D111" s="345">
        <f t="shared" si="35"/>
        <v>39</v>
      </c>
      <c r="E111" s="427">
        <f t="shared" si="20"/>
        <v>-0.13333333333333333</v>
      </c>
      <c r="F111" s="262">
        <v>38</v>
      </c>
      <c r="G111" s="284">
        <v>1</v>
      </c>
      <c r="H111" s="345">
        <f t="shared" si="36"/>
        <v>39</v>
      </c>
      <c r="I111" s="448">
        <f t="shared" si="21"/>
        <v>-0.13333333333333333</v>
      </c>
      <c r="J111" s="262">
        <v>38</v>
      </c>
      <c r="K111" s="284">
        <v>1</v>
      </c>
      <c r="L111" s="345">
        <f t="shared" si="37"/>
        <v>39</v>
      </c>
      <c r="M111" s="427">
        <f t="shared" si="22"/>
        <v>-0.13333333333333333</v>
      </c>
      <c r="N111" s="262">
        <v>38</v>
      </c>
      <c r="O111" s="284">
        <v>1</v>
      </c>
      <c r="P111" s="345">
        <f t="shared" si="38"/>
        <v>39</v>
      </c>
      <c r="Q111" s="427">
        <f t="shared" si="23"/>
        <v>-0.13333333333333333</v>
      </c>
      <c r="R111" s="262"/>
      <c r="S111" s="284"/>
      <c r="T111" s="345">
        <f t="shared" si="39"/>
        <v>0</v>
      </c>
      <c r="U111" s="423">
        <f t="shared" si="24"/>
        <v>-1</v>
      </c>
      <c r="V111" s="262"/>
      <c r="W111" s="284"/>
      <c r="X111" s="345">
        <f t="shared" si="40"/>
        <v>0</v>
      </c>
      <c r="Y111" s="423">
        <f t="shared" si="25"/>
        <v>-1</v>
      </c>
      <c r="Z111" s="262"/>
      <c r="AA111" s="284"/>
      <c r="AB111" s="345">
        <f t="shared" si="41"/>
        <v>0</v>
      </c>
      <c r="AC111" s="423">
        <f t="shared" si="26"/>
        <v>-1</v>
      </c>
    </row>
    <row r="112" spans="1:29" x14ac:dyDescent="0.2">
      <c r="A112" s="283" t="s">
        <v>153</v>
      </c>
      <c r="B112" s="262">
        <v>44</v>
      </c>
      <c r="C112" s="284">
        <v>3</v>
      </c>
      <c r="D112" s="345">
        <f>SUM(B112:C112)</f>
        <v>47</v>
      </c>
      <c r="E112" s="427">
        <f t="shared" si="20"/>
        <v>-9.6153846153846159E-2</v>
      </c>
      <c r="F112" s="262">
        <v>44</v>
      </c>
      <c r="G112" s="284">
        <v>3</v>
      </c>
      <c r="H112" s="345">
        <f>SUM(F112:G112)</f>
        <v>47</v>
      </c>
      <c r="I112" s="448">
        <f t="shared" si="21"/>
        <v>-9.6153846153846159E-2</v>
      </c>
      <c r="J112" s="262">
        <v>40</v>
      </c>
      <c r="K112" s="284">
        <v>3</v>
      </c>
      <c r="L112" s="345">
        <f>SUM(J112:K112)</f>
        <v>43</v>
      </c>
      <c r="M112" s="427">
        <f t="shared" si="22"/>
        <v>-0.17307692307692307</v>
      </c>
      <c r="N112" s="262">
        <v>41</v>
      </c>
      <c r="O112" s="284">
        <v>3</v>
      </c>
      <c r="P112" s="345">
        <f>SUM(N112:O112)</f>
        <v>44</v>
      </c>
      <c r="Q112" s="427">
        <f t="shared" si="23"/>
        <v>-0.15384615384615385</v>
      </c>
      <c r="R112" s="262"/>
      <c r="S112" s="284"/>
      <c r="T112" s="345">
        <f>SUM(R112:S112)</f>
        <v>0</v>
      </c>
      <c r="U112" s="423">
        <f t="shared" si="24"/>
        <v>-1</v>
      </c>
      <c r="V112" s="262"/>
      <c r="W112" s="284"/>
      <c r="X112" s="345">
        <f>SUM(V112:W112)</f>
        <v>0</v>
      </c>
      <c r="Y112" s="423">
        <f t="shared" si="25"/>
        <v>-1</v>
      </c>
      <c r="Z112" s="262"/>
      <c r="AA112" s="284"/>
      <c r="AB112" s="345">
        <f>SUM(Z112:AA112)</f>
        <v>0</v>
      </c>
      <c r="AC112" s="423">
        <f t="shared" si="26"/>
        <v>-1</v>
      </c>
    </row>
    <row r="113" spans="1:29" x14ac:dyDescent="0.2">
      <c r="A113" s="283" t="s">
        <v>155</v>
      </c>
      <c r="B113" s="262">
        <v>13</v>
      </c>
      <c r="C113" s="284">
        <v>1</v>
      </c>
      <c r="D113" s="345">
        <f t="shared" si="35"/>
        <v>14</v>
      </c>
      <c r="E113" s="427">
        <f t="shared" si="20"/>
        <v>-0.125</v>
      </c>
      <c r="F113" s="262">
        <v>13</v>
      </c>
      <c r="G113" s="284">
        <v>1</v>
      </c>
      <c r="H113" s="345">
        <f t="shared" si="36"/>
        <v>14</v>
      </c>
      <c r="I113" s="448">
        <f t="shared" si="21"/>
        <v>-0.125</v>
      </c>
      <c r="J113" s="262">
        <v>13</v>
      </c>
      <c r="K113" s="284">
        <v>1</v>
      </c>
      <c r="L113" s="345">
        <f t="shared" si="37"/>
        <v>14</v>
      </c>
      <c r="M113" s="427">
        <f t="shared" si="22"/>
        <v>-0.125</v>
      </c>
      <c r="N113" s="262">
        <v>13</v>
      </c>
      <c r="O113" s="284">
        <v>1</v>
      </c>
      <c r="P113" s="345">
        <f t="shared" si="38"/>
        <v>14</v>
      </c>
      <c r="Q113" s="427">
        <f t="shared" si="23"/>
        <v>-0.125</v>
      </c>
      <c r="R113" s="262"/>
      <c r="S113" s="284"/>
      <c r="T113" s="345">
        <f t="shared" si="39"/>
        <v>0</v>
      </c>
      <c r="U113" s="423">
        <f t="shared" si="24"/>
        <v>-1</v>
      </c>
      <c r="V113" s="262"/>
      <c r="W113" s="284"/>
      <c r="X113" s="345">
        <f t="shared" si="40"/>
        <v>0</v>
      </c>
      <c r="Y113" s="423">
        <f t="shared" si="25"/>
        <v>-1</v>
      </c>
      <c r="Z113" s="262"/>
      <c r="AA113" s="284"/>
      <c r="AB113" s="345">
        <f t="shared" si="41"/>
        <v>0</v>
      </c>
      <c r="AC113" s="423">
        <f t="shared" si="26"/>
        <v>-1</v>
      </c>
    </row>
    <row r="114" spans="1:29" x14ac:dyDescent="0.2">
      <c r="A114" s="283" t="s">
        <v>118</v>
      </c>
      <c r="B114" s="262">
        <v>9</v>
      </c>
      <c r="C114" s="284">
        <v>0</v>
      </c>
      <c r="D114" s="345">
        <f t="shared" si="35"/>
        <v>9</v>
      </c>
      <c r="E114" s="432">
        <f t="shared" si="20"/>
        <v>-0.30769230769230771</v>
      </c>
      <c r="F114" s="262">
        <v>9</v>
      </c>
      <c r="G114" s="284">
        <v>0</v>
      </c>
      <c r="H114" s="345">
        <f t="shared" si="36"/>
        <v>9</v>
      </c>
      <c r="I114" s="432">
        <f t="shared" si="21"/>
        <v>-0.30769230769230771</v>
      </c>
      <c r="J114" s="262">
        <v>8</v>
      </c>
      <c r="K114" s="284">
        <v>0</v>
      </c>
      <c r="L114" s="345">
        <f t="shared" si="37"/>
        <v>8</v>
      </c>
      <c r="M114" s="432">
        <f t="shared" si="22"/>
        <v>-0.38461538461538464</v>
      </c>
      <c r="N114" s="262">
        <v>8</v>
      </c>
      <c r="O114" s="284">
        <v>0</v>
      </c>
      <c r="P114" s="345">
        <f t="shared" si="38"/>
        <v>8</v>
      </c>
      <c r="Q114" s="432">
        <f t="shared" si="23"/>
        <v>-0.38461538461538464</v>
      </c>
      <c r="R114" s="262"/>
      <c r="S114" s="284"/>
      <c r="T114" s="345">
        <f t="shared" si="39"/>
        <v>0</v>
      </c>
      <c r="U114" s="423">
        <f t="shared" si="24"/>
        <v>-1</v>
      </c>
      <c r="V114" s="262"/>
      <c r="W114" s="284"/>
      <c r="X114" s="345">
        <f t="shared" si="40"/>
        <v>0</v>
      </c>
      <c r="Y114" s="423">
        <f t="shared" si="25"/>
        <v>-1</v>
      </c>
      <c r="Z114" s="262"/>
      <c r="AA114" s="284"/>
      <c r="AB114" s="345">
        <f t="shared" si="41"/>
        <v>0</v>
      </c>
      <c r="AC114" s="423">
        <f t="shared" si="26"/>
        <v>-1</v>
      </c>
    </row>
    <row r="115" spans="1:29" x14ac:dyDescent="0.2">
      <c r="A115" s="365" t="s">
        <v>91</v>
      </c>
      <c r="B115" s="262">
        <v>73</v>
      </c>
      <c r="C115" s="284">
        <v>14</v>
      </c>
      <c r="D115" s="345">
        <f t="shared" si="35"/>
        <v>87</v>
      </c>
      <c r="E115" s="427">
        <f t="shared" si="20"/>
        <v>-0.13</v>
      </c>
      <c r="F115" s="262">
        <v>73</v>
      </c>
      <c r="G115" s="284">
        <v>13</v>
      </c>
      <c r="H115" s="345">
        <f t="shared" si="36"/>
        <v>86</v>
      </c>
      <c r="I115" s="448">
        <f t="shared" si="21"/>
        <v>-0.14000000000000001</v>
      </c>
      <c r="J115" s="262">
        <v>73</v>
      </c>
      <c r="K115" s="284">
        <v>13</v>
      </c>
      <c r="L115" s="345">
        <f t="shared" si="37"/>
        <v>86</v>
      </c>
      <c r="M115" s="427">
        <f t="shared" si="22"/>
        <v>-0.14000000000000001</v>
      </c>
      <c r="N115" s="262">
        <v>73</v>
      </c>
      <c r="O115" s="284">
        <v>13</v>
      </c>
      <c r="P115" s="345">
        <f t="shared" si="38"/>
        <v>86</v>
      </c>
      <c r="Q115" s="427">
        <f t="shared" si="23"/>
        <v>-0.14000000000000001</v>
      </c>
      <c r="R115" s="262"/>
      <c r="S115" s="284"/>
      <c r="T115" s="345">
        <f t="shared" si="39"/>
        <v>0</v>
      </c>
      <c r="U115" s="423">
        <f t="shared" si="24"/>
        <v>-1</v>
      </c>
      <c r="V115" s="262"/>
      <c r="W115" s="284"/>
      <c r="X115" s="345">
        <f t="shared" si="40"/>
        <v>0</v>
      </c>
      <c r="Y115" s="423">
        <f t="shared" si="25"/>
        <v>-1</v>
      </c>
      <c r="Z115" s="262"/>
      <c r="AA115" s="284"/>
      <c r="AB115" s="345">
        <f t="shared" si="41"/>
        <v>0</v>
      </c>
      <c r="AC115" s="423">
        <f t="shared" si="26"/>
        <v>-1</v>
      </c>
    </row>
    <row r="116" spans="1:29" x14ac:dyDescent="0.2">
      <c r="A116" s="283" t="s">
        <v>92</v>
      </c>
      <c r="B116" s="262">
        <v>9</v>
      </c>
      <c r="C116" s="284">
        <v>4</v>
      </c>
      <c r="D116" s="345">
        <f t="shared" si="35"/>
        <v>13</v>
      </c>
      <c r="E116" s="423">
        <f t="shared" si="20"/>
        <v>0</v>
      </c>
      <c r="F116" s="262">
        <v>9</v>
      </c>
      <c r="G116" s="284">
        <v>4</v>
      </c>
      <c r="H116" s="345">
        <f t="shared" si="36"/>
        <v>13</v>
      </c>
      <c r="I116" s="423">
        <f t="shared" si="21"/>
        <v>0</v>
      </c>
      <c r="J116" s="262">
        <v>9</v>
      </c>
      <c r="K116" s="284">
        <v>4</v>
      </c>
      <c r="L116" s="345">
        <f t="shared" si="37"/>
        <v>13</v>
      </c>
      <c r="M116" s="423">
        <f t="shared" si="22"/>
        <v>0</v>
      </c>
      <c r="N116" s="262">
        <v>9</v>
      </c>
      <c r="O116" s="284">
        <v>4</v>
      </c>
      <c r="P116" s="345">
        <f t="shared" si="38"/>
        <v>13</v>
      </c>
      <c r="Q116" s="423">
        <f t="shared" si="23"/>
        <v>0</v>
      </c>
      <c r="R116" s="262"/>
      <c r="S116" s="284"/>
      <c r="T116" s="345">
        <f t="shared" si="39"/>
        <v>0</v>
      </c>
      <c r="U116" s="423">
        <f t="shared" si="24"/>
        <v>-1</v>
      </c>
      <c r="V116" s="262"/>
      <c r="W116" s="284"/>
      <c r="X116" s="345">
        <f t="shared" si="40"/>
        <v>0</v>
      </c>
      <c r="Y116" s="423">
        <f t="shared" si="25"/>
        <v>-1</v>
      </c>
      <c r="Z116" s="262"/>
      <c r="AA116" s="284"/>
      <c r="AB116" s="345">
        <f t="shared" si="41"/>
        <v>0</v>
      </c>
      <c r="AC116" s="423">
        <f t="shared" si="26"/>
        <v>-1</v>
      </c>
    </row>
    <row r="117" spans="1:29" x14ac:dyDescent="0.2">
      <c r="A117" s="283" t="s">
        <v>38</v>
      </c>
      <c r="B117" s="262">
        <v>80</v>
      </c>
      <c r="C117" s="284">
        <v>2</v>
      </c>
      <c r="D117" s="345">
        <f t="shared" si="35"/>
        <v>82</v>
      </c>
      <c r="E117" s="427">
        <f t="shared" si="20"/>
        <v>-0.1276595744680851</v>
      </c>
      <c r="F117" s="262">
        <v>80</v>
      </c>
      <c r="G117" s="284">
        <v>2</v>
      </c>
      <c r="H117" s="345">
        <f t="shared" si="36"/>
        <v>82</v>
      </c>
      <c r="I117" s="448">
        <f t="shared" si="21"/>
        <v>-0.1276595744680851</v>
      </c>
      <c r="J117" s="262">
        <v>78</v>
      </c>
      <c r="K117" s="284">
        <v>2</v>
      </c>
      <c r="L117" s="345">
        <f t="shared" si="37"/>
        <v>80</v>
      </c>
      <c r="M117" s="427">
        <f t="shared" si="22"/>
        <v>-0.14893617021276595</v>
      </c>
      <c r="N117" s="262">
        <v>77</v>
      </c>
      <c r="O117" s="284">
        <v>2</v>
      </c>
      <c r="P117" s="345">
        <f t="shared" si="38"/>
        <v>79</v>
      </c>
      <c r="Q117" s="427">
        <f t="shared" si="23"/>
        <v>-0.15957446808510639</v>
      </c>
      <c r="R117" s="262"/>
      <c r="S117" s="284"/>
      <c r="T117" s="345">
        <f t="shared" si="39"/>
        <v>0</v>
      </c>
      <c r="U117" s="423">
        <f t="shared" si="24"/>
        <v>-1</v>
      </c>
      <c r="V117" s="262"/>
      <c r="W117" s="284"/>
      <c r="X117" s="345">
        <f t="shared" si="40"/>
        <v>0</v>
      </c>
      <c r="Y117" s="423">
        <f t="shared" si="25"/>
        <v>-1</v>
      </c>
      <c r="Z117" s="262"/>
      <c r="AA117" s="284"/>
      <c r="AB117" s="345">
        <f t="shared" si="41"/>
        <v>0</v>
      </c>
      <c r="AC117" s="423">
        <f t="shared" si="26"/>
        <v>-1</v>
      </c>
    </row>
    <row r="118" spans="1:29" x14ac:dyDescent="0.2">
      <c r="A118" s="380" t="s">
        <v>174</v>
      </c>
      <c r="B118" s="381">
        <f>SUM(B119:B121)</f>
        <v>196</v>
      </c>
      <c r="C118" s="387">
        <f>SUM(C119:C121)</f>
        <v>81</v>
      </c>
      <c r="D118" s="387">
        <f>SUM(D119:D121)</f>
        <v>277</v>
      </c>
      <c r="E118" s="424">
        <f t="shared" si="20"/>
        <v>-7.6666666666666661E-2</v>
      </c>
      <c r="F118" s="381">
        <f>SUM(F119:F121)</f>
        <v>198</v>
      </c>
      <c r="G118" s="387">
        <f>SUM(G119:G121)</f>
        <v>81</v>
      </c>
      <c r="H118" s="387">
        <f>SUM(H119:H121)</f>
        <v>279</v>
      </c>
      <c r="I118" s="424">
        <f t="shared" si="21"/>
        <v>-7.0000000000000007E-2</v>
      </c>
      <c r="J118" s="381">
        <f>SUM(J119:J121)</f>
        <v>197</v>
      </c>
      <c r="K118" s="387">
        <f>SUM(K119:K121)</f>
        <v>80</v>
      </c>
      <c r="L118" s="387">
        <f>SUM(L119:L121)</f>
        <v>277</v>
      </c>
      <c r="M118" s="424">
        <f t="shared" si="22"/>
        <v>-7.6666666666666661E-2</v>
      </c>
      <c r="N118" s="381">
        <f>SUM(N119:N121)</f>
        <v>197</v>
      </c>
      <c r="O118" s="387">
        <f>SUM(O119:O121)</f>
        <v>80</v>
      </c>
      <c r="P118" s="387">
        <f>SUM(P119:P121)</f>
        <v>277</v>
      </c>
      <c r="Q118" s="424">
        <f t="shared" si="23"/>
        <v>-7.6666666666666661E-2</v>
      </c>
      <c r="R118" s="381">
        <f>SUM(R119:R121)</f>
        <v>0</v>
      </c>
      <c r="S118" s="387">
        <f>SUM(S119:S121)</f>
        <v>0</v>
      </c>
      <c r="T118" s="387">
        <f>SUM(T119:T121)</f>
        <v>0</v>
      </c>
      <c r="U118" s="424">
        <f t="shared" si="24"/>
        <v>-1</v>
      </c>
      <c r="V118" s="381">
        <f>SUM(V119:V121)</f>
        <v>0</v>
      </c>
      <c r="W118" s="387">
        <f>SUM(W119:W121)</f>
        <v>0</v>
      </c>
      <c r="X118" s="387">
        <f>SUM(X119:X121)</f>
        <v>0</v>
      </c>
      <c r="Y118" s="424">
        <f t="shared" si="25"/>
        <v>-1</v>
      </c>
      <c r="Z118" s="381">
        <f>SUM(Z119:Z121)</f>
        <v>0</v>
      </c>
      <c r="AA118" s="387">
        <f>SUM(AA119:AA121)</f>
        <v>0</v>
      </c>
      <c r="AB118" s="387">
        <f>SUM(AB119:AB121)</f>
        <v>0</v>
      </c>
      <c r="AC118" s="424">
        <f t="shared" si="26"/>
        <v>-1</v>
      </c>
    </row>
    <row r="119" spans="1:29" x14ac:dyDescent="0.2">
      <c r="A119" s="283" t="s">
        <v>104</v>
      </c>
      <c r="B119" s="262">
        <v>121</v>
      </c>
      <c r="C119" s="284">
        <v>33</v>
      </c>
      <c r="D119" s="345">
        <f>SUM(B119:C119)</f>
        <v>154</v>
      </c>
      <c r="E119" s="427">
        <f t="shared" si="20"/>
        <v>-6.097560975609756E-2</v>
      </c>
      <c r="F119" s="262">
        <v>121</v>
      </c>
      <c r="G119" s="284">
        <v>33</v>
      </c>
      <c r="H119" s="345">
        <f>SUM(F119:G119)</f>
        <v>154</v>
      </c>
      <c r="I119" s="448">
        <f t="shared" si="21"/>
        <v>-6.097560975609756E-2</v>
      </c>
      <c r="J119" s="262">
        <v>121</v>
      </c>
      <c r="K119" s="284">
        <v>33</v>
      </c>
      <c r="L119" s="345">
        <f>SUM(J119:K119)</f>
        <v>154</v>
      </c>
      <c r="M119" s="427">
        <f t="shared" si="22"/>
        <v>-6.097560975609756E-2</v>
      </c>
      <c r="N119" s="262">
        <v>121</v>
      </c>
      <c r="O119" s="284">
        <v>33</v>
      </c>
      <c r="P119" s="345">
        <f>SUM(N119:O119)</f>
        <v>154</v>
      </c>
      <c r="Q119" s="427">
        <f t="shared" si="23"/>
        <v>-6.097560975609756E-2</v>
      </c>
      <c r="R119" s="262"/>
      <c r="S119" s="284"/>
      <c r="T119" s="345">
        <f>SUM(R119:S119)</f>
        <v>0</v>
      </c>
      <c r="U119" s="423">
        <f t="shared" si="24"/>
        <v>-1</v>
      </c>
      <c r="V119" s="262"/>
      <c r="W119" s="284"/>
      <c r="X119" s="345">
        <f>SUM(V119:W119)</f>
        <v>0</v>
      </c>
      <c r="Y119" s="423">
        <f t="shared" si="25"/>
        <v>-1</v>
      </c>
      <c r="Z119" s="262"/>
      <c r="AA119" s="284"/>
      <c r="AB119" s="345">
        <f>SUM(Z119:AA119)</f>
        <v>0</v>
      </c>
      <c r="AC119" s="423">
        <f t="shared" si="26"/>
        <v>-1</v>
      </c>
    </row>
    <row r="120" spans="1:29" x14ac:dyDescent="0.2">
      <c r="A120" s="283" t="s">
        <v>176</v>
      </c>
      <c r="B120" s="262">
        <v>64</v>
      </c>
      <c r="C120" s="284">
        <v>30</v>
      </c>
      <c r="D120" s="345">
        <f>SUM(B120:C120)</f>
        <v>94</v>
      </c>
      <c r="E120" s="427">
        <f t="shared" si="20"/>
        <v>-0.14545454545454545</v>
      </c>
      <c r="F120" s="262">
        <v>66</v>
      </c>
      <c r="G120" s="284">
        <v>30</v>
      </c>
      <c r="H120" s="345">
        <f>SUM(F120:G120)</f>
        <v>96</v>
      </c>
      <c r="I120" s="448">
        <f t="shared" si="21"/>
        <v>-0.12727272727272726</v>
      </c>
      <c r="J120" s="262">
        <v>66</v>
      </c>
      <c r="K120" s="284">
        <v>30</v>
      </c>
      <c r="L120" s="345">
        <f>SUM(J120:K120)</f>
        <v>96</v>
      </c>
      <c r="M120" s="427">
        <f t="shared" si="22"/>
        <v>-0.12727272727272726</v>
      </c>
      <c r="N120" s="262">
        <v>66</v>
      </c>
      <c r="O120" s="284">
        <v>30</v>
      </c>
      <c r="P120" s="345">
        <f>SUM(N120:O120)</f>
        <v>96</v>
      </c>
      <c r="Q120" s="427">
        <f t="shared" si="23"/>
        <v>-0.12727272727272726</v>
      </c>
      <c r="R120" s="262"/>
      <c r="S120" s="284"/>
      <c r="T120" s="345">
        <f>SUM(R120:S120)</f>
        <v>0</v>
      </c>
      <c r="U120" s="423">
        <f t="shared" si="24"/>
        <v>-1</v>
      </c>
      <c r="V120" s="262"/>
      <c r="W120" s="284"/>
      <c r="X120" s="345">
        <f>SUM(V120:W120)</f>
        <v>0</v>
      </c>
      <c r="Y120" s="423">
        <f t="shared" si="25"/>
        <v>-1</v>
      </c>
      <c r="Z120" s="262"/>
      <c r="AA120" s="284"/>
      <c r="AB120" s="345">
        <f>SUM(Z120:AA120)</f>
        <v>0</v>
      </c>
      <c r="AC120" s="423">
        <f t="shared" si="26"/>
        <v>-1</v>
      </c>
    </row>
    <row r="121" spans="1:29" x14ac:dyDescent="0.2">
      <c r="A121" s="283" t="s">
        <v>5</v>
      </c>
      <c r="B121" s="262">
        <v>11</v>
      </c>
      <c r="C121" s="284">
        <v>18</v>
      </c>
      <c r="D121" s="345">
        <f>SUM(B121:C121)</f>
        <v>29</v>
      </c>
      <c r="E121" s="429">
        <f t="shared" si="20"/>
        <v>0.11538461538461539</v>
      </c>
      <c r="F121" s="262">
        <v>11</v>
      </c>
      <c r="G121" s="284">
        <v>18</v>
      </c>
      <c r="H121" s="345">
        <f>SUM(F121:G121)</f>
        <v>29</v>
      </c>
      <c r="I121" s="429">
        <f t="shared" si="21"/>
        <v>0.11538461538461539</v>
      </c>
      <c r="J121" s="262">
        <v>10</v>
      </c>
      <c r="K121" s="284">
        <v>17</v>
      </c>
      <c r="L121" s="345">
        <f>SUM(J121:K121)</f>
        <v>27</v>
      </c>
      <c r="M121" s="423">
        <f t="shared" si="22"/>
        <v>3.8461538461538464E-2</v>
      </c>
      <c r="N121" s="262">
        <v>10</v>
      </c>
      <c r="O121" s="284">
        <v>17</v>
      </c>
      <c r="P121" s="345">
        <f>SUM(N121:O121)</f>
        <v>27</v>
      </c>
      <c r="Q121" s="423">
        <f t="shared" si="23"/>
        <v>3.8461538461538464E-2</v>
      </c>
      <c r="R121" s="262"/>
      <c r="S121" s="284"/>
      <c r="T121" s="345">
        <f>SUM(R121:S121)</f>
        <v>0</v>
      </c>
      <c r="U121" s="423">
        <f t="shared" si="24"/>
        <v>-1</v>
      </c>
      <c r="V121" s="262"/>
      <c r="W121" s="284"/>
      <c r="X121" s="345">
        <f>SUM(V121:W121)</f>
        <v>0</v>
      </c>
      <c r="Y121" s="423">
        <f t="shared" si="25"/>
        <v>-1</v>
      </c>
      <c r="Z121" s="262"/>
      <c r="AA121" s="284"/>
      <c r="AB121" s="345">
        <f>SUM(Z121:AA121)</f>
        <v>0</v>
      </c>
      <c r="AC121" s="423">
        <f t="shared" si="26"/>
        <v>-1</v>
      </c>
    </row>
    <row r="122" spans="1:29" ht="13.5" thickBot="1" x14ac:dyDescent="0.25"/>
    <row r="123" spans="1:29" ht="13.5" thickTop="1" x14ac:dyDescent="0.2">
      <c r="A123" s="380" t="s">
        <v>171</v>
      </c>
      <c r="B123" s="409">
        <f>B70+B89</f>
        <v>119</v>
      </c>
      <c r="C123" s="410">
        <f>C70+C89</f>
        <v>81</v>
      </c>
      <c r="D123" s="410">
        <f>D70+D89</f>
        <v>200</v>
      </c>
      <c r="E123" s="412">
        <f>(D123-$D58)/$D58</f>
        <v>-8.2568807339449546E-2</v>
      </c>
      <c r="F123" s="409">
        <f>F70+F89</f>
        <v>120</v>
      </c>
      <c r="G123" s="410">
        <f>G70+G89</f>
        <v>81</v>
      </c>
      <c r="H123" s="410">
        <f>H70+H89</f>
        <v>201</v>
      </c>
      <c r="I123" s="412">
        <f>(H123-$D58)/$D58</f>
        <v>-7.7981651376146793E-2</v>
      </c>
      <c r="J123" s="409">
        <f>J70+J89</f>
        <v>118</v>
      </c>
      <c r="K123" s="410">
        <f>K70+K89</f>
        <v>82</v>
      </c>
      <c r="L123" s="410">
        <f>L70+L89</f>
        <v>200</v>
      </c>
      <c r="M123" s="412">
        <f>(L123-$D58)/$D58</f>
        <v>-8.2568807339449546E-2</v>
      </c>
      <c r="N123" s="409">
        <f>N70+N89</f>
        <v>117</v>
      </c>
      <c r="O123" s="410">
        <f>O70+O89</f>
        <v>81</v>
      </c>
      <c r="P123" s="410">
        <f>P70+P89</f>
        <v>198</v>
      </c>
      <c r="Q123" s="412">
        <f>(P123-$D58)/$D58</f>
        <v>-9.1743119266055051E-2</v>
      </c>
      <c r="R123" s="409">
        <f>R70+R89</f>
        <v>0</v>
      </c>
      <c r="S123" s="410">
        <f>S70+S89</f>
        <v>0</v>
      </c>
      <c r="T123" s="410">
        <f>T70+T89</f>
        <v>0</v>
      </c>
      <c r="U123" s="412">
        <f>(T123-$D58)/$D58</f>
        <v>-1</v>
      </c>
      <c r="V123" s="409">
        <f>V70+V89</f>
        <v>0</v>
      </c>
      <c r="W123" s="410">
        <f>W70+W89</f>
        <v>0</v>
      </c>
      <c r="X123" s="410">
        <f>X70+X89</f>
        <v>0</v>
      </c>
      <c r="Y123" s="412">
        <f>(X123-$D58)/$D58</f>
        <v>-1</v>
      </c>
      <c r="Z123" s="409">
        <f>Z70+Z89</f>
        <v>0</v>
      </c>
      <c r="AA123" s="410">
        <f>AA70+AA89</f>
        <v>0</v>
      </c>
      <c r="AB123" s="410">
        <f>AB70+AB89</f>
        <v>0</v>
      </c>
      <c r="AC123" s="412">
        <f>(AB123-$D58)/$D58</f>
        <v>-1</v>
      </c>
    </row>
    <row r="124" spans="1:29" x14ac:dyDescent="0.2">
      <c r="A124" s="380" t="s">
        <v>173</v>
      </c>
      <c r="B124" s="381">
        <f>B80+B94</f>
        <v>326</v>
      </c>
      <c r="C124" s="387">
        <f>C80+C94</f>
        <v>116</v>
      </c>
      <c r="D124" s="387">
        <f>D80+D94+D73</f>
        <v>481</v>
      </c>
      <c r="E124" s="407">
        <f>(D124-$D59)/$D59</f>
        <v>-9.9250936329588021E-2</v>
      </c>
      <c r="F124" s="381">
        <f>F80+F94</f>
        <v>323</v>
      </c>
      <c r="G124" s="387">
        <f>G80+G94</f>
        <v>114</v>
      </c>
      <c r="H124" s="387">
        <f>H80+H94+H73</f>
        <v>476</v>
      </c>
      <c r="I124" s="442">
        <f>(H124-$D59)/$D59</f>
        <v>-0.10861423220973783</v>
      </c>
      <c r="J124" s="381">
        <f>J80+J94</f>
        <v>322</v>
      </c>
      <c r="K124" s="387">
        <f>K80+K94</f>
        <v>111</v>
      </c>
      <c r="L124" s="387">
        <f>L80+L94+L73</f>
        <v>471</v>
      </c>
      <c r="M124" s="407">
        <f>(L124-$D59)/$D59</f>
        <v>-0.11797752808988764</v>
      </c>
      <c r="N124" s="381">
        <f>N80+N94</f>
        <v>321</v>
      </c>
      <c r="O124" s="387">
        <f>O80+O94</f>
        <v>111</v>
      </c>
      <c r="P124" s="387">
        <f>P80+P94+P73</f>
        <v>469</v>
      </c>
      <c r="Q124" s="442">
        <f>(P124-$D59)/$D59</f>
        <v>-0.12172284644194757</v>
      </c>
      <c r="R124" s="381">
        <f>R80+R94</f>
        <v>0</v>
      </c>
      <c r="S124" s="387">
        <f>S80+S94</f>
        <v>0</v>
      </c>
      <c r="T124" s="387">
        <f>T80+T94+T73</f>
        <v>0</v>
      </c>
      <c r="U124" s="407">
        <f>(T124-$D59)/$D59</f>
        <v>-1</v>
      </c>
      <c r="V124" s="381">
        <f>V80+V94</f>
        <v>0</v>
      </c>
      <c r="W124" s="387">
        <f>W80+W94</f>
        <v>0</v>
      </c>
      <c r="X124" s="387">
        <f>X80+X94+X73</f>
        <v>0</v>
      </c>
      <c r="Y124" s="407">
        <f>(X124-$D59)/$D59</f>
        <v>-1</v>
      </c>
      <c r="Z124" s="381">
        <f>Z80+Z94</f>
        <v>0</v>
      </c>
      <c r="AA124" s="387">
        <f>AA80+AA94</f>
        <v>0</v>
      </c>
      <c r="AB124" s="387">
        <f>AB80+AB94+AB73</f>
        <v>0</v>
      </c>
      <c r="AC124" s="407">
        <f>(AB124-$D59)/$D59</f>
        <v>-1</v>
      </c>
    </row>
    <row r="125" spans="1:29" x14ac:dyDescent="0.2">
      <c r="A125" s="380" t="s">
        <v>172</v>
      </c>
      <c r="B125" s="381">
        <f>B76+B85+B109</f>
        <v>442</v>
      </c>
      <c r="C125" s="387">
        <f>C76+C85+C109</f>
        <v>58</v>
      </c>
      <c r="D125" s="387">
        <f>D76+D85+D109</f>
        <v>500</v>
      </c>
      <c r="E125" s="407">
        <f>(D125-$D60)/$D60</f>
        <v>-0.13043478260869565</v>
      </c>
      <c r="F125" s="381">
        <f>F76+F85+F109</f>
        <v>437</v>
      </c>
      <c r="G125" s="387">
        <f>G76+G85+G109</f>
        <v>57</v>
      </c>
      <c r="H125" s="387">
        <f>H76+H85+H109</f>
        <v>494</v>
      </c>
      <c r="I125" s="442">
        <f>(H125-$D60)/$D60</f>
        <v>-0.1408695652173913</v>
      </c>
      <c r="J125" s="381">
        <f>J76+J85+J109</f>
        <v>425</v>
      </c>
      <c r="K125" s="387">
        <f>K76+K85+K109</f>
        <v>57</v>
      </c>
      <c r="L125" s="387">
        <f>L76+L85+L109</f>
        <v>482</v>
      </c>
      <c r="M125" s="407">
        <f>(L125-$D60)/$D60</f>
        <v>-0.16173913043478261</v>
      </c>
      <c r="N125" s="381">
        <f>N76+N85+N109</f>
        <v>424</v>
      </c>
      <c r="O125" s="387">
        <f>O76+O85+O109</f>
        <v>54</v>
      </c>
      <c r="P125" s="387">
        <f>P76+P85+P109</f>
        <v>478</v>
      </c>
      <c r="Q125" s="442">
        <f>(P125-$D60)/$D60</f>
        <v>-0.16869565217391305</v>
      </c>
      <c r="R125" s="381">
        <f>R76+R85+R109</f>
        <v>0</v>
      </c>
      <c r="S125" s="387">
        <f>S76+S85+S109</f>
        <v>0</v>
      </c>
      <c r="T125" s="387">
        <f>T76+T85+T109</f>
        <v>0</v>
      </c>
      <c r="U125" s="442">
        <f>(T125-$D60)/$D60</f>
        <v>-1</v>
      </c>
      <c r="V125" s="381">
        <f>V76+V85+V109</f>
        <v>0</v>
      </c>
      <c r="W125" s="387">
        <f>W76+W85+W109</f>
        <v>0</v>
      </c>
      <c r="X125" s="387">
        <f>X76+X85+X109</f>
        <v>0</v>
      </c>
      <c r="Y125" s="407">
        <f>(X125-$D60)/$D60</f>
        <v>-1</v>
      </c>
      <c r="Z125" s="381">
        <f>Z76+Z85+Z109</f>
        <v>0</v>
      </c>
      <c r="AA125" s="387">
        <f>AA76+AA85+AA109</f>
        <v>0</v>
      </c>
      <c r="AB125" s="387">
        <f>AB76+AB85+AB109</f>
        <v>0</v>
      </c>
      <c r="AC125" s="407">
        <f>(AB125-$D60)/$D60</f>
        <v>-1</v>
      </c>
    </row>
    <row r="126" spans="1:29" ht="13.5" thickBot="1" x14ac:dyDescent="0.25">
      <c r="A126" s="444" t="s">
        <v>179</v>
      </c>
      <c r="B126" s="413">
        <f>B119+B121</f>
        <v>132</v>
      </c>
      <c r="C126" s="414">
        <f>C119+C121</f>
        <v>51</v>
      </c>
      <c r="D126" s="414">
        <f>D118</f>
        <v>277</v>
      </c>
      <c r="E126" s="416">
        <f>(D126-$D61)/$D61</f>
        <v>-7.6666666666666661E-2</v>
      </c>
      <c r="F126" s="413">
        <f>F118</f>
        <v>198</v>
      </c>
      <c r="G126" s="414">
        <f>G118</f>
        <v>81</v>
      </c>
      <c r="H126" s="414">
        <f>H118</f>
        <v>279</v>
      </c>
      <c r="I126" s="416">
        <f>(H126-$D61)/$D61</f>
        <v>-7.0000000000000007E-2</v>
      </c>
      <c r="J126" s="413">
        <f>J118</f>
        <v>197</v>
      </c>
      <c r="K126" s="414">
        <f>K118</f>
        <v>80</v>
      </c>
      <c r="L126" s="414">
        <f>L118</f>
        <v>277</v>
      </c>
      <c r="M126" s="416">
        <f>(L126-$D61)/$D61</f>
        <v>-7.6666666666666661E-2</v>
      </c>
      <c r="N126" s="413">
        <f>N118</f>
        <v>197</v>
      </c>
      <c r="O126" s="414">
        <f>O118</f>
        <v>80</v>
      </c>
      <c r="P126" s="414">
        <f>P118</f>
        <v>277</v>
      </c>
      <c r="Q126" s="416">
        <f>(P126-$D61)/$D61</f>
        <v>-7.6666666666666661E-2</v>
      </c>
      <c r="R126" s="413">
        <f>R118</f>
        <v>0</v>
      </c>
      <c r="S126" s="414">
        <f>S118</f>
        <v>0</v>
      </c>
      <c r="T126" s="414">
        <f>T118</f>
        <v>0</v>
      </c>
      <c r="U126" s="416">
        <f>(T126-$D61)/$D61</f>
        <v>-1</v>
      </c>
      <c r="V126" s="413">
        <f>V118</f>
        <v>0</v>
      </c>
      <c r="W126" s="414">
        <f>W118</f>
        <v>0</v>
      </c>
      <c r="X126" s="414">
        <f>X118</f>
        <v>0</v>
      </c>
      <c r="Y126" s="416">
        <f>(X126-$D61)/$D61</f>
        <v>-1</v>
      </c>
      <c r="Z126" s="413">
        <f>Z118</f>
        <v>0</v>
      </c>
      <c r="AA126" s="414">
        <f>AA118</f>
        <v>0</v>
      </c>
      <c r="AB126" s="414">
        <f>AB118</f>
        <v>0</v>
      </c>
      <c r="AC126" s="416">
        <f>(AB126-$D61)/$D61</f>
        <v>-1</v>
      </c>
    </row>
    <row r="127" spans="1:29" ht="13.5" thickTop="1" x14ac:dyDescent="0.2">
      <c r="A127" s="905"/>
      <c r="B127" s="905"/>
      <c r="C127" s="905"/>
      <c r="D127" s="905"/>
      <c r="E127" s="905"/>
      <c r="F127" s="905"/>
      <c r="G127" s="905"/>
      <c r="H127" s="905"/>
      <c r="I127" s="905"/>
      <c r="J127" s="905"/>
      <c r="K127" s="905"/>
      <c r="L127" s="905"/>
      <c r="M127" s="905"/>
      <c r="N127" s="905"/>
      <c r="O127" s="905"/>
      <c r="P127" s="905"/>
      <c r="Q127" s="905"/>
      <c r="R127" s="905"/>
      <c r="S127" s="905"/>
      <c r="T127" s="905"/>
      <c r="U127" s="905"/>
      <c r="V127" s="905"/>
      <c r="W127" s="905"/>
      <c r="X127" s="905"/>
      <c r="Y127" s="905"/>
      <c r="Z127" s="905"/>
      <c r="AA127" s="905"/>
      <c r="AB127" s="905"/>
      <c r="AC127" s="905"/>
    </row>
    <row r="128" spans="1:29" x14ac:dyDescent="0.2">
      <c r="A128" s="898" t="s">
        <v>50</v>
      </c>
      <c r="B128" s="898"/>
      <c r="C128" s="898"/>
      <c r="D128" s="898"/>
      <c r="E128" s="898"/>
      <c r="F128" s="898"/>
      <c r="G128" s="898"/>
      <c r="H128" s="898"/>
      <c r="I128" s="898"/>
      <c r="J128" s="898"/>
      <c r="K128" s="898"/>
      <c r="L128" s="898"/>
      <c r="M128" s="898"/>
      <c r="N128" s="898"/>
      <c r="O128" s="898"/>
      <c r="P128" s="898"/>
      <c r="Q128" s="898"/>
      <c r="R128" s="898"/>
      <c r="S128" s="898"/>
      <c r="T128" s="898"/>
      <c r="U128" s="898"/>
      <c r="V128" s="898"/>
      <c r="W128" s="898"/>
      <c r="X128" s="898"/>
      <c r="Y128" s="898"/>
      <c r="Z128" s="898"/>
      <c r="AA128" s="898"/>
      <c r="AB128" s="898"/>
      <c r="AC128" s="898"/>
    </row>
  </sheetData>
  <mergeCells count="18">
    <mergeCell ref="R1:U1"/>
    <mergeCell ref="V1:Y1"/>
    <mergeCell ref="A127:AC127"/>
    <mergeCell ref="A128:AC128"/>
    <mergeCell ref="Z1:AC1"/>
    <mergeCell ref="A62:AC62"/>
    <mergeCell ref="A63:AC63"/>
    <mergeCell ref="B66:E66"/>
    <mergeCell ref="F66:I66"/>
    <mergeCell ref="J66:M66"/>
    <mergeCell ref="N66:Q66"/>
    <mergeCell ref="R66:U66"/>
    <mergeCell ref="V66:Y66"/>
    <mergeCell ref="Z66:AC66"/>
    <mergeCell ref="B1:E1"/>
    <mergeCell ref="F1:I1"/>
    <mergeCell ref="J1:M1"/>
    <mergeCell ref="N1:Q1"/>
  </mergeCells>
  <pageMargins left="0.25" right="0.25" top="0.75" bottom="0.75" header="0.3" footer="0.3"/>
  <pageSetup paperSize="9" scale="56" fitToHeight="0" orientation="landscape" r:id="rId1"/>
  <rowBreaks count="1" manualBreakCount="1">
    <brk id="61" max="16383" man="1"/>
  </rowBreaks>
  <colBreaks count="1" manualBreakCount="1">
    <brk id="13" max="10485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131"/>
  <sheetViews>
    <sheetView topLeftCell="A82" workbookViewId="0">
      <selection activeCell="B3" sqref="B3"/>
    </sheetView>
  </sheetViews>
  <sheetFormatPr defaultColWidth="8.85546875" defaultRowHeight="12.75" x14ac:dyDescent="0.2"/>
  <cols>
    <col min="1" max="1" width="21" bestFit="1" customWidth="1"/>
    <col min="2" max="4" width="6.140625" style="478" customWidth="1"/>
    <col min="5" max="5" width="7.28515625" style="478" bestFit="1" customWidth="1"/>
    <col min="6" max="8" width="6.140625" customWidth="1"/>
    <col min="9" max="9" width="7.42578125" customWidth="1"/>
    <col min="10" max="12" width="6.140625" customWidth="1"/>
    <col min="13" max="13" width="7.28515625" bestFit="1" customWidth="1"/>
    <col min="14" max="16" width="6.140625" customWidth="1"/>
    <col min="17" max="17" width="8.28515625" bestFit="1" customWidth="1"/>
    <col min="18" max="20" width="6.140625" customWidth="1"/>
    <col min="21" max="21" width="8.28515625" bestFit="1" customWidth="1"/>
    <col min="22" max="24" width="6.140625" customWidth="1"/>
    <col min="25" max="25" width="7.28515625" bestFit="1" customWidth="1"/>
    <col min="26" max="28" width="6.140625" customWidth="1"/>
    <col min="29" max="29" width="7.28515625" bestFit="1" customWidth="1"/>
    <col min="30" max="32" width="6.140625" customWidth="1"/>
    <col min="33" max="33" width="7.28515625" bestFit="1" customWidth="1"/>
  </cols>
  <sheetData>
    <row r="1" spans="1:33" ht="13.5" thickBot="1" x14ac:dyDescent="0.25">
      <c r="A1" s="479"/>
      <c r="B1" s="906" t="s">
        <v>198</v>
      </c>
      <c r="C1" s="907"/>
      <c r="D1" s="907"/>
      <c r="E1" s="908"/>
      <c r="F1" s="913" t="s">
        <v>197</v>
      </c>
      <c r="G1" s="914"/>
      <c r="H1" s="914"/>
      <c r="I1" s="915"/>
      <c r="J1" s="910" t="s">
        <v>199</v>
      </c>
      <c r="K1" s="907"/>
      <c r="L1" s="907"/>
      <c r="M1" s="909"/>
      <c r="N1" s="906" t="s">
        <v>200</v>
      </c>
      <c r="O1" s="907"/>
      <c r="P1" s="907"/>
      <c r="Q1" s="909"/>
      <c r="R1" s="906" t="s">
        <v>201</v>
      </c>
      <c r="S1" s="911"/>
      <c r="T1" s="911"/>
      <c r="U1" s="912"/>
      <c r="V1" s="906" t="s">
        <v>202</v>
      </c>
      <c r="W1" s="907"/>
      <c r="X1" s="907"/>
      <c r="Y1" s="909"/>
      <c r="Z1" s="906" t="s">
        <v>203</v>
      </c>
      <c r="AA1" s="907"/>
      <c r="AB1" s="907"/>
      <c r="AC1" s="909"/>
      <c r="AD1" s="906" t="s">
        <v>205</v>
      </c>
      <c r="AE1" s="907"/>
      <c r="AF1" s="907"/>
      <c r="AG1" s="909"/>
    </row>
    <row r="2" spans="1:33" ht="13.5" thickBot="1" x14ac:dyDescent="0.25">
      <c r="A2" s="480"/>
      <c r="B2" s="512" t="s">
        <v>22</v>
      </c>
      <c r="C2" s="513" t="s">
        <v>21</v>
      </c>
      <c r="D2" s="514" t="s">
        <v>23</v>
      </c>
      <c r="E2" s="519" t="s">
        <v>47</v>
      </c>
      <c r="F2" s="512" t="s">
        <v>22</v>
      </c>
      <c r="G2" s="513" t="s">
        <v>21</v>
      </c>
      <c r="H2" s="514" t="s">
        <v>23</v>
      </c>
      <c r="I2" s="515" t="s">
        <v>47</v>
      </c>
      <c r="J2" s="521" t="s">
        <v>22</v>
      </c>
      <c r="K2" s="513" t="s">
        <v>21</v>
      </c>
      <c r="L2" s="514" t="s">
        <v>23</v>
      </c>
      <c r="M2" s="515" t="s">
        <v>47</v>
      </c>
      <c r="N2" s="512" t="s">
        <v>22</v>
      </c>
      <c r="O2" s="513" t="s">
        <v>21</v>
      </c>
      <c r="P2" s="514" t="s">
        <v>23</v>
      </c>
      <c r="Q2" s="515" t="s">
        <v>47</v>
      </c>
      <c r="R2" s="512" t="s">
        <v>22</v>
      </c>
      <c r="S2" s="513" t="s">
        <v>21</v>
      </c>
      <c r="T2" s="514" t="s">
        <v>23</v>
      </c>
      <c r="U2" s="515" t="s">
        <v>47</v>
      </c>
      <c r="V2" s="512" t="s">
        <v>22</v>
      </c>
      <c r="W2" s="513" t="s">
        <v>21</v>
      </c>
      <c r="X2" s="514" t="s">
        <v>23</v>
      </c>
      <c r="Y2" s="515" t="s">
        <v>47</v>
      </c>
      <c r="Z2" s="512" t="s">
        <v>22</v>
      </c>
      <c r="AA2" s="513" t="s">
        <v>21</v>
      </c>
      <c r="AB2" s="514" t="s">
        <v>23</v>
      </c>
      <c r="AC2" s="515" t="s">
        <v>47</v>
      </c>
      <c r="AD2" s="512" t="s">
        <v>22</v>
      </c>
      <c r="AE2" s="513" t="s">
        <v>21</v>
      </c>
      <c r="AF2" s="513" t="s">
        <v>48</v>
      </c>
      <c r="AG2" s="515" t="s">
        <v>47</v>
      </c>
    </row>
    <row r="3" spans="1:33" x14ac:dyDescent="0.2">
      <c r="A3" s="481" t="s">
        <v>149</v>
      </c>
      <c r="B3" s="462">
        <f>B4+B14+B23</f>
        <v>0</v>
      </c>
      <c r="C3" s="452">
        <f>C4+C14+C23</f>
        <v>0</v>
      </c>
      <c r="D3" s="453">
        <f>D4+D14+D23</f>
        <v>1995</v>
      </c>
      <c r="E3" s="522"/>
      <c r="F3" s="462">
        <f>F4+F14+F23</f>
        <v>1467</v>
      </c>
      <c r="G3" s="452">
        <f>G4+G14+G23</f>
        <v>509</v>
      </c>
      <c r="H3" s="453">
        <f>SUM(F3:G3)</f>
        <v>1976</v>
      </c>
      <c r="I3" s="523">
        <f>(H3-$D3)/$D3</f>
        <v>-9.5238095238095247E-3</v>
      </c>
      <c r="J3" s="466">
        <f>J4+J14+J23</f>
        <v>1441</v>
      </c>
      <c r="K3" s="452">
        <f>K4+K14+K23</f>
        <v>505</v>
      </c>
      <c r="L3" s="453">
        <f>SUM(J3:K3)</f>
        <v>1946</v>
      </c>
      <c r="M3" s="463">
        <f>(L3-$H3)/$H3</f>
        <v>-1.5182186234817813E-2</v>
      </c>
      <c r="N3" s="462">
        <f>N4+N14+N23</f>
        <v>1419</v>
      </c>
      <c r="O3" s="452">
        <f>O4+O14+O23</f>
        <v>495</v>
      </c>
      <c r="P3" s="453">
        <f>P4+P14+P23</f>
        <v>1914</v>
      </c>
      <c r="Q3" s="463">
        <f>(P3-$H3)/$H3</f>
        <v>-3.137651821862348E-2</v>
      </c>
      <c r="R3" s="462">
        <f>R4+R14+R23</f>
        <v>1389</v>
      </c>
      <c r="S3" s="452">
        <f>S4+S14+S23</f>
        <v>488</v>
      </c>
      <c r="T3" s="453">
        <f>T4+T14+T23</f>
        <v>1877</v>
      </c>
      <c r="U3" s="463">
        <f>(T3-$H3)/$H3</f>
        <v>-5.0101214574898786E-2</v>
      </c>
      <c r="V3" s="462">
        <f>V4+V14+V23</f>
        <v>1362</v>
      </c>
      <c r="W3" s="452">
        <f>W4+W14+W23</f>
        <v>475</v>
      </c>
      <c r="X3" s="453">
        <f>X4+X14+X23</f>
        <v>1837</v>
      </c>
      <c r="Y3" s="463">
        <f>(X3-$H3)/$H3</f>
        <v>-7.0344129554655868E-2</v>
      </c>
      <c r="Z3" s="462">
        <f>Z4+Z14+Z23</f>
        <v>1346</v>
      </c>
      <c r="AA3" s="452">
        <f>AA4+AA14+AA23</f>
        <v>471</v>
      </c>
      <c r="AB3" s="453">
        <f>AB4+AB14+AB23</f>
        <v>1817</v>
      </c>
      <c r="AC3" s="463">
        <f>(AB3-$H3)/$H3</f>
        <v>-8.0465587044534409E-2</v>
      </c>
      <c r="AD3" s="462">
        <f>AD4+AD14+AD23</f>
        <v>1303</v>
      </c>
      <c r="AE3" s="452">
        <f>AE4+AE14+AE23</f>
        <v>452</v>
      </c>
      <c r="AF3" s="453">
        <f>AF4+AF14+AF23</f>
        <v>1755</v>
      </c>
      <c r="AG3" s="463">
        <f>(AF3-$H3)/$H3</f>
        <v>-0.1118421052631579</v>
      </c>
    </row>
    <row r="4" spans="1:33" x14ac:dyDescent="0.2">
      <c r="A4" s="482" t="s">
        <v>165</v>
      </c>
      <c r="B4" s="492">
        <f>B5+B8+B11</f>
        <v>0</v>
      </c>
      <c r="C4" s="475">
        <f>C5+C8+C11</f>
        <v>0</v>
      </c>
      <c r="D4" s="475">
        <f>D5+D8+D11</f>
        <v>408</v>
      </c>
      <c r="E4" s="490"/>
      <c r="F4" s="464">
        <f>F5+F8+F11</f>
        <v>290</v>
      </c>
      <c r="G4" s="398">
        <f>G5+G8+G11</f>
        <v>108</v>
      </c>
      <c r="H4" s="398">
        <f>H5+H8+H11</f>
        <v>398</v>
      </c>
      <c r="I4" s="524">
        <f>(H4-$D4)/$D4</f>
        <v>-2.4509803921568627E-2</v>
      </c>
      <c r="J4" s="451">
        <f>J5+J8+J11</f>
        <v>285</v>
      </c>
      <c r="K4" s="398">
        <f>K5+K8+K11</f>
        <v>110</v>
      </c>
      <c r="L4" s="398">
        <f>L5+L8+L11</f>
        <v>395</v>
      </c>
      <c r="M4" s="465">
        <f>(L4-$H4)/$H4</f>
        <v>-7.537688442211055E-3</v>
      </c>
      <c r="N4" s="464">
        <f>N5+N8+N11</f>
        <v>283</v>
      </c>
      <c r="O4" s="398">
        <f>O5+O8+O11</f>
        <v>107</v>
      </c>
      <c r="P4" s="398">
        <f>P5+P8+P11</f>
        <v>390</v>
      </c>
      <c r="Q4" s="465">
        <f>(P4-$H4)/$H4</f>
        <v>-2.0100502512562814E-2</v>
      </c>
      <c r="R4" s="464">
        <f>R5+R8+R11</f>
        <v>266</v>
      </c>
      <c r="S4" s="398">
        <f>S5+S8+S11</f>
        <v>102</v>
      </c>
      <c r="T4" s="398">
        <f>T5+T8+T11</f>
        <v>368</v>
      </c>
      <c r="U4" s="465">
        <f>(T4-$H4)/$H4</f>
        <v>-7.5376884422110546E-2</v>
      </c>
      <c r="V4" s="464">
        <f>V5+V8+V11</f>
        <v>259</v>
      </c>
      <c r="W4" s="398">
        <f>W5+W8+W11</f>
        <v>95</v>
      </c>
      <c r="X4" s="398">
        <f>X5+X8+X11</f>
        <v>354</v>
      </c>
      <c r="Y4" s="465">
        <f>(X4-$H4)/$H4</f>
        <v>-0.11055276381909548</v>
      </c>
      <c r="Z4" s="464">
        <f>Z5+Z8+Z11</f>
        <v>256</v>
      </c>
      <c r="AA4" s="398">
        <f>AA5+AA8+AA11</f>
        <v>92</v>
      </c>
      <c r="AB4" s="398">
        <f>AB5+AB8+AB11</f>
        <v>348</v>
      </c>
      <c r="AC4" s="465">
        <f>(AB4-$H4)/$H4</f>
        <v>-0.12562814070351758</v>
      </c>
      <c r="AD4" s="464">
        <f>AD5+AD8+AD11</f>
        <v>236</v>
      </c>
      <c r="AE4" s="398">
        <f>AE5+AE8+AE11</f>
        <v>81</v>
      </c>
      <c r="AF4" s="398">
        <f>AF5+AF8+AF11</f>
        <v>317</v>
      </c>
      <c r="AG4" s="465">
        <f>(AF4-$H4)/$H4</f>
        <v>-0.20351758793969849</v>
      </c>
    </row>
    <row r="5" spans="1:33" x14ac:dyDescent="0.2">
      <c r="A5" s="483" t="s">
        <v>171</v>
      </c>
      <c r="B5" s="457">
        <f t="shared" ref="B5:C5" si="0">SUM(B6:B7)</f>
        <v>0</v>
      </c>
      <c r="C5" s="387">
        <f t="shared" si="0"/>
        <v>0</v>
      </c>
      <c r="D5" s="387">
        <f>SUM(D6:D7)</f>
        <v>50</v>
      </c>
      <c r="E5" s="520"/>
      <c r="F5" s="496">
        <f>SUM(F6:F7)</f>
        <v>36</v>
      </c>
      <c r="G5" s="383">
        <f>SUM(G6:G7)</f>
        <v>15</v>
      </c>
      <c r="H5" s="383">
        <f>SUM(H6:H7)</f>
        <v>51</v>
      </c>
      <c r="I5" s="527">
        <f t="shared" ref="I5:I56" si="1">(H5-$D5)/$D5</f>
        <v>0.02</v>
      </c>
      <c r="J5" s="386">
        <f>SUM(J6:J7)</f>
        <v>35</v>
      </c>
      <c r="K5" s="383">
        <f>SUM(K6:K7)</f>
        <v>15</v>
      </c>
      <c r="L5" s="383">
        <f>SUM(L6:L7)</f>
        <v>50</v>
      </c>
      <c r="M5" s="509">
        <f>(L5-$H5)/$H5</f>
        <v>-1.9607843137254902E-2</v>
      </c>
      <c r="N5" s="496">
        <f>SUM(N6:N7)</f>
        <v>33</v>
      </c>
      <c r="O5" s="383">
        <f>SUM(O6:O7)</f>
        <v>14</v>
      </c>
      <c r="P5" s="383">
        <f>SUM(P6:P7)</f>
        <v>47</v>
      </c>
      <c r="Q5" s="458">
        <f>(P5-$H5)/$H5</f>
        <v>-7.8431372549019607E-2</v>
      </c>
      <c r="R5" s="496">
        <f>SUM(R6:R7)</f>
        <v>32</v>
      </c>
      <c r="S5" s="383">
        <f>SUM(S6:S7)</f>
        <v>14</v>
      </c>
      <c r="T5" s="383">
        <f>SUM(T6:T7)</f>
        <v>46</v>
      </c>
      <c r="U5" s="458">
        <f>(T5-$H5)/$H5</f>
        <v>-9.8039215686274508E-2</v>
      </c>
      <c r="V5" s="496">
        <f>SUM(V6:V7)</f>
        <v>31</v>
      </c>
      <c r="W5" s="383">
        <f>SUM(W6:W7)</f>
        <v>14</v>
      </c>
      <c r="X5" s="383">
        <f>SUM(X6:X7)</f>
        <v>45</v>
      </c>
      <c r="Y5" s="509">
        <f t="shared" ref="Y5:Y56" si="2">(X5-$H5)/$H5</f>
        <v>-0.11764705882352941</v>
      </c>
      <c r="Z5" s="496">
        <f>SUM(Z6:Z7)</f>
        <v>31</v>
      </c>
      <c r="AA5" s="383">
        <f>SUM(AA6:AA7)</f>
        <v>14</v>
      </c>
      <c r="AB5" s="383">
        <f>SUM(AB6:AB7)</f>
        <v>45</v>
      </c>
      <c r="AC5" s="509">
        <f t="shared" ref="AC5:AC56" si="3">(AB5-$H5)/$H5</f>
        <v>-0.11764705882352941</v>
      </c>
      <c r="AD5" s="496">
        <f>SUM(AD6:AD7)</f>
        <v>29</v>
      </c>
      <c r="AE5" s="383">
        <f>SUM(AE6:AE7)</f>
        <v>13</v>
      </c>
      <c r="AF5" s="383">
        <f>SUM(AF6:AF7)</f>
        <v>42</v>
      </c>
      <c r="AG5" s="509">
        <f t="shared" ref="AG5:AG56" si="4">(AF5-$H5)/$H5</f>
        <v>-0.17647058823529413</v>
      </c>
    </row>
    <row r="6" spans="1:33" x14ac:dyDescent="0.2">
      <c r="A6" s="484" t="s">
        <v>130</v>
      </c>
      <c r="B6" s="493"/>
      <c r="C6" s="332"/>
      <c r="D6" s="332">
        <v>23</v>
      </c>
      <c r="E6" s="488"/>
      <c r="F6" s="497">
        <v>16</v>
      </c>
      <c r="G6" s="345">
        <v>7</v>
      </c>
      <c r="H6" s="345">
        <f>SUM(F6:G6)</f>
        <v>23</v>
      </c>
      <c r="I6" s="525">
        <f t="shared" si="1"/>
        <v>0</v>
      </c>
      <c r="J6" s="388">
        <v>16</v>
      </c>
      <c r="K6" s="345">
        <v>7</v>
      </c>
      <c r="L6" s="345">
        <f>SUM(J6:K6)</f>
        <v>23</v>
      </c>
      <c r="M6" s="510">
        <f>(L6-$H6)/$H6</f>
        <v>0</v>
      </c>
      <c r="N6" s="497">
        <v>15</v>
      </c>
      <c r="O6" s="345">
        <v>7</v>
      </c>
      <c r="P6" s="345">
        <f>SUM(N6:O6)</f>
        <v>22</v>
      </c>
      <c r="Q6" s="510">
        <f>(P6-$H6)/$H6</f>
        <v>-4.3478260869565216E-2</v>
      </c>
      <c r="R6" s="497">
        <v>15</v>
      </c>
      <c r="S6" s="345">
        <v>7</v>
      </c>
      <c r="T6" s="345">
        <f>SUM(R6:S6)</f>
        <v>22</v>
      </c>
      <c r="U6" s="510">
        <f>(T6-$H6)/$H6</f>
        <v>-4.3478260869565216E-2</v>
      </c>
      <c r="V6" s="497">
        <v>14</v>
      </c>
      <c r="W6" s="345">
        <v>7</v>
      </c>
      <c r="X6" s="345">
        <f>SUM(V6:W6)</f>
        <v>21</v>
      </c>
      <c r="Y6" s="531">
        <f>(X6-$H6)/$H6</f>
        <v>-8.6956521739130432E-2</v>
      </c>
      <c r="Z6" s="497">
        <v>14</v>
      </c>
      <c r="AA6" s="345">
        <v>7</v>
      </c>
      <c r="AB6" s="345">
        <f>SUM(Z6:AA6)</f>
        <v>21</v>
      </c>
      <c r="AC6" s="531">
        <f t="shared" si="3"/>
        <v>-8.6956521739130432E-2</v>
      </c>
      <c r="AD6" s="497">
        <v>13</v>
      </c>
      <c r="AE6" s="345">
        <v>7</v>
      </c>
      <c r="AF6" s="345">
        <f>SUM(AD6:AE6)</f>
        <v>20</v>
      </c>
      <c r="AG6" s="531">
        <f>(AF6-$H6)/$H6</f>
        <v>-0.13043478260869565</v>
      </c>
    </row>
    <row r="7" spans="1:33" x14ac:dyDescent="0.2">
      <c r="A7" s="484" t="s">
        <v>10</v>
      </c>
      <c r="B7" s="493"/>
      <c r="C7" s="332"/>
      <c r="D7" s="332">
        <v>27</v>
      </c>
      <c r="E7" s="488"/>
      <c r="F7" s="493">
        <v>20</v>
      </c>
      <c r="G7" s="332">
        <v>8</v>
      </c>
      <c r="H7" s="345">
        <f>SUM(F7:G7)</f>
        <v>28</v>
      </c>
      <c r="I7" s="534">
        <f t="shared" si="1"/>
        <v>3.7037037037037035E-2</v>
      </c>
      <c r="J7" s="263">
        <v>19</v>
      </c>
      <c r="K7" s="284">
        <v>8</v>
      </c>
      <c r="L7" s="345">
        <f>SUM(J7:K7)</f>
        <v>27</v>
      </c>
      <c r="M7" s="510">
        <f t="shared" ref="M7:M56" si="5">(L7-$H7)/$H7</f>
        <v>-3.5714285714285712E-2</v>
      </c>
      <c r="N7" s="498">
        <v>18</v>
      </c>
      <c r="O7" s="284">
        <v>7</v>
      </c>
      <c r="P7" s="345">
        <f>SUM(N7:O7)</f>
        <v>25</v>
      </c>
      <c r="Q7" s="531">
        <f>(P7-$H7)/$H7</f>
        <v>-0.10714285714285714</v>
      </c>
      <c r="R7" s="498">
        <v>17</v>
      </c>
      <c r="S7" s="284">
        <v>7</v>
      </c>
      <c r="T7" s="345">
        <f>SUM(R7:S7)</f>
        <v>24</v>
      </c>
      <c r="U7" s="531">
        <f t="shared" ref="U7:U56" si="6">(T7-$H7)/$H7</f>
        <v>-0.14285714285714285</v>
      </c>
      <c r="V7" s="498">
        <v>17</v>
      </c>
      <c r="W7" s="284">
        <v>7</v>
      </c>
      <c r="X7" s="345">
        <f>SUM(V7:W7)</f>
        <v>24</v>
      </c>
      <c r="Y7" s="531">
        <f t="shared" si="2"/>
        <v>-0.14285714285714285</v>
      </c>
      <c r="Z7" s="498">
        <v>17</v>
      </c>
      <c r="AA7" s="284">
        <v>7</v>
      </c>
      <c r="AB7" s="345">
        <f>SUM(Z7:AA7)</f>
        <v>24</v>
      </c>
      <c r="AC7" s="531">
        <f t="shared" si="3"/>
        <v>-0.14285714285714285</v>
      </c>
      <c r="AD7" s="498">
        <v>16</v>
      </c>
      <c r="AE7" s="284">
        <v>6</v>
      </c>
      <c r="AF7" s="345">
        <f>SUM(AD7:AE7)</f>
        <v>22</v>
      </c>
      <c r="AG7" s="532">
        <f t="shared" si="4"/>
        <v>-0.21428571428571427</v>
      </c>
    </row>
    <row r="8" spans="1:33" x14ac:dyDescent="0.2">
      <c r="A8" s="483" t="s">
        <v>173</v>
      </c>
      <c r="B8" s="457"/>
      <c r="C8" s="387"/>
      <c r="D8" s="387">
        <f>SUM(D9:D10)</f>
        <v>100</v>
      </c>
      <c r="E8" s="489"/>
      <c r="F8" s="496">
        <f>SUM(F9:F10)</f>
        <v>58</v>
      </c>
      <c r="G8" s="383">
        <f>SUM(G9:G10)</f>
        <v>42</v>
      </c>
      <c r="H8" s="383">
        <f>SUM(H9:H10)</f>
        <v>100</v>
      </c>
      <c r="I8" s="527">
        <f t="shared" si="1"/>
        <v>0</v>
      </c>
      <c r="J8" s="386">
        <f>SUM(J9:J10)</f>
        <v>56</v>
      </c>
      <c r="K8" s="383">
        <f>SUM(K9:K10)</f>
        <v>42</v>
      </c>
      <c r="L8" s="383">
        <f>SUM(L9:L10)</f>
        <v>98</v>
      </c>
      <c r="M8" s="509">
        <f t="shared" si="5"/>
        <v>-0.02</v>
      </c>
      <c r="N8" s="496">
        <f>SUM(N9:N10)</f>
        <v>57</v>
      </c>
      <c r="O8" s="383">
        <f>SUM(O9:O10)</f>
        <v>41</v>
      </c>
      <c r="P8" s="383">
        <f>SUM(P9:P10)</f>
        <v>98</v>
      </c>
      <c r="Q8" s="509">
        <f t="shared" ref="Q8:Q56" si="7">(P8-$H8)/$H8</f>
        <v>-0.02</v>
      </c>
      <c r="R8" s="496">
        <f>SUM(R9:R10)</f>
        <v>53</v>
      </c>
      <c r="S8" s="383">
        <f>SUM(S9:S10)</f>
        <v>39</v>
      </c>
      <c r="T8" s="383">
        <f>SUM(T9:T10)</f>
        <v>92</v>
      </c>
      <c r="U8" s="509">
        <f t="shared" si="6"/>
        <v>-0.08</v>
      </c>
      <c r="V8" s="496">
        <f>SUM(V9:V10)</f>
        <v>53</v>
      </c>
      <c r="W8" s="383">
        <f>SUM(W9:W10)</f>
        <v>37</v>
      </c>
      <c r="X8" s="383">
        <f>SUM(X9:X10)</f>
        <v>90</v>
      </c>
      <c r="Y8" s="509">
        <f t="shared" si="2"/>
        <v>-0.1</v>
      </c>
      <c r="Z8" s="496">
        <f>SUM(Z9:Z10)</f>
        <v>52</v>
      </c>
      <c r="AA8" s="383">
        <f>SUM(AA9:AA10)</f>
        <v>37</v>
      </c>
      <c r="AB8" s="383">
        <f>SUM(AB9:AB10)</f>
        <v>89</v>
      </c>
      <c r="AC8" s="509">
        <f t="shared" si="3"/>
        <v>-0.11</v>
      </c>
      <c r="AD8" s="496">
        <f>SUM(AD9:AD10)</f>
        <v>48</v>
      </c>
      <c r="AE8" s="383">
        <f>SUM(AE9:AE10)</f>
        <v>34</v>
      </c>
      <c r="AF8" s="383">
        <f>SUM(AF9:AF10)</f>
        <v>82</v>
      </c>
      <c r="AG8" s="509">
        <f t="shared" si="4"/>
        <v>-0.18</v>
      </c>
    </row>
    <row r="9" spans="1:33" x14ac:dyDescent="0.2">
      <c r="A9" s="484" t="s">
        <v>185</v>
      </c>
      <c r="B9" s="493"/>
      <c r="C9" s="332"/>
      <c r="D9" s="332">
        <v>5</v>
      </c>
      <c r="E9" s="488"/>
      <c r="F9" s="493">
        <v>2</v>
      </c>
      <c r="G9" s="332">
        <v>2</v>
      </c>
      <c r="H9" s="345">
        <f>SUM(F9:G9)</f>
        <v>4</v>
      </c>
      <c r="I9" s="525">
        <f t="shared" si="1"/>
        <v>-0.2</v>
      </c>
      <c r="J9" s="263">
        <v>2</v>
      </c>
      <c r="K9" s="284">
        <v>2</v>
      </c>
      <c r="L9" s="345">
        <f>SUM(J9:K9)</f>
        <v>4</v>
      </c>
      <c r="M9" s="510">
        <f t="shared" si="5"/>
        <v>0</v>
      </c>
      <c r="N9" s="498">
        <v>2</v>
      </c>
      <c r="O9" s="284">
        <v>2</v>
      </c>
      <c r="P9" s="345">
        <f>SUM(N9:O9)</f>
        <v>4</v>
      </c>
      <c r="Q9" s="510">
        <f t="shared" si="7"/>
        <v>0</v>
      </c>
      <c r="R9" s="498">
        <v>2</v>
      </c>
      <c r="S9" s="284">
        <v>2</v>
      </c>
      <c r="T9" s="345">
        <f>SUM(R9:S9)</f>
        <v>4</v>
      </c>
      <c r="U9" s="510">
        <f t="shared" si="6"/>
        <v>0</v>
      </c>
      <c r="V9" s="498">
        <v>2</v>
      </c>
      <c r="W9" s="284">
        <v>2</v>
      </c>
      <c r="X9" s="345">
        <f>SUM(V9:W9)</f>
        <v>4</v>
      </c>
      <c r="Y9" s="510">
        <f t="shared" si="2"/>
        <v>0</v>
      </c>
      <c r="Z9" s="498">
        <v>2</v>
      </c>
      <c r="AA9" s="284">
        <v>2</v>
      </c>
      <c r="AB9" s="345">
        <f>SUM(Z9:AA9)</f>
        <v>4</v>
      </c>
      <c r="AC9" s="510">
        <f t="shared" si="3"/>
        <v>0</v>
      </c>
      <c r="AD9" s="498">
        <v>2</v>
      </c>
      <c r="AE9" s="284">
        <v>1</v>
      </c>
      <c r="AF9" s="345">
        <f>SUM(AD9:AE9)</f>
        <v>3</v>
      </c>
      <c r="AG9" s="532">
        <f t="shared" si="4"/>
        <v>-0.25</v>
      </c>
    </row>
    <row r="10" spans="1:33" x14ac:dyDescent="0.2">
      <c r="A10" s="484" t="s">
        <v>184</v>
      </c>
      <c r="B10" s="493"/>
      <c r="C10" s="332"/>
      <c r="D10" s="332">
        <v>95</v>
      </c>
      <c r="E10" s="488"/>
      <c r="F10" s="493">
        <v>56</v>
      </c>
      <c r="G10" s="332">
        <v>40</v>
      </c>
      <c r="H10" s="345">
        <f>SUM(F10:G10)</f>
        <v>96</v>
      </c>
      <c r="I10" s="534">
        <f t="shared" si="1"/>
        <v>1.0526315789473684E-2</v>
      </c>
      <c r="J10" s="263">
        <v>54</v>
      </c>
      <c r="K10" s="284">
        <v>40</v>
      </c>
      <c r="L10" s="345">
        <f>SUM(J10:K10)</f>
        <v>94</v>
      </c>
      <c r="M10" s="510">
        <f t="shared" si="5"/>
        <v>-2.0833333333333332E-2</v>
      </c>
      <c r="N10" s="498">
        <v>55</v>
      </c>
      <c r="O10" s="284">
        <v>39</v>
      </c>
      <c r="P10" s="345">
        <f>SUM(N10:O10)</f>
        <v>94</v>
      </c>
      <c r="Q10" s="510">
        <f t="shared" si="7"/>
        <v>-2.0833333333333332E-2</v>
      </c>
      <c r="R10" s="498">
        <v>51</v>
      </c>
      <c r="S10" s="284">
        <v>37</v>
      </c>
      <c r="T10" s="345">
        <f>SUM(R10:S10)</f>
        <v>88</v>
      </c>
      <c r="U10" s="531">
        <f t="shared" si="6"/>
        <v>-8.3333333333333329E-2</v>
      </c>
      <c r="V10" s="498">
        <v>51</v>
      </c>
      <c r="W10" s="284">
        <v>35</v>
      </c>
      <c r="X10" s="345">
        <f>SUM(V10:W10)</f>
        <v>86</v>
      </c>
      <c r="Y10" s="531">
        <f t="shared" si="2"/>
        <v>-0.10416666666666667</v>
      </c>
      <c r="Z10" s="498">
        <v>50</v>
      </c>
      <c r="AA10" s="284">
        <v>35</v>
      </c>
      <c r="AB10" s="345">
        <f>SUM(Z10:AA10)</f>
        <v>85</v>
      </c>
      <c r="AC10" s="531">
        <f t="shared" si="3"/>
        <v>-0.11458333333333333</v>
      </c>
      <c r="AD10" s="498">
        <v>46</v>
      </c>
      <c r="AE10" s="284">
        <v>33</v>
      </c>
      <c r="AF10" s="345">
        <f>SUM(AD10:AE10)</f>
        <v>79</v>
      </c>
      <c r="AG10" s="531">
        <f t="shared" si="4"/>
        <v>-0.17708333333333334</v>
      </c>
    </row>
    <row r="11" spans="1:33" x14ac:dyDescent="0.2">
      <c r="A11" s="483" t="s">
        <v>172</v>
      </c>
      <c r="B11" s="457"/>
      <c r="C11" s="387"/>
      <c r="D11" s="387">
        <f>SUM(D12:D13)</f>
        <v>258</v>
      </c>
      <c r="E11" s="489"/>
      <c r="F11" s="457">
        <f>SUM(F12:F13)</f>
        <v>196</v>
      </c>
      <c r="G11" s="387">
        <f>SUM(G12:G13)</f>
        <v>51</v>
      </c>
      <c r="H11" s="387">
        <f>SUM(H12:H13)</f>
        <v>247</v>
      </c>
      <c r="I11" s="527">
        <f t="shared" si="1"/>
        <v>-4.2635658914728682E-2</v>
      </c>
      <c r="J11" s="382">
        <f>SUM(J12:J13)</f>
        <v>194</v>
      </c>
      <c r="K11" s="387">
        <f>SUM(K12:K13)</f>
        <v>53</v>
      </c>
      <c r="L11" s="387">
        <f>SUM(L12:L13)</f>
        <v>247</v>
      </c>
      <c r="M11" s="509">
        <f t="shared" si="5"/>
        <v>0</v>
      </c>
      <c r="N11" s="457">
        <f>SUM(N12:N13)</f>
        <v>193</v>
      </c>
      <c r="O11" s="387">
        <f>SUM(O12:O13)</f>
        <v>52</v>
      </c>
      <c r="P11" s="387">
        <f>SUM(P12:P13)</f>
        <v>245</v>
      </c>
      <c r="Q11" s="509">
        <f t="shared" si="7"/>
        <v>-8.0971659919028341E-3</v>
      </c>
      <c r="R11" s="457">
        <f>SUM(R12:R13)</f>
        <v>181</v>
      </c>
      <c r="S11" s="387">
        <f>SUM(S12:S13)</f>
        <v>49</v>
      </c>
      <c r="T11" s="387">
        <f>SUM(T12:T13)</f>
        <v>230</v>
      </c>
      <c r="U11" s="509">
        <f t="shared" si="6"/>
        <v>-6.8825910931174086E-2</v>
      </c>
      <c r="V11" s="457">
        <f>SUM(V12:V13)</f>
        <v>175</v>
      </c>
      <c r="W11" s="387">
        <f>SUM(W12:W13)</f>
        <v>44</v>
      </c>
      <c r="X11" s="387">
        <f>SUM(X12:X13)</f>
        <v>219</v>
      </c>
      <c r="Y11" s="509">
        <f t="shared" si="2"/>
        <v>-0.11336032388663968</v>
      </c>
      <c r="Z11" s="457">
        <f>SUM(Z12:Z13)</f>
        <v>173</v>
      </c>
      <c r="AA11" s="387">
        <f>SUM(AA12:AA13)</f>
        <v>41</v>
      </c>
      <c r="AB11" s="387">
        <f>SUM(AB12:AB13)</f>
        <v>214</v>
      </c>
      <c r="AC11" s="509">
        <f t="shared" si="3"/>
        <v>-0.13360323886639677</v>
      </c>
      <c r="AD11" s="387">
        <f>SUM(AD12:AD13)</f>
        <v>159</v>
      </c>
      <c r="AE11" s="387">
        <f>SUM(AE12:AE13)</f>
        <v>34</v>
      </c>
      <c r="AF11" s="387">
        <f>SUM(AF12:AF13)</f>
        <v>193</v>
      </c>
      <c r="AG11" s="509">
        <f t="shared" si="4"/>
        <v>-0.21862348178137653</v>
      </c>
    </row>
    <row r="12" spans="1:33" x14ac:dyDescent="0.2">
      <c r="A12" s="484" t="s">
        <v>150</v>
      </c>
      <c r="B12" s="493"/>
      <c r="C12" s="332"/>
      <c r="D12" s="332">
        <v>29</v>
      </c>
      <c r="E12" s="488"/>
      <c r="F12" s="493">
        <v>23</v>
      </c>
      <c r="G12" s="332">
        <v>3</v>
      </c>
      <c r="H12" s="345">
        <f>SUM(F12:G12)</f>
        <v>26</v>
      </c>
      <c r="I12" s="525">
        <f t="shared" si="1"/>
        <v>-0.10344827586206896</v>
      </c>
      <c r="J12" s="263">
        <v>23</v>
      </c>
      <c r="K12" s="284">
        <v>3</v>
      </c>
      <c r="L12" s="345">
        <f>SUM(J12:K12)</f>
        <v>26</v>
      </c>
      <c r="M12" s="510">
        <f t="shared" si="5"/>
        <v>0</v>
      </c>
      <c r="N12" s="498">
        <v>23</v>
      </c>
      <c r="O12" s="284">
        <v>3</v>
      </c>
      <c r="P12" s="345">
        <f>SUM(N12:O12)</f>
        <v>26</v>
      </c>
      <c r="Q12" s="510">
        <f t="shared" si="7"/>
        <v>0</v>
      </c>
      <c r="R12" s="498">
        <v>20</v>
      </c>
      <c r="S12" s="284">
        <v>3</v>
      </c>
      <c r="T12" s="345">
        <f>SUM(R12:S12)</f>
        <v>23</v>
      </c>
      <c r="U12" s="531">
        <f t="shared" si="6"/>
        <v>-0.11538461538461539</v>
      </c>
      <c r="V12" s="498">
        <v>20</v>
      </c>
      <c r="W12" s="284">
        <v>3</v>
      </c>
      <c r="X12" s="345">
        <f>SUM(V12:W12)</f>
        <v>23</v>
      </c>
      <c r="Y12" s="531">
        <f t="shared" si="2"/>
        <v>-0.11538461538461539</v>
      </c>
      <c r="Z12" s="498">
        <v>20</v>
      </c>
      <c r="AA12" s="284">
        <v>3</v>
      </c>
      <c r="AB12" s="345">
        <f>SUM(Z12:AA12)</f>
        <v>23</v>
      </c>
      <c r="AC12" s="531">
        <f t="shared" si="3"/>
        <v>-0.11538461538461539</v>
      </c>
      <c r="AD12" s="498">
        <v>20</v>
      </c>
      <c r="AE12" s="284">
        <v>3</v>
      </c>
      <c r="AF12" s="345">
        <f>SUM(AD12:AE12)</f>
        <v>23</v>
      </c>
      <c r="AG12" s="531">
        <f t="shared" si="4"/>
        <v>-0.11538461538461539</v>
      </c>
    </row>
    <row r="13" spans="1:33" x14ac:dyDescent="0.2">
      <c r="A13" s="484" t="s">
        <v>91</v>
      </c>
      <c r="B13" s="493"/>
      <c r="C13" s="332"/>
      <c r="D13" s="332">
        <v>229</v>
      </c>
      <c r="E13" s="488"/>
      <c r="F13" s="497">
        <v>173</v>
      </c>
      <c r="G13" s="345">
        <v>48</v>
      </c>
      <c r="H13" s="345">
        <f>SUM(F13:G13)</f>
        <v>221</v>
      </c>
      <c r="I13" s="525">
        <f t="shared" si="1"/>
        <v>-3.4934497816593885E-2</v>
      </c>
      <c r="J13" s="388">
        <v>171</v>
      </c>
      <c r="K13" s="345">
        <v>50</v>
      </c>
      <c r="L13" s="345">
        <f>SUM(J13:K13)</f>
        <v>221</v>
      </c>
      <c r="M13" s="510">
        <f t="shared" si="5"/>
        <v>0</v>
      </c>
      <c r="N13" s="497">
        <v>170</v>
      </c>
      <c r="O13" s="345">
        <v>49</v>
      </c>
      <c r="P13" s="345">
        <f>SUM(N13:O13)</f>
        <v>219</v>
      </c>
      <c r="Q13" s="510">
        <f t="shared" si="7"/>
        <v>-9.0497737556561094E-3</v>
      </c>
      <c r="R13" s="497">
        <v>161</v>
      </c>
      <c r="S13" s="345">
        <v>46</v>
      </c>
      <c r="T13" s="345">
        <f>SUM(R13:S13)</f>
        <v>207</v>
      </c>
      <c r="U13" s="531">
        <f t="shared" si="6"/>
        <v>-6.3348416289592757E-2</v>
      </c>
      <c r="V13" s="497">
        <v>155</v>
      </c>
      <c r="W13" s="345">
        <v>41</v>
      </c>
      <c r="X13" s="345">
        <f>SUM(V13:W13)</f>
        <v>196</v>
      </c>
      <c r="Y13" s="531">
        <f>(X13-$H13)/$H13</f>
        <v>-0.11312217194570136</v>
      </c>
      <c r="Z13" s="497">
        <v>153</v>
      </c>
      <c r="AA13" s="345">
        <v>38</v>
      </c>
      <c r="AB13" s="345">
        <f>SUM(Z13:AA13)</f>
        <v>191</v>
      </c>
      <c r="AC13" s="531">
        <f t="shared" si="3"/>
        <v>-0.13574660633484162</v>
      </c>
      <c r="AD13" s="497">
        <v>139</v>
      </c>
      <c r="AE13" s="345">
        <v>31</v>
      </c>
      <c r="AF13" s="345">
        <f>SUM(AD13:AE13)</f>
        <v>170</v>
      </c>
      <c r="AG13" s="532">
        <f t="shared" si="4"/>
        <v>-0.23076923076923078</v>
      </c>
    </row>
    <row r="14" spans="1:33" x14ac:dyDescent="0.2">
      <c r="A14" s="482" t="s">
        <v>81</v>
      </c>
      <c r="B14" s="492"/>
      <c r="C14" s="475"/>
      <c r="D14" s="475">
        <f>D15+D20</f>
        <v>151</v>
      </c>
      <c r="E14" s="490"/>
      <c r="F14" s="464">
        <f>F15+F20</f>
        <v>115</v>
      </c>
      <c r="G14" s="398">
        <f>G15+G20</f>
        <v>35</v>
      </c>
      <c r="H14" s="398">
        <f>H15+H20</f>
        <v>150</v>
      </c>
      <c r="I14" s="524">
        <f t="shared" si="1"/>
        <v>-6.6225165562913907E-3</v>
      </c>
      <c r="J14" s="451">
        <f>J15+J20</f>
        <v>112</v>
      </c>
      <c r="K14" s="398">
        <f>K15+K20</f>
        <v>35</v>
      </c>
      <c r="L14" s="398">
        <f>L15+L20</f>
        <v>147</v>
      </c>
      <c r="M14" s="465">
        <f t="shared" si="5"/>
        <v>-0.02</v>
      </c>
      <c r="N14" s="464">
        <f>N15+N20</f>
        <v>108</v>
      </c>
      <c r="O14" s="398">
        <f>O15+O20</f>
        <v>35</v>
      </c>
      <c r="P14" s="398">
        <f>P15+P20</f>
        <v>143</v>
      </c>
      <c r="Q14" s="517">
        <f t="shared" si="7"/>
        <v>-4.6666666666666669E-2</v>
      </c>
      <c r="R14" s="464">
        <f>R15+R20</f>
        <v>107</v>
      </c>
      <c r="S14" s="398">
        <f>S15+S20</f>
        <v>34</v>
      </c>
      <c r="T14" s="398">
        <f>T15+T20</f>
        <v>141</v>
      </c>
      <c r="U14" s="517">
        <f t="shared" si="6"/>
        <v>-0.06</v>
      </c>
      <c r="V14" s="464">
        <f>V15+V20</f>
        <v>106</v>
      </c>
      <c r="W14" s="398">
        <f>W15+W20</f>
        <v>33</v>
      </c>
      <c r="X14" s="398">
        <f>X15+X20</f>
        <v>139</v>
      </c>
      <c r="Y14" s="465">
        <f t="shared" si="2"/>
        <v>-7.3333333333333334E-2</v>
      </c>
      <c r="Z14" s="464">
        <f>Z15+Z20</f>
        <v>102</v>
      </c>
      <c r="AA14" s="398">
        <f>AA15+AA20</f>
        <v>33</v>
      </c>
      <c r="AB14" s="398">
        <f>AB15+AB20</f>
        <v>135</v>
      </c>
      <c r="AC14" s="465">
        <f t="shared" si="3"/>
        <v>-0.1</v>
      </c>
      <c r="AD14" s="464">
        <f>AD15+AD20</f>
        <v>96</v>
      </c>
      <c r="AE14" s="398">
        <f>AE15+AE20</f>
        <v>35</v>
      </c>
      <c r="AF14" s="398">
        <f>AF15+AF20</f>
        <v>131</v>
      </c>
      <c r="AG14" s="465">
        <f t="shared" si="4"/>
        <v>-0.12666666666666668</v>
      </c>
    </row>
    <row r="15" spans="1:33" x14ac:dyDescent="0.2">
      <c r="A15" s="483" t="s">
        <v>173</v>
      </c>
      <c r="B15" s="457"/>
      <c r="C15" s="387"/>
      <c r="D15" s="387">
        <f>SUM(D16:D19)</f>
        <v>88</v>
      </c>
      <c r="E15" s="489"/>
      <c r="F15" s="457">
        <f>SUM(F16:F19)</f>
        <v>66</v>
      </c>
      <c r="G15" s="387">
        <f>SUM(G16:G19)</f>
        <v>26</v>
      </c>
      <c r="H15" s="387">
        <f>SUM(H16:H19)</f>
        <v>92</v>
      </c>
      <c r="I15" s="527">
        <f t="shared" si="1"/>
        <v>4.5454545454545456E-2</v>
      </c>
      <c r="J15" s="382">
        <f>SUM(J16:J19)</f>
        <v>65</v>
      </c>
      <c r="K15" s="387">
        <f>SUM(K16:K19)</f>
        <v>26</v>
      </c>
      <c r="L15" s="387">
        <f>SUM(L16:L19)</f>
        <v>91</v>
      </c>
      <c r="M15" s="509">
        <f t="shared" si="5"/>
        <v>-1.0869565217391304E-2</v>
      </c>
      <c r="N15" s="457">
        <f>SUM(N16:N19)</f>
        <v>65</v>
      </c>
      <c r="O15" s="387">
        <f>SUM(O16:O19)</f>
        <v>26</v>
      </c>
      <c r="P15" s="387">
        <f>SUM(P16:P19)</f>
        <v>91</v>
      </c>
      <c r="Q15" s="509">
        <f t="shared" si="7"/>
        <v>-1.0869565217391304E-2</v>
      </c>
      <c r="R15" s="457">
        <f>SUM(R16:R19)</f>
        <v>65</v>
      </c>
      <c r="S15" s="387">
        <f>SUM(S16:S19)</f>
        <v>26</v>
      </c>
      <c r="T15" s="387">
        <f>SUM(T16:T19)</f>
        <v>91</v>
      </c>
      <c r="U15" s="509">
        <f t="shared" si="6"/>
        <v>-1.0869565217391304E-2</v>
      </c>
      <c r="V15" s="457">
        <f>SUM(V16:V19)</f>
        <v>65</v>
      </c>
      <c r="W15" s="387">
        <f>SUM(W16:W19)</f>
        <v>25</v>
      </c>
      <c r="X15" s="387">
        <f>SUM(X16:X19)</f>
        <v>90</v>
      </c>
      <c r="Y15" s="509">
        <f t="shared" si="2"/>
        <v>-2.1739130434782608E-2</v>
      </c>
      <c r="Z15" s="457">
        <f>SUM(Z16:Z19)</f>
        <v>65</v>
      </c>
      <c r="AA15" s="387">
        <f>SUM(AA16:AA19)</f>
        <v>25</v>
      </c>
      <c r="AB15" s="387">
        <f>SUM(AB16:AB19)</f>
        <v>90</v>
      </c>
      <c r="AC15" s="509">
        <f t="shared" si="3"/>
        <v>-2.1739130434782608E-2</v>
      </c>
      <c r="AD15" s="457">
        <f>SUM(AD16:AD19)</f>
        <v>61</v>
      </c>
      <c r="AE15" s="387">
        <f>SUM(AE16:AE19)</f>
        <v>27</v>
      </c>
      <c r="AF15" s="387">
        <f>SUM(AF16:AF19)</f>
        <v>88</v>
      </c>
      <c r="AG15" s="509">
        <f t="shared" si="4"/>
        <v>-4.3478260869565216E-2</v>
      </c>
    </row>
    <row r="16" spans="1:33" x14ac:dyDescent="0.2">
      <c r="A16" s="484" t="s">
        <v>9</v>
      </c>
      <c r="B16" s="493"/>
      <c r="C16" s="332"/>
      <c r="D16" s="332">
        <v>27</v>
      </c>
      <c r="E16" s="488"/>
      <c r="F16" s="498">
        <v>11</v>
      </c>
      <c r="G16" s="284">
        <v>5</v>
      </c>
      <c r="H16" s="345">
        <f>SUM(F16:G16)</f>
        <v>16</v>
      </c>
      <c r="I16" s="525">
        <f t="shared" si="1"/>
        <v>-0.40740740740740738</v>
      </c>
      <c r="J16" s="263">
        <v>11</v>
      </c>
      <c r="K16" s="284">
        <v>5</v>
      </c>
      <c r="L16" s="345">
        <f>SUM(J16:K16)</f>
        <v>16</v>
      </c>
      <c r="M16" s="510">
        <f t="shared" si="5"/>
        <v>0</v>
      </c>
      <c r="N16" s="498">
        <v>11</v>
      </c>
      <c r="O16" s="284">
        <v>5</v>
      </c>
      <c r="P16" s="345">
        <f>SUM(N16:O16)</f>
        <v>16</v>
      </c>
      <c r="Q16" s="510">
        <f t="shared" si="7"/>
        <v>0</v>
      </c>
      <c r="R16" s="498">
        <v>11</v>
      </c>
      <c r="S16" s="284">
        <v>5</v>
      </c>
      <c r="T16" s="345">
        <f>SUM(R16:S16)</f>
        <v>16</v>
      </c>
      <c r="U16" s="510">
        <f t="shared" si="6"/>
        <v>0</v>
      </c>
      <c r="V16" s="498">
        <v>11</v>
      </c>
      <c r="W16" s="284">
        <v>4</v>
      </c>
      <c r="X16" s="345">
        <f>SUM(V16:W16)</f>
        <v>15</v>
      </c>
      <c r="Y16" s="531">
        <f t="shared" si="2"/>
        <v>-6.25E-2</v>
      </c>
      <c r="Z16" s="498">
        <v>11</v>
      </c>
      <c r="AA16" s="284">
        <v>4</v>
      </c>
      <c r="AB16" s="345">
        <f>SUM(Z16:AA16)</f>
        <v>15</v>
      </c>
      <c r="AC16" s="531">
        <f t="shared" si="3"/>
        <v>-6.25E-2</v>
      </c>
      <c r="AD16" s="498">
        <v>10</v>
      </c>
      <c r="AE16" s="284">
        <v>5</v>
      </c>
      <c r="AF16" s="345">
        <f>SUM(AD16:AE16)</f>
        <v>15</v>
      </c>
      <c r="AG16" s="531">
        <f t="shared" si="4"/>
        <v>-6.25E-2</v>
      </c>
    </row>
    <row r="17" spans="1:33" x14ac:dyDescent="0.2">
      <c r="A17" s="484" t="s">
        <v>103</v>
      </c>
      <c r="B17" s="493"/>
      <c r="C17" s="332"/>
      <c r="D17" s="332">
        <v>27</v>
      </c>
      <c r="E17" s="488"/>
      <c r="F17" s="498">
        <v>26</v>
      </c>
      <c r="G17" s="285">
        <v>1</v>
      </c>
      <c r="H17" s="345">
        <f>SUM(F17:G17)</f>
        <v>27</v>
      </c>
      <c r="I17" s="525">
        <f t="shared" si="1"/>
        <v>0</v>
      </c>
      <c r="J17" s="263">
        <v>25</v>
      </c>
      <c r="K17" s="285">
        <v>1</v>
      </c>
      <c r="L17" s="345">
        <f>SUM(J17:K17)</f>
        <v>26</v>
      </c>
      <c r="M17" s="510">
        <f t="shared" si="5"/>
        <v>-3.7037037037037035E-2</v>
      </c>
      <c r="N17" s="498">
        <v>25</v>
      </c>
      <c r="O17" s="285">
        <v>1</v>
      </c>
      <c r="P17" s="345">
        <f>SUM(N17:O17)</f>
        <v>26</v>
      </c>
      <c r="Q17" s="510">
        <f t="shared" si="7"/>
        <v>-3.7037037037037035E-2</v>
      </c>
      <c r="R17" s="498">
        <v>25</v>
      </c>
      <c r="S17" s="285">
        <v>1</v>
      </c>
      <c r="T17" s="345">
        <f>SUM(R17:S17)</f>
        <v>26</v>
      </c>
      <c r="U17" s="510">
        <f t="shared" si="6"/>
        <v>-3.7037037037037035E-2</v>
      </c>
      <c r="V17" s="498">
        <v>25</v>
      </c>
      <c r="W17" s="285">
        <v>1</v>
      </c>
      <c r="X17" s="345">
        <f>SUM(V17:W17)</f>
        <v>26</v>
      </c>
      <c r="Y17" s="510">
        <f t="shared" si="2"/>
        <v>-3.7037037037037035E-2</v>
      </c>
      <c r="Z17" s="498">
        <v>25</v>
      </c>
      <c r="AA17" s="285">
        <v>1</v>
      </c>
      <c r="AB17" s="345">
        <f>SUM(Z17:AA17)</f>
        <v>26</v>
      </c>
      <c r="AC17" s="510">
        <f t="shared" si="3"/>
        <v>-3.7037037037037035E-2</v>
      </c>
      <c r="AD17" s="498">
        <v>24</v>
      </c>
      <c r="AE17" s="285">
        <v>2</v>
      </c>
      <c r="AF17" s="345">
        <f>SUM(AD17:AE17)</f>
        <v>26</v>
      </c>
      <c r="AG17" s="510">
        <f t="shared" si="4"/>
        <v>-3.7037037037037035E-2</v>
      </c>
    </row>
    <row r="18" spans="1:33" x14ac:dyDescent="0.2">
      <c r="A18" s="484" t="s">
        <v>13</v>
      </c>
      <c r="B18" s="493"/>
      <c r="C18" s="332"/>
      <c r="D18" s="332">
        <v>17</v>
      </c>
      <c r="E18" s="488"/>
      <c r="F18" s="498">
        <v>4</v>
      </c>
      <c r="G18" s="284">
        <v>14</v>
      </c>
      <c r="H18" s="345">
        <f>SUM(F18:G18)</f>
        <v>18</v>
      </c>
      <c r="I18" s="534">
        <f t="shared" si="1"/>
        <v>5.8823529411764705E-2</v>
      </c>
      <c r="J18" s="263">
        <v>4</v>
      </c>
      <c r="K18" s="284">
        <v>14</v>
      </c>
      <c r="L18" s="345">
        <f>SUM(J18:K18)</f>
        <v>18</v>
      </c>
      <c r="M18" s="510">
        <f t="shared" si="5"/>
        <v>0</v>
      </c>
      <c r="N18" s="498">
        <v>4</v>
      </c>
      <c r="O18" s="284">
        <v>14</v>
      </c>
      <c r="P18" s="345">
        <f>SUM(N18:O18)</f>
        <v>18</v>
      </c>
      <c r="Q18" s="510">
        <f t="shared" si="7"/>
        <v>0</v>
      </c>
      <c r="R18" s="498">
        <v>4</v>
      </c>
      <c r="S18" s="284">
        <v>14</v>
      </c>
      <c r="T18" s="345">
        <f>SUM(R18:S18)</f>
        <v>18</v>
      </c>
      <c r="U18" s="510">
        <f t="shared" si="6"/>
        <v>0</v>
      </c>
      <c r="V18" s="498">
        <v>4</v>
      </c>
      <c r="W18" s="284">
        <v>14</v>
      </c>
      <c r="X18" s="345">
        <f>SUM(V18:W18)</f>
        <v>18</v>
      </c>
      <c r="Y18" s="510">
        <f t="shared" si="2"/>
        <v>0</v>
      </c>
      <c r="Z18" s="498">
        <v>4</v>
      </c>
      <c r="AA18" s="284">
        <v>14</v>
      </c>
      <c r="AB18" s="345">
        <f>SUM(Z18:AA18)</f>
        <v>18</v>
      </c>
      <c r="AC18" s="510">
        <f t="shared" si="3"/>
        <v>0</v>
      </c>
      <c r="AD18" s="498">
        <v>3</v>
      </c>
      <c r="AE18" s="284">
        <v>14</v>
      </c>
      <c r="AF18" s="345">
        <f>SUM(AD18:AE18)</f>
        <v>17</v>
      </c>
      <c r="AG18" s="531">
        <f t="shared" si="4"/>
        <v>-5.5555555555555552E-2</v>
      </c>
    </row>
    <row r="19" spans="1:33" x14ac:dyDescent="0.2">
      <c r="A19" s="484" t="s">
        <v>80</v>
      </c>
      <c r="B19" s="493"/>
      <c r="C19" s="332"/>
      <c r="D19" s="332">
        <v>17</v>
      </c>
      <c r="E19" s="488"/>
      <c r="F19" s="498">
        <v>25</v>
      </c>
      <c r="G19" s="284">
        <v>6</v>
      </c>
      <c r="H19" s="345">
        <f>SUM(F19:G19)</f>
        <v>31</v>
      </c>
      <c r="I19" s="534">
        <f t="shared" si="1"/>
        <v>0.82352941176470584</v>
      </c>
      <c r="J19" s="263">
        <v>25</v>
      </c>
      <c r="K19" s="284">
        <v>6</v>
      </c>
      <c r="L19" s="345">
        <f>SUM(J19:K19)</f>
        <v>31</v>
      </c>
      <c r="M19" s="510">
        <f t="shared" si="5"/>
        <v>0</v>
      </c>
      <c r="N19" s="498">
        <v>25</v>
      </c>
      <c r="O19" s="284">
        <v>6</v>
      </c>
      <c r="P19" s="345">
        <f>SUM(N19:O19)</f>
        <v>31</v>
      </c>
      <c r="Q19" s="510">
        <f t="shared" si="7"/>
        <v>0</v>
      </c>
      <c r="R19" s="498">
        <v>25</v>
      </c>
      <c r="S19" s="284">
        <v>6</v>
      </c>
      <c r="T19" s="345">
        <f>SUM(R19:S19)</f>
        <v>31</v>
      </c>
      <c r="U19" s="510">
        <f t="shared" si="6"/>
        <v>0</v>
      </c>
      <c r="V19" s="498">
        <v>25</v>
      </c>
      <c r="W19" s="284">
        <v>6</v>
      </c>
      <c r="X19" s="345">
        <f>SUM(V19:W19)</f>
        <v>31</v>
      </c>
      <c r="Y19" s="510">
        <f t="shared" si="2"/>
        <v>0</v>
      </c>
      <c r="Z19" s="498">
        <v>25</v>
      </c>
      <c r="AA19" s="284">
        <v>6</v>
      </c>
      <c r="AB19" s="345">
        <f>SUM(Z19:AA19)</f>
        <v>31</v>
      </c>
      <c r="AC19" s="510">
        <f t="shared" si="3"/>
        <v>0</v>
      </c>
      <c r="AD19" s="498">
        <v>24</v>
      </c>
      <c r="AE19" s="284">
        <v>6</v>
      </c>
      <c r="AF19" s="345">
        <f>SUM(AD19:AE19)</f>
        <v>30</v>
      </c>
      <c r="AG19" s="510">
        <f t="shared" si="4"/>
        <v>-3.2258064516129031E-2</v>
      </c>
    </row>
    <row r="20" spans="1:33" x14ac:dyDescent="0.2">
      <c r="A20" s="483" t="s">
        <v>172</v>
      </c>
      <c r="B20" s="457"/>
      <c r="C20" s="387"/>
      <c r="D20" s="387">
        <f>SUM(D21:D22)</f>
        <v>63</v>
      </c>
      <c r="E20" s="489"/>
      <c r="F20" s="457">
        <f>SUM(F21:F22)</f>
        <v>49</v>
      </c>
      <c r="G20" s="387">
        <f>SUM(G21:G22)</f>
        <v>9</v>
      </c>
      <c r="H20" s="387">
        <f>SUM(H21:H22)</f>
        <v>58</v>
      </c>
      <c r="I20" s="527">
        <f t="shared" si="1"/>
        <v>-7.9365079365079361E-2</v>
      </c>
      <c r="J20" s="382">
        <f>SUM(J21:J22)</f>
        <v>47</v>
      </c>
      <c r="K20" s="387">
        <f>SUM(K21:K22)</f>
        <v>9</v>
      </c>
      <c r="L20" s="387">
        <f>SUM(L21:L22)</f>
        <v>56</v>
      </c>
      <c r="M20" s="509">
        <f t="shared" si="5"/>
        <v>-3.4482758620689655E-2</v>
      </c>
      <c r="N20" s="457">
        <f>SUM(N21:N22)</f>
        <v>43</v>
      </c>
      <c r="O20" s="387">
        <f>SUM(O21:O22)</f>
        <v>9</v>
      </c>
      <c r="P20" s="387">
        <f>SUM(P21:P22)</f>
        <v>52</v>
      </c>
      <c r="Q20" s="509">
        <f t="shared" si="7"/>
        <v>-0.10344827586206896</v>
      </c>
      <c r="R20" s="457">
        <f>SUM(R21:R22)</f>
        <v>42</v>
      </c>
      <c r="S20" s="387">
        <f>SUM(S21:S22)</f>
        <v>8</v>
      </c>
      <c r="T20" s="387">
        <f>SUM(T21:T22)</f>
        <v>50</v>
      </c>
      <c r="U20" s="509">
        <f t="shared" si="6"/>
        <v>-0.13793103448275862</v>
      </c>
      <c r="V20" s="457">
        <f>SUM(V21:V22)</f>
        <v>41</v>
      </c>
      <c r="W20" s="387">
        <f>SUM(W21:W22)</f>
        <v>8</v>
      </c>
      <c r="X20" s="387">
        <f>SUM(X21:X22)</f>
        <v>49</v>
      </c>
      <c r="Y20" s="509">
        <f t="shared" si="2"/>
        <v>-0.15517241379310345</v>
      </c>
      <c r="Z20" s="457">
        <f>SUM(Z21:Z22)</f>
        <v>37</v>
      </c>
      <c r="AA20" s="387">
        <f>SUM(AA21:AA22)</f>
        <v>8</v>
      </c>
      <c r="AB20" s="387">
        <f>SUM(AB21:AB22)</f>
        <v>45</v>
      </c>
      <c r="AC20" s="535">
        <f t="shared" si="3"/>
        <v>-0.22413793103448276</v>
      </c>
      <c r="AD20" s="457">
        <f>SUM(AD21:AD22)</f>
        <v>35</v>
      </c>
      <c r="AE20" s="387">
        <f>SUM(AE21:AE22)</f>
        <v>8</v>
      </c>
      <c r="AF20" s="387">
        <f>SUM(AF21:AF22)</f>
        <v>43</v>
      </c>
      <c r="AG20" s="509">
        <f t="shared" si="4"/>
        <v>-0.25862068965517243</v>
      </c>
    </row>
    <row r="21" spans="1:33" x14ac:dyDescent="0.2">
      <c r="A21" s="484" t="s">
        <v>3</v>
      </c>
      <c r="B21" s="493"/>
      <c r="C21" s="332"/>
      <c r="D21" s="332">
        <v>7</v>
      </c>
      <c r="E21" s="488"/>
      <c r="F21" s="498">
        <v>5</v>
      </c>
      <c r="G21" s="284">
        <v>1</v>
      </c>
      <c r="H21" s="345">
        <f>SUM(F21:G21)</f>
        <v>6</v>
      </c>
      <c r="I21" s="525">
        <f t="shared" si="1"/>
        <v>-0.14285714285714285</v>
      </c>
      <c r="J21" s="263">
        <v>5</v>
      </c>
      <c r="K21" s="284">
        <v>1</v>
      </c>
      <c r="L21" s="345">
        <f>SUM(J21:K21)</f>
        <v>6</v>
      </c>
      <c r="M21" s="510">
        <f t="shared" si="5"/>
        <v>0</v>
      </c>
      <c r="N21" s="498">
        <v>5</v>
      </c>
      <c r="O21" s="284">
        <v>1</v>
      </c>
      <c r="P21" s="345">
        <f>SUM(N21:O21)</f>
        <v>6</v>
      </c>
      <c r="Q21" s="510">
        <f t="shared" si="7"/>
        <v>0</v>
      </c>
      <c r="R21" s="498">
        <v>5</v>
      </c>
      <c r="S21" s="284">
        <v>1</v>
      </c>
      <c r="T21" s="345">
        <f>SUM(R21:S21)</f>
        <v>6</v>
      </c>
      <c r="U21" s="510">
        <f t="shared" si="6"/>
        <v>0</v>
      </c>
      <c r="V21" s="498">
        <v>5</v>
      </c>
      <c r="W21" s="284">
        <v>1</v>
      </c>
      <c r="X21" s="345">
        <f>SUM(V21:W21)</f>
        <v>6</v>
      </c>
      <c r="Y21" s="510">
        <f t="shared" si="2"/>
        <v>0</v>
      </c>
      <c r="Z21" s="498">
        <v>4</v>
      </c>
      <c r="AA21" s="284">
        <v>1</v>
      </c>
      <c r="AB21" s="345">
        <f>SUM(Z21:AA21)</f>
        <v>5</v>
      </c>
      <c r="AC21" s="531">
        <f t="shared" si="3"/>
        <v>-0.16666666666666666</v>
      </c>
      <c r="AD21" s="498">
        <v>4</v>
      </c>
      <c r="AE21" s="284">
        <v>1</v>
      </c>
      <c r="AF21" s="345">
        <f>SUM(AD21:AE21)</f>
        <v>5</v>
      </c>
      <c r="AG21" s="531">
        <f t="shared" si="4"/>
        <v>-0.16666666666666666</v>
      </c>
    </row>
    <row r="22" spans="1:33" x14ac:dyDescent="0.2">
      <c r="A22" s="484" t="s">
        <v>91</v>
      </c>
      <c r="B22" s="493"/>
      <c r="C22" s="332"/>
      <c r="D22" s="332">
        <v>56</v>
      </c>
      <c r="E22" s="488"/>
      <c r="F22" s="498">
        <v>44</v>
      </c>
      <c r="G22" s="284">
        <v>8</v>
      </c>
      <c r="H22" s="345">
        <f>SUM(F22:G22)</f>
        <v>52</v>
      </c>
      <c r="I22" s="525">
        <f t="shared" si="1"/>
        <v>-7.1428571428571425E-2</v>
      </c>
      <c r="J22" s="263">
        <v>42</v>
      </c>
      <c r="K22" s="284">
        <v>8</v>
      </c>
      <c r="L22" s="345">
        <f>SUM(J22:K22)</f>
        <v>50</v>
      </c>
      <c r="M22" s="510">
        <f t="shared" si="5"/>
        <v>-3.8461538461538464E-2</v>
      </c>
      <c r="N22" s="498">
        <v>38</v>
      </c>
      <c r="O22" s="284">
        <v>8</v>
      </c>
      <c r="P22" s="345">
        <f>SUM(N22:O22)</f>
        <v>46</v>
      </c>
      <c r="Q22" s="531">
        <f t="shared" si="7"/>
        <v>-0.11538461538461539</v>
      </c>
      <c r="R22" s="498">
        <v>37</v>
      </c>
      <c r="S22" s="284">
        <v>7</v>
      </c>
      <c r="T22" s="345">
        <f>SUM(R22:S22)</f>
        <v>44</v>
      </c>
      <c r="U22" s="531">
        <f t="shared" si="6"/>
        <v>-0.15384615384615385</v>
      </c>
      <c r="V22" s="498">
        <v>36</v>
      </c>
      <c r="W22" s="284">
        <v>7</v>
      </c>
      <c r="X22" s="345">
        <f>SUM(V22:W22)</f>
        <v>43</v>
      </c>
      <c r="Y22" s="531">
        <f t="shared" si="2"/>
        <v>-0.17307692307692307</v>
      </c>
      <c r="Z22" s="498">
        <v>33</v>
      </c>
      <c r="AA22" s="284">
        <v>7</v>
      </c>
      <c r="AB22" s="345">
        <f>SUM(Z22:AA22)</f>
        <v>40</v>
      </c>
      <c r="AC22" s="532">
        <f t="shared" si="3"/>
        <v>-0.23076923076923078</v>
      </c>
      <c r="AD22" s="498">
        <v>31</v>
      </c>
      <c r="AE22" s="284">
        <v>7</v>
      </c>
      <c r="AF22" s="345">
        <f>SUM(AD22:AE22)</f>
        <v>38</v>
      </c>
      <c r="AG22" s="532">
        <f t="shared" si="4"/>
        <v>-0.26923076923076922</v>
      </c>
    </row>
    <row r="23" spans="1:33" x14ac:dyDescent="0.2">
      <c r="A23" s="482" t="s">
        <v>82</v>
      </c>
      <c r="B23" s="492"/>
      <c r="C23" s="475"/>
      <c r="D23" s="475">
        <f>D24+D29+D44+D53</f>
        <v>1436</v>
      </c>
      <c r="E23" s="490"/>
      <c r="F23" s="464">
        <f>F24+F29+F44+F53</f>
        <v>1062</v>
      </c>
      <c r="G23" s="398">
        <f>G24+G29+G44+G53</f>
        <v>366</v>
      </c>
      <c r="H23" s="507">
        <f>H24+H29+H44+H53</f>
        <v>1428</v>
      </c>
      <c r="I23" s="524">
        <f t="shared" si="1"/>
        <v>-5.5710306406685237E-3</v>
      </c>
      <c r="J23" s="451">
        <f>J24+J29+J44+J53</f>
        <v>1044</v>
      </c>
      <c r="K23" s="398">
        <f>K24+K29+K44+K53</f>
        <v>360</v>
      </c>
      <c r="L23" s="507">
        <f>L24+L29+L44+L53</f>
        <v>1404</v>
      </c>
      <c r="M23" s="465">
        <f t="shared" si="5"/>
        <v>-1.680672268907563E-2</v>
      </c>
      <c r="N23" s="464">
        <f>N24+N29+N44+N53</f>
        <v>1028</v>
      </c>
      <c r="O23" s="398">
        <f>O24+O29+O44+O53</f>
        <v>353</v>
      </c>
      <c r="P23" s="508">
        <f>P24+P29+P44+P53</f>
        <v>1381</v>
      </c>
      <c r="Q23" s="517">
        <f t="shared" si="7"/>
        <v>-3.2913165266106444E-2</v>
      </c>
      <c r="R23" s="464">
        <f>R24+R29+R44+R53</f>
        <v>1016</v>
      </c>
      <c r="S23" s="398">
        <f>S24+S29+S44+S53</f>
        <v>352</v>
      </c>
      <c r="T23" s="507">
        <f>T24+T29+T44+T53</f>
        <v>1368</v>
      </c>
      <c r="U23" s="517">
        <f t="shared" si="6"/>
        <v>-4.2016806722689079E-2</v>
      </c>
      <c r="V23" s="464">
        <f>V24+V29+V44+V53</f>
        <v>997</v>
      </c>
      <c r="W23" s="398">
        <f>W24+W29+W44+W53</f>
        <v>347</v>
      </c>
      <c r="X23" s="507">
        <f>X24+X29+X44+X53</f>
        <v>1344</v>
      </c>
      <c r="Y23" s="465">
        <f t="shared" si="2"/>
        <v>-5.8823529411764705E-2</v>
      </c>
      <c r="Z23" s="464">
        <f>Z24+Z29+Z44+Z53</f>
        <v>988</v>
      </c>
      <c r="AA23" s="398">
        <f>AA24+AA29+AA44+AA53</f>
        <v>346</v>
      </c>
      <c r="AB23" s="507">
        <f>AB24+AB29+AB44+AB53</f>
        <v>1334</v>
      </c>
      <c r="AC23" s="465">
        <f t="shared" si="3"/>
        <v>-6.5826330532212887E-2</v>
      </c>
      <c r="AD23" s="464">
        <f>AD24+AD29+AD44+AD53</f>
        <v>971</v>
      </c>
      <c r="AE23" s="398">
        <f>AE24+AE29+AE44+AE53</f>
        <v>336</v>
      </c>
      <c r="AF23" s="507">
        <f>AF24+AF29+AF44+AF53</f>
        <v>1307</v>
      </c>
      <c r="AG23" s="465">
        <f t="shared" si="4"/>
        <v>-8.4733893557422973E-2</v>
      </c>
    </row>
    <row r="24" spans="1:33" x14ac:dyDescent="0.2">
      <c r="A24" s="483" t="s">
        <v>171</v>
      </c>
      <c r="B24" s="457"/>
      <c r="C24" s="387"/>
      <c r="D24" s="387">
        <f>SUM(D25:D28)</f>
        <v>238</v>
      </c>
      <c r="E24" s="487"/>
      <c r="F24" s="496">
        <f>SUM(F25:F28)</f>
        <v>122</v>
      </c>
      <c r="G24" s="386">
        <f>SUM(G25:G28)</f>
        <v>119</v>
      </c>
      <c r="H24" s="386">
        <f>SUM(H25:H28)</f>
        <v>241</v>
      </c>
      <c r="I24" s="527">
        <f t="shared" si="1"/>
        <v>1.2605042016806723E-2</v>
      </c>
      <c r="J24" s="386">
        <f>SUM(J25:J28)</f>
        <v>117</v>
      </c>
      <c r="K24" s="383">
        <f>SUM(K25:K28)</f>
        <v>118</v>
      </c>
      <c r="L24" s="383">
        <f>SUM(L25:L28)</f>
        <v>235</v>
      </c>
      <c r="M24" s="509">
        <f t="shared" si="5"/>
        <v>-2.4896265560165973E-2</v>
      </c>
      <c r="N24" s="496">
        <f>SUM(N25:N28)</f>
        <v>115</v>
      </c>
      <c r="O24" s="383">
        <f>SUM(O25:O28)</f>
        <v>116</v>
      </c>
      <c r="P24" s="383">
        <f>SUM(P25:P28)</f>
        <v>231</v>
      </c>
      <c r="Q24" s="509">
        <f t="shared" si="7"/>
        <v>-4.1493775933609957E-2</v>
      </c>
      <c r="R24" s="496">
        <f>SUM(R25:R28)</f>
        <v>115</v>
      </c>
      <c r="S24" s="383">
        <f>SUM(S25:S28)</f>
        <v>116</v>
      </c>
      <c r="T24" s="383">
        <f>SUM(T25:T28)</f>
        <v>231</v>
      </c>
      <c r="U24" s="509">
        <f t="shared" si="6"/>
        <v>-4.1493775933609957E-2</v>
      </c>
      <c r="V24" s="496">
        <f>SUM(V25:V28)</f>
        <v>113</v>
      </c>
      <c r="W24" s="383">
        <f>SUM(W25:W28)</f>
        <v>115</v>
      </c>
      <c r="X24" s="383">
        <f>SUM(X25:X28)</f>
        <v>228</v>
      </c>
      <c r="Y24" s="509">
        <f t="shared" si="2"/>
        <v>-5.3941908713692949E-2</v>
      </c>
      <c r="Z24" s="496">
        <f>SUM(Z25:Z28)</f>
        <v>112</v>
      </c>
      <c r="AA24" s="383">
        <f>SUM(AA25:AA28)</f>
        <v>115</v>
      </c>
      <c r="AB24" s="383">
        <f>SUM(AB25:AB28)</f>
        <v>227</v>
      </c>
      <c r="AC24" s="509">
        <f t="shared" si="3"/>
        <v>-5.8091286307053944E-2</v>
      </c>
      <c r="AD24" s="496">
        <f>SUM(AD25:AD28)</f>
        <v>117</v>
      </c>
      <c r="AE24" s="383">
        <f>SUM(AE25:AE28)</f>
        <v>115</v>
      </c>
      <c r="AF24" s="383">
        <f>SUM(AF25:AF28)</f>
        <v>232</v>
      </c>
      <c r="AG24" s="509">
        <f t="shared" si="4"/>
        <v>-3.7344398340248962E-2</v>
      </c>
    </row>
    <row r="25" spans="1:33" x14ac:dyDescent="0.2">
      <c r="A25" s="484" t="s">
        <v>44</v>
      </c>
      <c r="B25" s="493"/>
      <c r="C25" s="332"/>
      <c r="D25" s="332">
        <v>180</v>
      </c>
      <c r="E25" s="488"/>
      <c r="F25" s="498">
        <v>86</v>
      </c>
      <c r="G25" s="284">
        <v>92</v>
      </c>
      <c r="H25" s="345">
        <f>SUM(F25:G25)</f>
        <v>178</v>
      </c>
      <c r="I25" s="525">
        <f t="shared" si="1"/>
        <v>-1.1111111111111112E-2</v>
      </c>
      <c r="J25" s="263">
        <v>85</v>
      </c>
      <c r="K25" s="284">
        <v>92</v>
      </c>
      <c r="L25" s="345">
        <f>SUM(J25:K25)</f>
        <v>177</v>
      </c>
      <c r="M25" s="510">
        <f t="shared" si="5"/>
        <v>-5.6179775280898875E-3</v>
      </c>
      <c r="N25" s="498">
        <v>84</v>
      </c>
      <c r="O25" s="284">
        <v>91</v>
      </c>
      <c r="P25" s="345">
        <f>SUM(N25:O25)</f>
        <v>175</v>
      </c>
      <c r="Q25" s="510">
        <f t="shared" si="7"/>
        <v>-1.6853932584269662E-2</v>
      </c>
      <c r="R25" s="498">
        <v>84</v>
      </c>
      <c r="S25" s="284">
        <v>91</v>
      </c>
      <c r="T25" s="345">
        <f>SUM(R25:S25)</f>
        <v>175</v>
      </c>
      <c r="U25" s="510">
        <f t="shared" si="6"/>
        <v>-1.6853932584269662E-2</v>
      </c>
      <c r="V25" s="498">
        <v>82</v>
      </c>
      <c r="W25" s="284">
        <v>90</v>
      </c>
      <c r="X25" s="345">
        <f>SUM(V25:W25)</f>
        <v>172</v>
      </c>
      <c r="Y25" s="510">
        <f t="shared" si="2"/>
        <v>-3.3707865168539325E-2</v>
      </c>
      <c r="Z25" s="498">
        <v>82</v>
      </c>
      <c r="AA25" s="284">
        <v>90</v>
      </c>
      <c r="AB25" s="345">
        <f>SUM(Z25:AA25)</f>
        <v>172</v>
      </c>
      <c r="AC25" s="510">
        <f t="shared" si="3"/>
        <v>-3.3707865168539325E-2</v>
      </c>
      <c r="AD25" s="498">
        <v>85</v>
      </c>
      <c r="AE25" s="284">
        <v>90</v>
      </c>
      <c r="AF25" s="345">
        <f>SUM(AD25:AE25)</f>
        <v>175</v>
      </c>
      <c r="AG25" s="510">
        <f t="shared" si="4"/>
        <v>-1.6853932584269662E-2</v>
      </c>
    </row>
    <row r="26" spans="1:33" x14ac:dyDescent="0.2">
      <c r="A26" s="484" t="s">
        <v>130</v>
      </c>
      <c r="B26" s="493"/>
      <c r="C26" s="332"/>
      <c r="D26" s="332">
        <v>18</v>
      </c>
      <c r="E26" s="488"/>
      <c r="F26" s="498">
        <v>9</v>
      </c>
      <c r="G26" s="284">
        <v>8</v>
      </c>
      <c r="H26" s="345">
        <f>SUM(F26:G26)</f>
        <v>17</v>
      </c>
      <c r="I26" s="525">
        <f t="shared" si="1"/>
        <v>-5.5555555555555552E-2</v>
      </c>
      <c r="J26" s="263">
        <v>9</v>
      </c>
      <c r="K26" s="284">
        <v>8</v>
      </c>
      <c r="L26" s="345">
        <f>SUM(J26:K26)</f>
        <v>17</v>
      </c>
      <c r="M26" s="510">
        <f t="shared" si="5"/>
        <v>0</v>
      </c>
      <c r="N26" s="498">
        <v>8</v>
      </c>
      <c r="O26" s="284">
        <v>8</v>
      </c>
      <c r="P26" s="345">
        <f>SUM(N26:O26)</f>
        <v>16</v>
      </c>
      <c r="Q26" s="531">
        <f t="shared" si="7"/>
        <v>-5.8823529411764705E-2</v>
      </c>
      <c r="R26" s="498">
        <v>8</v>
      </c>
      <c r="S26" s="284">
        <v>8</v>
      </c>
      <c r="T26" s="345">
        <f>SUM(R26:S26)</f>
        <v>16</v>
      </c>
      <c r="U26" s="531">
        <f t="shared" si="6"/>
        <v>-5.8823529411764705E-2</v>
      </c>
      <c r="V26" s="498">
        <v>8</v>
      </c>
      <c r="W26" s="284">
        <v>8</v>
      </c>
      <c r="X26" s="345">
        <f>SUM(V26:W26)</f>
        <v>16</v>
      </c>
      <c r="Y26" s="531">
        <f t="shared" si="2"/>
        <v>-5.8823529411764705E-2</v>
      </c>
      <c r="Z26" s="498">
        <v>8</v>
      </c>
      <c r="AA26" s="284">
        <v>8</v>
      </c>
      <c r="AB26" s="345">
        <f>SUM(Z26:AA26)</f>
        <v>16</v>
      </c>
      <c r="AC26" s="531">
        <f t="shared" si="3"/>
        <v>-5.8823529411764705E-2</v>
      </c>
      <c r="AD26" s="498">
        <v>9</v>
      </c>
      <c r="AE26" s="284">
        <v>8</v>
      </c>
      <c r="AF26" s="345">
        <f>SUM(AD26:AE26)</f>
        <v>17</v>
      </c>
      <c r="AG26" s="510">
        <f t="shared" si="4"/>
        <v>0</v>
      </c>
    </row>
    <row r="27" spans="1:33" x14ac:dyDescent="0.2">
      <c r="A27" s="484" t="s">
        <v>11</v>
      </c>
      <c r="B27" s="493"/>
      <c r="C27" s="332"/>
      <c r="D27" s="332">
        <v>24</v>
      </c>
      <c r="E27" s="488"/>
      <c r="F27" s="498">
        <v>15</v>
      </c>
      <c r="G27" s="284">
        <v>15</v>
      </c>
      <c r="H27" s="345">
        <f>SUM(F27:G27)</f>
        <v>30</v>
      </c>
      <c r="I27" s="534">
        <f t="shared" si="1"/>
        <v>0.25</v>
      </c>
      <c r="J27" s="263">
        <v>11</v>
      </c>
      <c r="K27" s="284">
        <v>14</v>
      </c>
      <c r="L27" s="345">
        <f>SUM(J27:K27)</f>
        <v>25</v>
      </c>
      <c r="M27" s="531">
        <f t="shared" si="5"/>
        <v>-0.16666666666666666</v>
      </c>
      <c r="N27" s="498">
        <v>11</v>
      </c>
      <c r="O27" s="284">
        <v>13</v>
      </c>
      <c r="P27" s="345">
        <f>SUM(N27:O27)</f>
        <v>24</v>
      </c>
      <c r="Q27" s="532">
        <f t="shared" si="7"/>
        <v>-0.2</v>
      </c>
      <c r="R27" s="498">
        <v>11</v>
      </c>
      <c r="S27" s="284">
        <v>13</v>
      </c>
      <c r="T27" s="345">
        <f>SUM(R27:S27)</f>
        <v>24</v>
      </c>
      <c r="U27" s="532">
        <f t="shared" si="6"/>
        <v>-0.2</v>
      </c>
      <c r="V27" s="498">
        <v>11</v>
      </c>
      <c r="W27" s="284">
        <v>13</v>
      </c>
      <c r="X27" s="345">
        <f>SUM(V27:W27)</f>
        <v>24</v>
      </c>
      <c r="Y27" s="532">
        <f t="shared" si="2"/>
        <v>-0.2</v>
      </c>
      <c r="Z27" s="498">
        <v>10</v>
      </c>
      <c r="AA27" s="284">
        <v>13</v>
      </c>
      <c r="AB27" s="345">
        <f>SUM(Z27:AA27)</f>
        <v>23</v>
      </c>
      <c r="AC27" s="532">
        <f t="shared" si="3"/>
        <v>-0.23333333333333334</v>
      </c>
      <c r="AD27" s="498">
        <v>11</v>
      </c>
      <c r="AE27" s="284">
        <v>13</v>
      </c>
      <c r="AF27" s="345">
        <f>SUM(AD27:AE27)</f>
        <v>24</v>
      </c>
      <c r="AG27" s="532">
        <f t="shared" si="4"/>
        <v>-0.2</v>
      </c>
    </row>
    <row r="28" spans="1:33" x14ac:dyDescent="0.2">
      <c r="A28" s="484" t="s">
        <v>10</v>
      </c>
      <c r="B28" s="493"/>
      <c r="C28" s="332"/>
      <c r="D28" s="332">
        <v>16</v>
      </c>
      <c r="E28" s="488"/>
      <c r="F28" s="498">
        <v>12</v>
      </c>
      <c r="G28" s="332">
        <v>4</v>
      </c>
      <c r="H28" s="345">
        <f>SUM(F28:G28)</f>
        <v>16</v>
      </c>
      <c r="I28" s="525">
        <f t="shared" si="1"/>
        <v>0</v>
      </c>
      <c r="J28" s="263">
        <v>12</v>
      </c>
      <c r="K28" s="284">
        <v>4</v>
      </c>
      <c r="L28" s="345">
        <f>SUM(J28:K28)</f>
        <v>16</v>
      </c>
      <c r="M28" s="510">
        <f t="shared" si="5"/>
        <v>0</v>
      </c>
      <c r="N28" s="498">
        <v>12</v>
      </c>
      <c r="O28" s="284">
        <v>4</v>
      </c>
      <c r="P28" s="345">
        <f>SUM(N28:O28)</f>
        <v>16</v>
      </c>
      <c r="Q28" s="510">
        <f t="shared" si="7"/>
        <v>0</v>
      </c>
      <c r="R28" s="498">
        <v>12</v>
      </c>
      <c r="S28" s="284">
        <v>4</v>
      </c>
      <c r="T28" s="345">
        <f>SUM(R28:S28)</f>
        <v>16</v>
      </c>
      <c r="U28" s="510">
        <f t="shared" si="6"/>
        <v>0</v>
      </c>
      <c r="V28" s="498">
        <v>12</v>
      </c>
      <c r="W28" s="284">
        <v>4</v>
      </c>
      <c r="X28" s="345">
        <f>SUM(V28:W28)</f>
        <v>16</v>
      </c>
      <c r="Y28" s="510">
        <f t="shared" si="2"/>
        <v>0</v>
      </c>
      <c r="Z28" s="498">
        <v>12</v>
      </c>
      <c r="AA28" s="284">
        <v>4</v>
      </c>
      <c r="AB28" s="345">
        <f>SUM(Z28:AA28)</f>
        <v>16</v>
      </c>
      <c r="AC28" s="510">
        <f t="shared" si="3"/>
        <v>0</v>
      </c>
      <c r="AD28" s="498">
        <v>12</v>
      </c>
      <c r="AE28" s="284">
        <v>4</v>
      </c>
      <c r="AF28" s="345">
        <f>SUM(AD28:AE28)</f>
        <v>16</v>
      </c>
      <c r="AG28" s="510">
        <f t="shared" si="4"/>
        <v>0</v>
      </c>
    </row>
    <row r="29" spans="1:33" x14ac:dyDescent="0.2">
      <c r="A29" s="483" t="s">
        <v>173</v>
      </c>
      <c r="B29" s="457"/>
      <c r="C29" s="387"/>
      <c r="D29" s="387">
        <f>SUM(D30:D43)</f>
        <v>454</v>
      </c>
      <c r="E29" s="489"/>
      <c r="F29" s="457">
        <f>SUM(F30:F43)</f>
        <v>338</v>
      </c>
      <c r="G29" s="387">
        <f>SUM(G30:G43)</f>
        <v>121</v>
      </c>
      <c r="H29" s="387">
        <f>SUM(H30:H43)</f>
        <v>459</v>
      </c>
      <c r="I29" s="527">
        <f t="shared" si="1"/>
        <v>1.1013215859030838E-2</v>
      </c>
      <c r="J29" s="382">
        <f>SUM(J30:J43)</f>
        <v>327</v>
      </c>
      <c r="K29" s="387">
        <f>SUM(K30:K43)</f>
        <v>119</v>
      </c>
      <c r="L29" s="387">
        <f>SUM(L30:L43)</f>
        <v>446</v>
      </c>
      <c r="M29" s="509">
        <f t="shared" si="5"/>
        <v>-2.8322440087145968E-2</v>
      </c>
      <c r="N29" s="457">
        <f>SUM(N30:N43)</f>
        <v>318</v>
      </c>
      <c r="O29" s="387">
        <f>SUM(O30:O43)</f>
        <v>116</v>
      </c>
      <c r="P29" s="387">
        <f>SUM(P30:P43)</f>
        <v>434</v>
      </c>
      <c r="Q29" s="509">
        <f t="shared" si="7"/>
        <v>-5.4466230936819175E-2</v>
      </c>
      <c r="R29" s="457">
        <f>SUM(R30:R43)</f>
        <v>315</v>
      </c>
      <c r="S29" s="387">
        <f>SUM(S30:S43)</f>
        <v>115</v>
      </c>
      <c r="T29" s="387">
        <f>SUM(T30:T43)</f>
        <v>430</v>
      </c>
      <c r="U29" s="509">
        <f t="shared" si="6"/>
        <v>-6.3180827886710242E-2</v>
      </c>
      <c r="V29" s="457">
        <f>SUM(V30:V43)</f>
        <v>306</v>
      </c>
      <c r="W29" s="387">
        <f>SUM(W30:W43)</f>
        <v>114</v>
      </c>
      <c r="X29" s="387">
        <f>SUM(X30:X43)</f>
        <v>420</v>
      </c>
      <c r="Y29" s="509">
        <f t="shared" si="2"/>
        <v>-8.4967320261437912E-2</v>
      </c>
      <c r="Z29" s="457">
        <f>SUM(Z30:Z43)</f>
        <v>303</v>
      </c>
      <c r="AA29" s="387">
        <f>SUM(AA30:AA43)</f>
        <v>113</v>
      </c>
      <c r="AB29" s="387">
        <f>SUM(AB30:AB43)</f>
        <v>416</v>
      </c>
      <c r="AC29" s="509">
        <f t="shared" si="3"/>
        <v>-9.3681917211328972E-2</v>
      </c>
      <c r="AD29" s="457">
        <f>SUM(AD30:AD43)</f>
        <v>296</v>
      </c>
      <c r="AE29" s="387">
        <f>SUM(AE30:AE43)</f>
        <v>109</v>
      </c>
      <c r="AF29" s="387">
        <f>SUM(AF30:AF43)</f>
        <v>405</v>
      </c>
      <c r="AG29" s="509">
        <f t="shared" si="4"/>
        <v>-0.11764705882352941</v>
      </c>
    </row>
    <row r="30" spans="1:33" x14ac:dyDescent="0.2">
      <c r="A30" s="484" t="s">
        <v>9</v>
      </c>
      <c r="B30" s="493"/>
      <c r="C30" s="332"/>
      <c r="D30" s="332">
        <v>82</v>
      </c>
      <c r="E30" s="488"/>
      <c r="F30" s="498">
        <v>64</v>
      </c>
      <c r="G30" s="284">
        <v>20</v>
      </c>
      <c r="H30" s="345">
        <f t="shared" ref="H30:H42" si="8">SUM(F30:G30)</f>
        <v>84</v>
      </c>
      <c r="I30" s="534">
        <f t="shared" si="1"/>
        <v>2.4390243902439025E-2</v>
      </c>
      <c r="J30" s="263">
        <v>60</v>
      </c>
      <c r="K30" s="284">
        <v>19</v>
      </c>
      <c r="L30" s="345">
        <f t="shared" ref="L30:L42" si="9">SUM(J30:K30)</f>
        <v>79</v>
      </c>
      <c r="M30" s="531">
        <f t="shared" si="5"/>
        <v>-5.9523809523809521E-2</v>
      </c>
      <c r="N30" s="498">
        <v>57</v>
      </c>
      <c r="O30" s="284">
        <v>19</v>
      </c>
      <c r="P30" s="345">
        <f t="shared" ref="P30:P42" si="10">SUM(N30:O30)</f>
        <v>76</v>
      </c>
      <c r="Q30" s="531">
        <f t="shared" si="7"/>
        <v>-9.5238095238095233E-2</v>
      </c>
      <c r="R30" s="498">
        <v>57</v>
      </c>
      <c r="S30" s="284">
        <v>19</v>
      </c>
      <c r="T30" s="345">
        <f t="shared" ref="T30:T43" si="11">SUM(R30:S30)</f>
        <v>76</v>
      </c>
      <c r="U30" s="531">
        <f t="shared" si="6"/>
        <v>-9.5238095238095233E-2</v>
      </c>
      <c r="V30" s="498">
        <v>57</v>
      </c>
      <c r="W30" s="284">
        <v>19</v>
      </c>
      <c r="X30" s="345">
        <f t="shared" ref="X30:X43" si="12">SUM(V30:W30)</f>
        <v>76</v>
      </c>
      <c r="Y30" s="531">
        <f t="shared" si="2"/>
        <v>-9.5238095238095233E-2</v>
      </c>
      <c r="Z30" s="498">
        <v>57</v>
      </c>
      <c r="AA30" s="284">
        <v>19</v>
      </c>
      <c r="AB30" s="345">
        <f t="shared" ref="AB30:AB43" si="13">SUM(Z30:AA30)</f>
        <v>76</v>
      </c>
      <c r="AC30" s="531">
        <f t="shared" si="3"/>
        <v>-9.5238095238095233E-2</v>
      </c>
      <c r="AD30" s="498">
        <v>57</v>
      </c>
      <c r="AE30" s="284">
        <v>18</v>
      </c>
      <c r="AF30" s="345">
        <f t="shared" ref="AF30:AF43" si="14">SUM(AD30:AE30)</f>
        <v>75</v>
      </c>
      <c r="AG30" s="531">
        <f t="shared" si="4"/>
        <v>-0.10714285714285714</v>
      </c>
    </row>
    <row r="31" spans="1:33" x14ac:dyDescent="0.2">
      <c r="A31" s="484" t="s">
        <v>119</v>
      </c>
      <c r="B31" s="493"/>
      <c r="C31" s="332"/>
      <c r="D31" s="332">
        <v>38</v>
      </c>
      <c r="E31" s="488"/>
      <c r="F31" s="498">
        <v>11</v>
      </c>
      <c r="G31" s="284">
        <v>26</v>
      </c>
      <c r="H31" s="345">
        <f t="shared" si="8"/>
        <v>37</v>
      </c>
      <c r="I31" s="525">
        <f t="shared" si="1"/>
        <v>-2.6315789473684209E-2</v>
      </c>
      <c r="J31" s="263">
        <v>13</v>
      </c>
      <c r="K31" s="284">
        <v>27</v>
      </c>
      <c r="L31" s="345">
        <f t="shared" si="9"/>
        <v>40</v>
      </c>
      <c r="M31" s="530">
        <f t="shared" si="5"/>
        <v>8.1081081081081086E-2</v>
      </c>
      <c r="N31" s="498">
        <v>12</v>
      </c>
      <c r="O31" s="284">
        <v>28</v>
      </c>
      <c r="P31" s="345">
        <f t="shared" si="10"/>
        <v>40</v>
      </c>
      <c r="Q31" s="530">
        <f t="shared" si="7"/>
        <v>8.1081081081081086E-2</v>
      </c>
      <c r="R31" s="498">
        <v>12</v>
      </c>
      <c r="S31" s="284">
        <v>28</v>
      </c>
      <c r="T31" s="345">
        <f t="shared" si="11"/>
        <v>40</v>
      </c>
      <c r="U31" s="530">
        <f t="shared" si="6"/>
        <v>8.1081081081081086E-2</v>
      </c>
      <c r="V31" s="498">
        <v>12</v>
      </c>
      <c r="W31" s="284">
        <v>28</v>
      </c>
      <c r="X31" s="345">
        <f t="shared" si="12"/>
        <v>40</v>
      </c>
      <c r="Y31" s="530">
        <f t="shared" si="2"/>
        <v>8.1081081081081086E-2</v>
      </c>
      <c r="Z31" s="498">
        <v>11</v>
      </c>
      <c r="AA31" s="284">
        <v>27</v>
      </c>
      <c r="AB31" s="345">
        <f t="shared" si="13"/>
        <v>38</v>
      </c>
      <c r="AC31" s="530">
        <f t="shared" si="3"/>
        <v>2.7027027027027029E-2</v>
      </c>
      <c r="AD31" s="498">
        <v>14</v>
      </c>
      <c r="AE31" s="284">
        <v>25</v>
      </c>
      <c r="AF31" s="345">
        <f t="shared" si="14"/>
        <v>39</v>
      </c>
      <c r="AG31" s="530">
        <f t="shared" si="4"/>
        <v>5.4054054054054057E-2</v>
      </c>
    </row>
    <row r="32" spans="1:33" x14ac:dyDescent="0.2">
      <c r="A32" s="484" t="s">
        <v>151</v>
      </c>
      <c r="B32" s="493"/>
      <c r="C32" s="332"/>
      <c r="D32" s="332">
        <v>23</v>
      </c>
      <c r="E32" s="488"/>
      <c r="F32" s="498">
        <v>14</v>
      </c>
      <c r="G32" s="284">
        <v>11</v>
      </c>
      <c r="H32" s="345">
        <f t="shared" si="8"/>
        <v>25</v>
      </c>
      <c r="I32" s="534">
        <f t="shared" si="1"/>
        <v>8.6956521739130432E-2</v>
      </c>
      <c r="J32" s="263">
        <v>13</v>
      </c>
      <c r="K32" s="284">
        <v>11</v>
      </c>
      <c r="L32" s="345">
        <f t="shared" si="9"/>
        <v>24</v>
      </c>
      <c r="M32" s="510">
        <f t="shared" si="5"/>
        <v>-0.04</v>
      </c>
      <c r="N32" s="498">
        <v>12</v>
      </c>
      <c r="O32" s="284">
        <v>10</v>
      </c>
      <c r="P32" s="345">
        <f t="shared" si="10"/>
        <v>22</v>
      </c>
      <c r="Q32" s="531">
        <f t="shared" si="7"/>
        <v>-0.12</v>
      </c>
      <c r="R32" s="498">
        <v>12</v>
      </c>
      <c r="S32" s="284">
        <v>10</v>
      </c>
      <c r="T32" s="345">
        <f t="shared" si="11"/>
        <v>22</v>
      </c>
      <c r="U32" s="531">
        <f t="shared" si="6"/>
        <v>-0.12</v>
      </c>
      <c r="V32" s="498">
        <v>11</v>
      </c>
      <c r="W32" s="284">
        <v>10</v>
      </c>
      <c r="X32" s="345">
        <f t="shared" si="12"/>
        <v>21</v>
      </c>
      <c r="Y32" s="531">
        <f t="shared" si="2"/>
        <v>-0.16</v>
      </c>
      <c r="Z32" s="498">
        <v>11</v>
      </c>
      <c r="AA32" s="284">
        <v>10</v>
      </c>
      <c r="AB32" s="345">
        <f t="shared" si="13"/>
        <v>21</v>
      </c>
      <c r="AC32" s="531">
        <f t="shared" si="3"/>
        <v>-0.16</v>
      </c>
      <c r="AD32" s="498">
        <v>11</v>
      </c>
      <c r="AE32" s="284">
        <v>9</v>
      </c>
      <c r="AF32" s="345">
        <f t="shared" si="14"/>
        <v>20</v>
      </c>
      <c r="AG32" s="532">
        <f t="shared" si="4"/>
        <v>-0.2</v>
      </c>
    </row>
    <row r="33" spans="1:33" x14ac:dyDescent="0.2">
      <c r="A33" s="484" t="s">
        <v>103</v>
      </c>
      <c r="B33" s="493"/>
      <c r="C33" s="332"/>
      <c r="D33" s="332">
        <v>67</v>
      </c>
      <c r="E33" s="488"/>
      <c r="F33" s="498">
        <v>61</v>
      </c>
      <c r="G33" s="284">
        <v>7</v>
      </c>
      <c r="H33" s="345">
        <f t="shared" si="8"/>
        <v>68</v>
      </c>
      <c r="I33" s="534">
        <f t="shared" si="1"/>
        <v>1.4925373134328358E-2</v>
      </c>
      <c r="J33" s="263">
        <v>62</v>
      </c>
      <c r="K33" s="284">
        <v>7</v>
      </c>
      <c r="L33" s="345">
        <f t="shared" si="9"/>
        <v>69</v>
      </c>
      <c r="M33" s="530">
        <f t="shared" si="5"/>
        <v>1.4705882352941176E-2</v>
      </c>
      <c r="N33" s="498">
        <v>62</v>
      </c>
      <c r="O33" s="284">
        <v>7</v>
      </c>
      <c r="P33" s="345">
        <f t="shared" si="10"/>
        <v>69</v>
      </c>
      <c r="Q33" s="530">
        <f t="shared" si="7"/>
        <v>1.4705882352941176E-2</v>
      </c>
      <c r="R33" s="498">
        <v>62</v>
      </c>
      <c r="S33" s="284">
        <v>7</v>
      </c>
      <c r="T33" s="345">
        <f t="shared" si="11"/>
        <v>69</v>
      </c>
      <c r="U33" s="530">
        <f t="shared" si="6"/>
        <v>1.4705882352941176E-2</v>
      </c>
      <c r="V33" s="498">
        <v>62</v>
      </c>
      <c r="W33" s="284">
        <v>7</v>
      </c>
      <c r="X33" s="345">
        <f t="shared" si="12"/>
        <v>69</v>
      </c>
      <c r="Y33" s="530">
        <f t="shared" si="2"/>
        <v>1.4705882352941176E-2</v>
      </c>
      <c r="Z33" s="498">
        <v>62</v>
      </c>
      <c r="AA33" s="284">
        <v>7</v>
      </c>
      <c r="AB33" s="345">
        <f t="shared" si="13"/>
        <v>69</v>
      </c>
      <c r="AC33" s="530">
        <f t="shared" si="3"/>
        <v>1.4705882352941176E-2</v>
      </c>
      <c r="AD33" s="498">
        <v>59</v>
      </c>
      <c r="AE33" s="284">
        <v>7</v>
      </c>
      <c r="AF33" s="345">
        <f t="shared" si="14"/>
        <v>66</v>
      </c>
      <c r="AG33" s="510">
        <f t="shared" si="4"/>
        <v>-2.9411764705882353E-2</v>
      </c>
    </row>
    <row r="34" spans="1:33" x14ac:dyDescent="0.2">
      <c r="A34" s="484" t="s">
        <v>154</v>
      </c>
      <c r="B34" s="493"/>
      <c r="C34" s="332"/>
      <c r="D34" s="332">
        <v>12</v>
      </c>
      <c r="E34" s="488"/>
      <c r="F34" s="498">
        <v>11</v>
      </c>
      <c r="G34" s="284">
        <v>1</v>
      </c>
      <c r="H34" s="345">
        <f t="shared" si="8"/>
        <v>12</v>
      </c>
      <c r="I34" s="525">
        <f t="shared" si="1"/>
        <v>0</v>
      </c>
      <c r="J34" s="263">
        <v>12</v>
      </c>
      <c r="K34" s="284">
        <v>1</v>
      </c>
      <c r="L34" s="345">
        <f t="shared" si="9"/>
        <v>13</v>
      </c>
      <c r="M34" s="530">
        <f t="shared" si="5"/>
        <v>8.3333333333333329E-2</v>
      </c>
      <c r="N34" s="498">
        <v>12</v>
      </c>
      <c r="O34" s="284">
        <v>1</v>
      </c>
      <c r="P34" s="345">
        <f t="shared" si="10"/>
        <v>13</v>
      </c>
      <c r="Q34" s="530">
        <f t="shared" si="7"/>
        <v>8.3333333333333329E-2</v>
      </c>
      <c r="R34" s="498">
        <v>11</v>
      </c>
      <c r="S34" s="284">
        <v>1</v>
      </c>
      <c r="T34" s="345">
        <f t="shared" si="11"/>
        <v>12</v>
      </c>
      <c r="U34" s="510">
        <f t="shared" si="6"/>
        <v>0</v>
      </c>
      <c r="V34" s="498">
        <v>11</v>
      </c>
      <c r="W34" s="284">
        <v>1</v>
      </c>
      <c r="X34" s="345">
        <f t="shared" si="12"/>
        <v>12</v>
      </c>
      <c r="Y34" s="510">
        <f t="shared" si="2"/>
        <v>0</v>
      </c>
      <c r="Z34" s="498">
        <v>11</v>
      </c>
      <c r="AA34" s="284">
        <v>1</v>
      </c>
      <c r="AB34" s="345">
        <f t="shared" si="13"/>
        <v>12</v>
      </c>
      <c r="AC34" s="510">
        <f t="shared" si="3"/>
        <v>0</v>
      </c>
      <c r="AD34" s="498">
        <v>8</v>
      </c>
      <c r="AE34" s="284">
        <v>1</v>
      </c>
      <c r="AF34" s="345">
        <f t="shared" si="14"/>
        <v>9</v>
      </c>
      <c r="AG34" s="532">
        <f t="shared" si="4"/>
        <v>-0.25</v>
      </c>
    </row>
    <row r="35" spans="1:33" x14ac:dyDescent="0.2">
      <c r="A35" s="484" t="s">
        <v>116</v>
      </c>
      <c r="B35" s="493"/>
      <c r="C35" s="332"/>
      <c r="D35" s="332">
        <v>43</v>
      </c>
      <c r="E35" s="488"/>
      <c r="F35" s="498">
        <v>31</v>
      </c>
      <c r="G35" s="284">
        <v>12</v>
      </c>
      <c r="H35" s="345">
        <f t="shared" si="8"/>
        <v>43</v>
      </c>
      <c r="I35" s="525">
        <f t="shared" si="1"/>
        <v>0</v>
      </c>
      <c r="J35" s="263">
        <v>32</v>
      </c>
      <c r="K35" s="284">
        <v>12</v>
      </c>
      <c r="L35" s="345">
        <f t="shared" si="9"/>
        <v>44</v>
      </c>
      <c r="M35" s="530">
        <f t="shared" si="5"/>
        <v>2.3255813953488372E-2</v>
      </c>
      <c r="N35" s="498">
        <v>34</v>
      </c>
      <c r="O35" s="284">
        <v>11</v>
      </c>
      <c r="P35" s="345">
        <f t="shared" si="10"/>
        <v>45</v>
      </c>
      <c r="Q35" s="530">
        <f t="shared" si="7"/>
        <v>4.6511627906976744E-2</v>
      </c>
      <c r="R35" s="498">
        <v>33</v>
      </c>
      <c r="S35" s="284">
        <v>11</v>
      </c>
      <c r="T35" s="345">
        <f t="shared" si="11"/>
        <v>44</v>
      </c>
      <c r="U35" s="530">
        <f t="shared" si="6"/>
        <v>2.3255813953488372E-2</v>
      </c>
      <c r="V35" s="498">
        <v>32</v>
      </c>
      <c r="W35" s="284">
        <v>11</v>
      </c>
      <c r="X35" s="345">
        <f t="shared" si="12"/>
        <v>43</v>
      </c>
      <c r="Y35" s="510">
        <f t="shared" si="2"/>
        <v>0</v>
      </c>
      <c r="Z35" s="498">
        <v>32</v>
      </c>
      <c r="AA35" s="284">
        <v>11</v>
      </c>
      <c r="AB35" s="345">
        <f t="shared" si="13"/>
        <v>43</v>
      </c>
      <c r="AC35" s="510">
        <f t="shared" si="3"/>
        <v>0</v>
      </c>
      <c r="AD35" s="498">
        <v>33</v>
      </c>
      <c r="AE35" s="284">
        <v>11</v>
      </c>
      <c r="AF35" s="345">
        <f t="shared" si="14"/>
        <v>44</v>
      </c>
      <c r="AG35" s="530">
        <f t="shared" si="4"/>
        <v>2.3255813953488372E-2</v>
      </c>
    </row>
    <row r="36" spans="1:33" x14ac:dyDescent="0.2">
      <c r="A36" s="484" t="s">
        <v>156</v>
      </c>
      <c r="B36" s="493"/>
      <c r="C36" s="332"/>
      <c r="D36" s="332">
        <v>4</v>
      </c>
      <c r="E36" s="488"/>
      <c r="F36" s="498">
        <v>3</v>
      </c>
      <c r="G36" s="284">
        <v>1</v>
      </c>
      <c r="H36" s="345">
        <f t="shared" si="8"/>
        <v>4</v>
      </c>
      <c r="I36" s="525">
        <f t="shared" si="1"/>
        <v>0</v>
      </c>
      <c r="J36" s="263">
        <v>3</v>
      </c>
      <c r="K36" s="284">
        <v>1</v>
      </c>
      <c r="L36" s="345">
        <f t="shared" si="9"/>
        <v>4</v>
      </c>
      <c r="M36" s="510">
        <f t="shared" si="5"/>
        <v>0</v>
      </c>
      <c r="N36" s="498">
        <v>3</v>
      </c>
      <c r="O36" s="284">
        <v>1</v>
      </c>
      <c r="P36" s="345">
        <f t="shared" si="10"/>
        <v>4</v>
      </c>
      <c r="Q36" s="510">
        <f t="shared" si="7"/>
        <v>0</v>
      </c>
      <c r="R36" s="498">
        <v>3</v>
      </c>
      <c r="S36" s="284">
        <v>1</v>
      </c>
      <c r="T36" s="345">
        <f t="shared" si="11"/>
        <v>4</v>
      </c>
      <c r="U36" s="510">
        <f t="shared" si="6"/>
        <v>0</v>
      </c>
      <c r="V36" s="498">
        <v>3</v>
      </c>
      <c r="W36" s="284">
        <v>1</v>
      </c>
      <c r="X36" s="345">
        <f t="shared" si="12"/>
        <v>4</v>
      </c>
      <c r="Y36" s="510">
        <f t="shared" si="2"/>
        <v>0</v>
      </c>
      <c r="Z36" s="498">
        <v>3</v>
      </c>
      <c r="AA36" s="284">
        <v>1</v>
      </c>
      <c r="AB36" s="345">
        <f t="shared" si="13"/>
        <v>4</v>
      </c>
      <c r="AC36" s="510">
        <f t="shared" si="3"/>
        <v>0</v>
      </c>
      <c r="AD36" s="498">
        <v>2</v>
      </c>
      <c r="AE36" s="284">
        <v>0</v>
      </c>
      <c r="AF36" s="345">
        <f t="shared" si="14"/>
        <v>2</v>
      </c>
      <c r="AG36" s="532">
        <f t="shared" si="4"/>
        <v>-0.5</v>
      </c>
    </row>
    <row r="37" spans="1:33" x14ac:dyDescent="0.2">
      <c r="A37" s="485" t="s">
        <v>157</v>
      </c>
      <c r="B37" s="494"/>
      <c r="C37" s="476"/>
      <c r="D37" s="476">
        <v>13</v>
      </c>
      <c r="E37" s="488"/>
      <c r="F37" s="498">
        <v>8</v>
      </c>
      <c r="G37" s="284">
        <v>4</v>
      </c>
      <c r="H37" s="345">
        <f t="shared" si="8"/>
        <v>12</v>
      </c>
      <c r="I37" s="525">
        <f t="shared" si="1"/>
        <v>-7.6923076923076927E-2</v>
      </c>
      <c r="J37" s="263">
        <v>8</v>
      </c>
      <c r="K37" s="284">
        <v>4</v>
      </c>
      <c r="L37" s="345">
        <f t="shared" si="9"/>
        <v>12</v>
      </c>
      <c r="M37" s="510">
        <f t="shared" si="5"/>
        <v>0</v>
      </c>
      <c r="N37" s="498">
        <v>8</v>
      </c>
      <c r="O37" s="284">
        <v>4</v>
      </c>
      <c r="P37" s="345">
        <f t="shared" si="10"/>
        <v>12</v>
      </c>
      <c r="Q37" s="510">
        <f t="shared" si="7"/>
        <v>0</v>
      </c>
      <c r="R37" s="498">
        <v>8</v>
      </c>
      <c r="S37" s="284">
        <v>4</v>
      </c>
      <c r="T37" s="345">
        <f t="shared" si="11"/>
        <v>12</v>
      </c>
      <c r="U37" s="510">
        <f t="shared" si="6"/>
        <v>0</v>
      </c>
      <c r="V37" s="498">
        <v>8</v>
      </c>
      <c r="W37" s="284">
        <v>4</v>
      </c>
      <c r="X37" s="345">
        <f t="shared" si="12"/>
        <v>12</v>
      </c>
      <c r="Y37" s="510">
        <f t="shared" si="2"/>
        <v>0</v>
      </c>
      <c r="Z37" s="498">
        <v>8</v>
      </c>
      <c r="AA37" s="284">
        <v>4</v>
      </c>
      <c r="AB37" s="345">
        <f t="shared" si="13"/>
        <v>12</v>
      </c>
      <c r="AC37" s="510">
        <f t="shared" si="3"/>
        <v>0</v>
      </c>
      <c r="AD37" s="498">
        <v>9</v>
      </c>
      <c r="AE37" s="284">
        <v>5</v>
      </c>
      <c r="AF37" s="345">
        <f t="shared" si="14"/>
        <v>14</v>
      </c>
      <c r="AG37" s="530">
        <f t="shared" si="4"/>
        <v>0.16666666666666666</v>
      </c>
    </row>
    <row r="38" spans="1:33" x14ac:dyDescent="0.2">
      <c r="A38" s="484" t="s">
        <v>164</v>
      </c>
      <c r="B38" s="493"/>
      <c r="C38" s="332"/>
      <c r="D38" s="332">
        <v>21</v>
      </c>
      <c r="E38" s="488"/>
      <c r="F38" s="498">
        <v>12</v>
      </c>
      <c r="G38" s="284">
        <v>9</v>
      </c>
      <c r="H38" s="345">
        <f t="shared" si="8"/>
        <v>21</v>
      </c>
      <c r="I38" s="525">
        <f t="shared" si="1"/>
        <v>0</v>
      </c>
      <c r="J38" s="263">
        <v>10</v>
      </c>
      <c r="K38" s="284">
        <v>10</v>
      </c>
      <c r="L38" s="345">
        <f t="shared" si="9"/>
        <v>20</v>
      </c>
      <c r="M38" s="510">
        <f t="shared" si="5"/>
        <v>-4.7619047619047616E-2</v>
      </c>
      <c r="N38" s="498">
        <v>8</v>
      </c>
      <c r="O38" s="284">
        <v>10</v>
      </c>
      <c r="P38" s="345">
        <f t="shared" si="10"/>
        <v>18</v>
      </c>
      <c r="Q38" s="531">
        <f t="shared" si="7"/>
        <v>-0.14285714285714285</v>
      </c>
      <c r="R38" s="498">
        <v>8</v>
      </c>
      <c r="S38" s="284">
        <v>10</v>
      </c>
      <c r="T38" s="345">
        <f t="shared" si="11"/>
        <v>18</v>
      </c>
      <c r="U38" s="531">
        <f t="shared" si="6"/>
        <v>-0.14285714285714285</v>
      </c>
      <c r="V38" s="498">
        <v>8</v>
      </c>
      <c r="W38" s="284">
        <v>9</v>
      </c>
      <c r="X38" s="345">
        <f t="shared" si="12"/>
        <v>17</v>
      </c>
      <c r="Y38" s="531">
        <f t="shared" si="2"/>
        <v>-0.19047619047619047</v>
      </c>
      <c r="Z38" s="498">
        <v>8</v>
      </c>
      <c r="AA38" s="284">
        <v>9</v>
      </c>
      <c r="AB38" s="345">
        <f t="shared" si="13"/>
        <v>17</v>
      </c>
      <c r="AC38" s="531">
        <f t="shared" si="3"/>
        <v>-0.19047619047619047</v>
      </c>
      <c r="AD38" s="498">
        <v>8</v>
      </c>
      <c r="AE38" s="284">
        <v>8</v>
      </c>
      <c r="AF38" s="345">
        <f t="shared" si="14"/>
        <v>16</v>
      </c>
      <c r="AG38" s="532">
        <f t="shared" si="4"/>
        <v>-0.23809523809523808</v>
      </c>
    </row>
    <row r="39" spans="1:33" x14ac:dyDescent="0.2">
      <c r="A39" s="484" t="s">
        <v>158</v>
      </c>
      <c r="B39" s="493"/>
      <c r="C39" s="332"/>
      <c r="D39" s="332">
        <v>28</v>
      </c>
      <c r="E39" s="488"/>
      <c r="F39" s="498">
        <v>17</v>
      </c>
      <c r="G39" s="284">
        <v>13</v>
      </c>
      <c r="H39" s="345">
        <f t="shared" si="8"/>
        <v>30</v>
      </c>
      <c r="I39" s="534">
        <f t="shared" si="1"/>
        <v>7.1428571428571425E-2</v>
      </c>
      <c r="J39" s="263">
        <v>13</v>
      </c>
      <c r="K39" s="284">
        <v>11</v>
      </c>
      <c r="L39" s="345">
        <f t="shared" si="9"/>
        <v>24</v>
      </c>
      <c r="M39" s="532">
        <f t="shared" si="5"/>
        <v>-0.2</v>
      </c>
      <c r="N39" s="498">
        <v>16</v>
      </c>
      <c r="O39" s="284">
        <v>11</v>
      </c>
      <c r="P39" s="345">
        <f t="shared" si="10"/>
        <v>27</v>
      </c>
      <c r="Q39" s="531">
        <f t="shared" si="7"/>
        <v>-0.1</v>
      </c>
      <c r="R39" s="498">
        <v>16</v>
      </c>
      <c r="S39" s="284">
        <v>10</v>
      </c>
      <c r="T39" s="345">
        <f t="shared" si="11"/>
        <v>26</v>
      </c>
      <c r="U39" s="531">
        <f t="shared" si="6"/>
        <v>-0.13333333333333333</v>
      </c>
      <c r="V39" s="498">
        <v>14</v>
      </c>
      <c r="W39" s="284">
        <v>10</v>
      </c>
      <c r="X39" s="345">
        <f t="shared" si="12"/>
        <v>24</v>
      </c>
      <c r="Y39" s="532">
        <f t="shared" si="2"/>
        <v>-0.2</v>
      </c>
      <c r="Z39" s="498">
        <v>14</v>
      </c>
      <c r="AA39" s="284">
        <v>10</v>
      </c>
      <c r="AB39" s="345">
        <f t="shared" si="13"/>
        <v>24</v>
      </c>
      <c r="AC39" s="532">
        <f t="shared" si="3"/>
        <v>-0.2</v>
      </c>
      <c r="AD39" s="498">
        <v>14</v>
      </c>
      <c r="AE39" s="284">
        <v>11</v>
      </c>
      <c r="AF39" s="345">
        <f t="shared" si="14"/>
        <v>25</v>
      </c>
      <c r="AG39" s="531">
        <f t="shared" si="4"/>
        <v>-0.16666666666666666</v>
      </c>
    </row>
    <row r="40" spans="1:33" x14ac:dyDescent="0.2">
      <c r="A40" s="484" t="s">
        <v>161</v>
      </c>
      <c r="B40" s="493"/>
      <c r="C40" s="332"/>
      <c r="D40" s="332">
        <v>7</v>
      </c>
      <c r="E40" s="488"/>
      <c r="F40" s="498">
        <v>5</v>
      </c>
      <c r="G40" s="284">
        <v>2</v>
      </c>
      <c r="H40" s="345">
        <f t="shared" si="8"/>
        <v>7</v>
      </c>
      <c r="I40" s="525">
        <f t="shared" si="1"/>
        <v>0</v>
      </c>
      <c r="J40" s="263">
        <v>5</v>
      </c>
      <c r="K40" s="284">
        <v>2</v>
      </c>
      <c r="L40" s="345">
        <f t="shared" si="9"/>
        <v>7</v>
      </c>
      <c r="M40" s="510">
        <f t="shared" si="5"/>
        <v>0</v>
      </c>
      <c r="N40" s="498">
        <v>7</v>
      </c>
      <c r="O40" s="284">
        <v>1</v>
      </c>
      <c r="P40" s="345">
        <f t="shared" si="10"/>
        <v>8</v>
      </c>
      <c r="Q40" s="530">
        <f t="shared" si="7"/>
        <v>0.14285714285714285</v>
      </c>
      <c r="R40" s="498">
        <v>7</v>
      </c>
      <c r="S40" s="284">
        <v>1</v>
      </c>
      <c r="T40" s="345">
        <f t="shared" si="11"/>
        <v>8</v>
      </c>
      <c r="U40" s="530">
        <f t="shared" si="6"/>
        <v>0.14285714285714285</v>
      </c>
      <c r="V40" s="498">
        <v>7</v>
      </c>
      <c r="W40" s="284">
        <v>1</v>
      </c>
      <c r="X40" s="345">
        <f t="shared" si="12"/>
        <v>8</v>
      </c>
      <c r="Y40" s="530">
        <f t="shared" si="2"/>
        <v>0.14285714285714285</v>
      </c>
      <c r="Z40" s="498">
        <v>6</v>
      </c>
      <c r="AA40" s="284">
        <v>1</v>
      </c>
      <c r="AB40" s="345">
        <f t="shared" si="13"/>
        <v>7</v>
      </c>
      <c r="AC40" s="510">
        <f t="shared" si="3"/>
        <v>0</v>
      </c>
      <c r="AD40" s="498">
        <v>6</v>
      </c>
      <c r="AE40" s="284">
        <v>1</v>
      </c>
      <c r="AF40" s="345">
        <f t="shared" si="14"/>
        <v>7</v>
      </c>
      <c r="AG40" s="510">
        <f t="shared" si="4"/>
        <v>0</v>
      </c>
    </row>
    <row r="41" spans="1:33" x14ac:dyDescent="0.2">
      <c r="A41" s="484" t="s">
        <v>162</v>
      </c>
      <c r="B41" s="493"/>
      <c r="C41" s="332"/>
      <c r="D41" s="332">
        <v>61</v>
      </c>
      <c r="E41" s="488"/>
      <c r="F41" s="498">
        <v>58</v>
      </c>
      <c r="G41" s="284">
        <v>1</v>
      </c>
      <c r="H41" s="345">
        <f t="shared" si="8"/>
        <v>59</v>
      </c>
      <c r="I41" s="525">
        <f t="shared" si="1"/>
        <v>-3.2786885245901641E-2</v>
      </c>
      <c r="J41" s="263">
        <v>57</v>
      </c>
      <c r="K41" s="284">
        <v>1</v>
      </c>
      <c r="L41" s="345">
        <f t="shared" si="9"/>
        <v>58</v>
      </c>
      <c r="M41" s="510">
        <f t="shared" si="5"/>
        <v>-1.6949152542372881E-2</v>
      </c>
      <c r="N41" s="498">
        <v>50</v>
      </c>
      <c r="O41" s="284">
        <v>1</v>
      </c>
      <c r="P41" s="345">
        <f t="shared" si="10"/>
        <v>51</v>
      </c>
      <c r="Q41" s="531">
        <f t="shared" si="7"/>
        <v>-0.13559322033898305</v>
      </c>
      <c r="R41" s="498">
        <v>49</v>
      </c>
      <c r="S41" s="284">
        <v>1</v>
      </c>
      <c r="T41" s="345">
        <f t="shared" si="11"/>
        <v>50</v>
      </c>
      <c r="U41" s="531">
        <f t="shared" si="6"/>
        <v>-0.15254237288135594</v>
      </c>
      <c r="V41" s="498">
        <v>47</v>
      </c>
      <c r="W41" s="284">
        <v>1</v>
      </c>
      <c r="X41" s="345">
        <f t="shared" si="12"/>
        <v>48</v>
      </c>
      <c r="Y41" s="531">
        <f t="shared" si="2"/>
        <v>-0.1864406779661017</v>
      </c>
      <c r="Z41" s="498">
        <v>46</v>
      </c>
      <c r="AA41" s="284">
        <v>1</v>
      </c>
      <c r="AB41" s="345">
        <f t="shared" si="13"/>
        <v>47</v>
      </c>
      <c r="AC41" s="532">
        <f t="shared" si="3"/>
        <v>-0.20338983050847459</v>
      </c>
      <c r="AD41" s="498">
        <v>43</v>
      </c>
      <c r="AE41" s="284">
        <v>1</v>
      </c>
      <c r="AF41" s="345">
        <f t="shared" si="14"/>
        <v>44</v>
      </c>
      <c r="AG41" s="532">
        <f t="shared" si="4"/>
        <v>-0.25423728813559321</v>
      </c>
    </row>
    <row r="42" spans="1:33" x14ac:dyDescent="0.2">
      <c r="A42" s="484" t="s">
        <v>56</v>
      </c>
      <c r="B42" s="493"/>
      <c r="C42" s="332"/>
      <c r="D42" s="332">
        <v>19</v>
      </c>
      <c r="E42" s="488"/>
      <c r="F42" s="498">
        <v>17</v>
      </c>
      <c r="G42" s="284">
        <v>2</v>
      </c>
      <c r="H42" s="345">
        <f t="shared" si="8"/>
        <v>19</v>
      </c>
      <c r="I42" s="525">
        <f t="shared" si="1"/>
        <v>0</v>
      </c>
      <c r="J42" s="263">
        <v>16</v>
      </c>
      <c r="K42" s="284">
        <v>2</v>
      </c>
      <c r="L42" s="345">
        <f t="shared" si="9"/>
        <v>18</v>
      </c>
      <c r="M42" s="510">
        <f t="shared" si="5"/>
        <v>-5.2631578947368418E-2</v>
      </c>
      <c r="N42" s="498">
        <v>15</v>
      </c>
      <c r="O42" s="284">
        <v>2</v>
      </c>
      <c r="P42" s="345">
        <f t="shared" si="10"/>
        <v>17</v>
      </c>
      <c r="Q42" s="531">
        <f t="shared" si="7"/>
        <v>-0.10526315789473684</v>
      </c>
      <c r="R42" s="498">
        <v>15</v>
      </c>
      <c r="S42" s="284">
        <v>2</v>
      </c>
      <c r="T42" s="345">
        <f t="shared" si="11"/>
        <v>17</v>
      </c>
      <c r="U42" s="531">
        <f t="shared" si="6"/>
        <v>-0.10526315789473684</v>
      </c>
      <c r="V42" s="498">
        <v>15</v>
      </c>
      <c r="W42" s="284">
        <v>2</v>
      </c>
      <c r="X42" s="345">
        <f t="shared" si="12"/>
        <v>17</v>
      </c>
      <c r="Y42" s="531">
        <f t="shared" si="2"/>
        <v>-0.10526315789473684</v>
      </c>
      <c r="Z42" s="498">
        <v>15</v>
      </c>
      <c r="AA42" s="284">
        <v>2</v>
      </c>
      <c r="AB42" s="345">
        <f t="shared" si="13"/>
        <v>17</v>
      </c>
      <c r="AC42" s="531">
        <f t="shared" si="3"/>
        <v>-0.10526315789473684</v>
      </c>
      <c r="AD42" s="498">
        <v>14</v>
      </c>
      <c r="AE42" s="284">
        <v>2</v>
      </c>
      <c r="AF42" s="345">
        <f t="shared" si="14"/>
        <v>16</v>
      </c>
      <c r="AG42" s="531">
        <f t="shared" si="4"/>
        <v>-0.15789473684210525</v>
      </c>
    </row>
    <row r="43" spans="1:33" x14ac:dyDescent="0.2">
      <c r="A43" s="484" t="s">
        <v>184</v>
      </c>
      <c r="B43" s="493"/>
      <c r="C43" s="332"/>
      <c r="D43" s="332">
        <v>36</v>
      </c>
      <c r="E43" s="488"/>
      <c r="F43" s="498">
        <v>26</v>
      </c>
      <c r="G43" s="284">
        <v>12</v>
      </c>
      <c r="H43" s="345">
        <f>SUM(F43:G43)</f>
        <v>38</v>
      </c>
      <c r="I43" s="534">
        <f t="shared" si="1"/>
        <v>5.5555555555555552E-2</v>
      </c>
      <c r="J43" s="263">
        <v>23</v>
      </c>
      <c r="K43" s="284">
        <v>11</v>
      </c>
      <c r="L43" s="345">
        <f>SUM(J43:K43)</f>
        <v>34</v>
      </c>
      <c r="M43" s="531">
        <f t="shared" si="5"/>
        <v>-0.10526315789473684</v>
      </c>
      <c r="N43" s="498">
        <v>22</v>
      </c>
      <c r="O43" s="284">
        <v>10</v>
      </c>
      <c r="P43" s="345">
        <f>SUM(N43:O43)</f>
        <v>32</v>
      </c>
      <c r="Q43" s="531">
        <f t="shared" si="7"/>
        <v>-0.15789473684210525</v>
      </c>
      <c r="R43" s="498">
        <v>22</v>
      </c>
      <c r="S43" s="284">
        <v>10</v>
      </c>
      <c r="T43" s="345">
        <f t="shared" si="11"/>
        <v>32</v>
      </c>
      <c r="U43" s="531">
        <f t="shared" si="6"/>
        <v>-0.15789473684210525</v>
      </c>
      <c r="V43" s="498">
        <v>19</v>
      </c>
      <c r="W43" s="284">
        <v>10</v>
      </c>
      <c r="X43" s="345">
        <f t="shared" si="12"/>
        <v>29</v>
      </c>
      <c r="Y43" s="532">
        <f t="shared" si="2"/>
        <v>-0.23684210526315788</v>
      </c>
      <c r="Z43" s="498">
        <v>19</v>
      </c>
      <c r="AA43" s="284">
        <v>10</v>
      </c>
      <c r="AB43" s="345">
        <f t="shared" si="13"/>
        <v>29</v>
      </c>
      <c r="AC43" s="532">
        <f t="shared" si="3"/>
        <v>-0.23684210526315788</v>
      </c>
      <c r="AD43" s="498">
        <v>18</v>
      </c>
      <c r="AE43" s="284">
        <v>10</v>
      </c>
      <c r="AF43" s="345">
        <f t="shared" si="14"/>
        <v>28</v>
      </c>
      <c r="AG43" s="532">
        <f t="shared" si="4"/>
        <v>-0.26315789473684209</v>
      </c>
    </row>
    <row r="44" spans="1:33" x14ac:dyDescent="0.2">
      <c r="A44" s="483" t="s">
        <v>172</v>
      </c>
      <c r="B44" s="457"/>
      <c r="C44" s="387"/>
      <c r="D44" s="387">
        <f>SUM(D45:D52)</f>
        <v>411</v>
      </c>
      <c r="E44" s="489"/>
      <c r="F44" s="457">
        <f>SUM(F45:F52)</f>
        <v>356</v>
      </c>
      <c r="G44" s="387">
        <f>SUM(G45:G52)</f>
        <v>48</v>
      </c>
      <c r="H44" s="387">
        <f>SUM(H45:H52)</f>
        <v>404</v>
      </c>
      <c r="I44" s="527">
        <f t="shared" si="1"/>
        <v>-1.7031630170316302E-2</v>
      </c>
      <c r="J44" s="382">
        <f>SUM(J45:J52)</f>
        <v>354</v>
      </c>
      <c r="K44" s="387">
        <f>SUM(K45:K52)</f>
        <v>45</v>
      </c>
      <c r="L44" s="387">
        <f>SUM(L45:L52)</f>
        <v>399</v>
      </c>
      <c r="M44" s="509">
        <f t="shared" si="5"/>
        <v>-1.2376237623762377E-2</v>
      </c>
      <c r="N44" s="457">
        <f>SUM(N45:N52)</f>
        <v>351</v>
      </c>
      <c r="O44" s="387">
        <f>SUM(O45:O52)</f>
        <v>43</v>
      </c>
      <c r="P44" s="387">
        <f>SUM(P45:P52)</f>
        <v>394</v>
      </c>
      <c r="Q44" s="509">
        <f t="shared" si="7"/>
        <v>-2.4752475247524754E-2</v>
      </c>
      <c r="R44" s="457">
        <f>SUM(R45:R52)</f>
        <v>342</v>
      </c>
      <c r="S44" s="387">
        <f>SUM(S45:S52)</f>
        <v>41</v>
      </c>
      <c r="T44" s="387">
        <f>SUM(T45:T52)</f>
        <v>383</v>
      </c>
      <c r="U44" s="509">
        <f t="shared" si="6"/>
        <v>-5.1980198019801978E-2</v>
      </c>
      <c r="V44" s="457">
        <f>SUM(V45:V52)</f>
        <v>337</v>
      </c>
      <c r="W44" s="387">
        <f>SUM(W45:W52)</f>
        <v>39</v>
      </c>
      <c r="X44" s="387">
        <f>SUM(X45:X52)</f>
        <v>376</v>
      </c>
      <c r="Y44" s="509">
        <f t="shared" si="2"/>
        <v>-6.9306930693069313E-2</v>
      </c>
      <c r="Z44" s="457">
        <f>SUM(Z45:Z52)</f>
        <v>332</v>
      </c>
      <c r="AA44" s="387">
        <f>SUM(AA45:AA52)</f>
        <v>39</v>
      </c>
      <c r="AB44" s="387">
        <f>SUM(AB45:AB52)</f>
        <v>371</v>
      </c>
      <c r="AC44" s="509">
        <f t="shared" si="3"/>
        <v>-8.1683168316831686E-2</v>
      </c>
      <c r="AD44" s="457">
        <f>SUM(AD45:AD52)</f>
        <v>319</v>
      </c>
      <c r="AE44" s="387">
        <f>SUM(AE45:AE52)</f>
        <v>36</v>
      </c>
      <c r="AF44" s="387">
        <f>SUM(AF45:AF52)</f>
        <v>355</v>
      </c>
      <c r="AG44" s="509">
        <f t="shared" si="4"/>
        <v>-0.12128712871287128</v>
      </c>
    </row>
    <row r="45" spans="1:33" x14ac:dyDescent="0.2">
      <c r="A45" s="484" t="s">
        <v>102</v>
      </c>
      <c r="B45" s="493"/>
      <c r="C45" s="332"/>
      <c r="D45" s="332">
        <v>24</v>
      </c>
      <c r="E45" s="488"/>
      <c r="F45" s="498">
        <v>21</v>
      </c>
      <c r="G45" s="284">
        <v>2</v>
      </c>
      <c r="H45" s="345">
        <f t="shared" ref="H45:H52" si="15">SUM(F45:G45)</f>
        <v>23</v>
      </c>
      <c r="I45" s="525">
        <f t="shared" si="1"/>
        <v>-4.1666666666666664E-2</v>
      </c>
      <c r="J45" s="263">
        <v>20</v>
      </c>
      <c r="K45" s="284">
        <v>1</v>
      </c>
      <c r="L45" s="345">
        <f t="shared" ref="L45:L52" si="16">SUM(J45:K45)</f>
        <v>21</v>
      </c>
      <c r="M45" s="531">
        <f t="shared" si="5"/>
        <v>-8.6956521739130432E-2</v>
      </c>
      <c r="N45" s="498">
        <v>21</v>
      </c>
      <c r="O45" s="284">
        <v>1</v>
      </c>
      <c r="P45" s="345">
        <f t="shared" ref="P45:P52" si="17">SUM(N45:O45)</f>
        <v>22</v>
      </c>
      <c r="Q45" s="510">
        <f t="shared" si="7"/>
        <v>-4.3478260869565216E-2</v>
      </c>
      <c r="R45" s="498">
        <v>21</v>
      </c>
      <c r="S45" s="284">
        <v>1</v>
      </c>
      <c r="T45" s="345">
        <f t="shared" ref="T45:T52" si="18">SUM(R45:S45)</f>
        <v>22</v>
      </c>
      <c r="U45" s="510">
        <f t="shared" si="6"/>
        <v>-4.3478260869565216E-2</v>
      </c>
      <c r="V45" s="498">
        <v>21</v>
      </c>
      <c r="W45" s="284">
        <v>1</v>
      </c>
      <c r="X45" s="345">
        <f t="shared" ref="X45:X52" si="19">SUM(V45:W45)</f>
        <v>22</v>
      </c>
      <c r="Y45" s="510">
        <f t="shared" si="2"/>
        <v>-4.3478260869565216E-2</v>
      </c>
      <c r="Z45" s="498">
        <v>21</v>
      </c>
      <c r="AA45" s="284">
        <v>1</v>
      </c>
      <c r="AB45" s="345">
        <f t="shared" ref="AB45:AB52" si="20">SUM(Z45:AA45)</f>
        <v>22</v>
      </c>
      <c r="AC45" s="510">
        <f t="shared" si="3"/>
        <v>-4.3478260869565216E-2</v>
      </c>
      <c r="AD45" s="498">
        <v>22</v>
      </c>
      <c r="AE45" s="284">
        <v>1</v>
      </c>
      <c r="AF45" s="345">
        <f t="shared" ref="AF45:AF52" si="21">SUM(AD45:AE45)</f>
        <v>23</v>
      </c>
      <c r="AG45" s="510">
        <f t="shared" si="4"/>
        <v>0</v>
      </c>
    </row>
    <row r="46" spans="1:33" x14ac:dyDescent="0.2">
      <c r="A46" s="484" t="s">
        <v>152</v>
      </c>
      <c r="B46" s="493"/>
      <c r="C46" s="332"/>
      <c r="D46" s="332">
        <v>49</v>
      </c>
      <c r="E46" s="488"/>
      <c r="F46" s="498">
        <v>46</v>
      </c>
      <c r="G46" s="284">
        <v>4</v>
      </c>
      <c r="H46" s="345">
        <f t="shared" si="15"/>
        <v>50</v>
      </c>
      <c r="I46" s="534">
        <f t="shared" si="1"/>
        <v>2.0408163265306121E-2</v>
      </c>
      <c r="J46" s="263">
        <v>44</v>
      </c>
      <c r="K46" s="284">
        <v>4</v>
      </c>
      <c r="L46" s="345">
        <f t="shared" si="16"/>
        <v>48</v>
      </c>
      <c r="M46" s="510">
        <f t="shared" si="5"/>
        <v>-0.04</v>
      </c>
      <c r="N46" s="498">
        <v>41</v>
      </c>
      <c r="O46" s="284">
        <v>4</v>
      </c>
      <c r="P46" s="345">
        <f t="shared" si="17"/>
        <v>45</v>
      </c>
      <c r="Q46" s="531">
        <f t="shared" si="7"/>
        <v>-0.1</v>
      </c>
      <c r="R46" s="498">
        <v>41</v>
      </c>
      <c r="S46" s="284">
        <v>4</v>
      </c>
      <c r="T46" s="345">
        <f t="shared" si="18"/>
        <v>45</v>
      </c>
      <c r="U46" s="531">
        <f t="shared" si="6"/>
        <v>-0.1</v>
      </c>
      <c r="V46" s="498">
        <v>38</v>
      </c>
      <c r="W46" s="284">
        <v>3</v>
      </c>
      <c r="X46" s="345">
        <f t="shared" si="19"/>
        <v>41</v>
      </c>
      <c r="Y46" s="531">
        <f t="shared" si="2"/>
        <v>-0.18</v>
      </c>
      <c r="Z46" s="498">
        <v>37</v>
      </c>
      <c r="AA46" s="284">
        <v>3</v>
      </c>
      <c r="AB46" s="345">
        <f t="shared" si="20"/>
        <v>40</v>
      </c>
      <c r="AC46" s="532">
        <f t="shared" si="3"/>
        <v>-0.2</v>
      </c>
      <c r="AD46" s="498">
        <v>38</v>
      </c>
      <c r="AE46" s="284">
        <v>3</v>
      </c>
      <c r="AF46" s="345">
        <f t="shared" si="21"/>
        <v>41</v>
      </c>
      <c r="AG46" s="531">
        <f t="shared" si="4"/>
        <v>-0.18</v>
      </c>
    </row>
    <row r="47" spans="1:33" x14ac:dyDescent="0.2">
      <c r="A47" s="484" t="s">
        <v>153</v>
      </c>
      <c r="B47" s="493"/>
      <c r="C47" s="332"/>
      <c r="D47" s="332">
        <v>57</v>
      </c>
      <c r="E47" s="488"/>
      <c r="F47" s="498">
        <v>52</v>
      </c>
      <c r="G47" s="284">
        <v>2</v>
      </c>
      <c r="H47" s="345">
        <f>SUM(F47:G47)</f>
        <v>54</v>
      </c>
      <c r="I47" s="525">
        <f t="shared" si="1"/>
        <v>-5.2631578947368418E-2</v>
      </c>
      <c r="J47" s="263">
        <v>54</v>
      </c>
      <c r="K47" s="284">
        <v>2</v>
      </c>
      <c r="L47" s="345">
        <f>SUM(J47:K47)</f>
        <v>56</v>
      </c>
      <c r="M47" s="530">
        <f t="shared" si="5"/>
        <v>3.7037037037037035E-2</v>
      </c>
      <c r="N47" s="498">
        <v>54</v>
      </c>
      <c r="O47" s="284">
        <v>2</v>
      </c>
      <c r="P47" s="345">
        <f>SUM(N47:O47)</f>
        <v>56</v>
      </c>
      <c r="Q47" s="530">
        <f t="shared" si="7"/>
        <v>3.7037037037037035E-2</v>
      </c>
      <c r="R47" s="498">
        <v>54</v>
      </c>
      <c r="S47" s="284">
        <v>2</v>
      </c>
      <c r="T47" s="345">
        <f>SUM(R47:S47)</f>
        <v>56</v>
      </c>
      <c r="U47" s="530">
        <f t="shared" si="6"/>
        <v>3.7037037037037035E-2</v>
      </c>
      <c r="V47" s="498">
        <v>54</v>
      </c>
      <c r="W47" s="284">
        <v>2</v>
      </c>
      <c r="X47" s="345">
        <f>SUM(V47:W47)</f>
        <v>56</v>
      </c>
      <c r="Y47" s="530">
        <f t="shared" si="2"/>
        <v>3.7037037037037035E-2</v>
      </c>
      <c r="Z47" s="498">
        <v>54</v>
      </c>
      <c r="AA47" s="284">
        <v>2</v>
      </c>
      <c r="AB47" s="345">
        <f>SUM(Z47:AA47)</f>
        <v>56</v>
      </c>
      <c r="AC47" s="530">
        <f t="shared" si="3"/>
        <v>3.7037037037037035E-2</v>
      </c>
      <c r="AD47" s="498">
        <v>57</v>
      </c>
      <c r="AE47" s="284">
        <v>2</v>
      </c>
      <c r="AF47" s="345">
        <f>SUM(AD47:AE47)</f>
        <v>59</v>
      </c>
      <c r="AG47" s="530">
        <f t="shared" si="4"/>
        <v>9.2592592592592587E-2</v>
      </c>
    </row>
    <row r="48" spans="1:33" x14ac:dyDescent="0.2">
      <c r="A48" s="484" t="s">
        <v>155</v>
      </c>
      <c r="B48" s="493"/>
      <c r="C48" s="332"/>
      <c r="D48" s="332">
        <v>28</v>
      </c>
      <c r="E48" s="488"/>
      <c r="F48" s="498">
        <v>22</v>
      </c>
      <c r="G48" s="284">
        <v>1</v>
      </c>
      <c r="H48" s="345">
        <f t="shared" si="15"/>
        <v>23</v>
      </c>
      <c r="I48" s="525">
        <f t="shared" si="1"/>
        <v>-0.17857142857142858</v>
      </c>
      <c r="J48" s="263">
        <v>28</v>
      </c>
      <c r="K48" s="284">
        <v>1</v>
      </c>
      <c r="L48" s="345">
        <f t="shared" si="16"/>
        <v>29</v>
      </c>
      <c r="M48" s="530">
        <f t="shared" si="5"/>
        <v>0.2608695652173913</v>
      </c>
      <c r="N48" s="498">
        <v>29</v>
      </c>
      <c r="O48" s="284">
        <v>1</v>
      </c>
      <c r="P48" s="345">
        <f t="shared" si="17"/>
        <v>30</v>
      </c>
      <c r="Q48" s="530">
        <f t="shared" si="7"/>
        <v>0.30434782608695654</v>
      </c>
      <c r="R48" s="498">
        <v>29</v>
      </c>
      <c r="S48" s="284">
        <v>1</v>
      </c>
      <c r="T48" s="345">
        <f t="shared" si="18"/>
        <v>30</v>
      </c>
      <c r="U48" s="530">
        <f t="shared" si="6"/>
        <v>0.30434782608695654</v>
      </c>
      <c r="V48" s="498">
        <v>29</v>
      </c>
      <c r="W48" s="284">
        <v>1</v>
      </c>
      <c r="X48" s="345">
        <f t="shared" si="19"/>
        <v>30</v>
      </c>
      <c r="Y48" s="530">
        <f t="shared" si="2"/>
        <v>0.30434782608695654</v>
      </c>
      <c r="Z48" s="498">
        <v>28</v>
      </c>
      <c r="AA48" s="284">
        <v>1</v>
      </c>
      <c r="AB48" s="345">
        <f t="shared" si="20"/>
        <v>29</v>
      </c>
      <c r="AC48" s="530">
        <f t="shared" si="3"/>
        <v>0.2608695652173913</v>
      </c>
      <c r="AD48" s="498">
        <v>25</v>
      </c>
      <c r="AE48" s="284">
        <v>1</v>
      </c>
      <c r="AF48" s="345">
        <f t="shared" si="21"/>
        <v>26</v>
      </c>
      <c r="AG48" s="530">
        <f t="shared" si="4"/>
        <v>0.13043478260869565</v>
      </c>
    </row>
    <row r="49" spans="1:33" x14ac:dyDescent="0.2">
      <c r="A49" s="484" t="s">
        <v>118</v>
      </c>
      <c r="B49" s="493"/>
      <c r="C49" s="332"/>
      <c r="D49" s="332">
        <v>15</v>
      </c>
      <c r="E49" s="488"/>
      <c r="F49" s="498">
        <v>15</v>
      </c>
      <c r="G49" s="284">
        <v>0</v>
      </c>
      <c r="H49" s="345">
        <f t="shared" si="15"/>
        <v>15</v>
      </c>
      <c r="I49" s="525">
        <f t="shared" si="1"/>
        <v>0</v>
      </c>
      <c r="J49" s="263">
        <v>14</v>
      </c>
      <c r="K49" s="284">
        <v>0</v>
      </c>
      <c r="L49" s="345">
        <f t="shared" si="16"/>
        <v>14</v>
      </c>
      <c r="M49" s="531">
        <f t="shared" si="5"/>
        <v>-6.6666666666666666E-2</v>
      </c>
      <c r="N49" s="498">
        <v>13</v>
      </c>
      <c r="O49" s="284">
        <v>0</v>
      </c>
      <c r="P49" s="345">
        <f t="shared" si="17"/>
        <v>13</v>
      </c>
      <c r="Q49" s="531">
        <f t="shared" si="7"/>
        <v>-0.13333333333333333</v>
      </c>
      <c r="R49" s="498">
        <v>11</v>
      </c>
      <c r="S49" s="284">
        <v>0</v>
      </c>
      <c r="T49" s="345">
        <f t="shared" si="18"/>
        <v>11</v>
      </c>
      <c r="U49" s="532">
        <f t="shared" si="6"/>
        <v>-0.26666666666666666</v>
      </c>
      <c r="V49" s="498">
        <v>10</v>
      </c>
      <c r="W49" s="284">
        <v>0</v>
      </c>
      <c r="X49" s="345">
        <f t="shared" si="19"/>
        <v>10</v>
      </c>
      <c r="Y49" s="532">
        <f t="shared" si="2"/>
        <v>-0.33333333333333331</v>
      </c>
      <c r="Z49" s="498">
        <v>10</v>
      </c>
      <c r="AA49" s="284">
        <v>0</v>
      </c>
      <c r="AB49" s="345">
        <f t="shared" si="20"/>
        <v>10</v>
      </c>
      <c r="AC49" s="532">
        <f t="shared" si="3"/>
        <v>-0.33333333333333331</v>
      </c>
      <c r="AD49" s="498">
        <v>10</v>
      </c>
      <c r="AE49" s="284">
        <v>0</v>
      </c>
      <c r="AF49" s="345">
        <f t="shared" si="21"/>
        <v>10</v>
      </c>
      <c r="AG49" s="532">
        <f t="shared" si="4"/>
        <v>-0.33333333333333331</v>
      </c>
    </row>
    <row r="50" spans="1:33" x14ac:dyDescent="0.2">
      <c r="A50" s="485" t="s">
        <v>91</v>
      </c>
      <c r="B50" s="494"/>
      <c r="C50" s="476"/>
      <c r="D50" s="476">
        <v>107</v>
      </c>
      <c r="E50" s="488"/>
      <c r="F50" s="498">
        <v>91</v>
      </c>
      <c r="G50" s="284">
        <v>20</v>
      </c>
      <c r="H50" s="345">
        <f t="shared" si="15"/>
        <v>111</v>
      </c>
      <c r="I50" s="534">
        <f t="shared" si="1"/>
        <v>3.7383177570093455E-2</v>
      </c>
      <c r="J50" s="263">
        <v>88</v>
      </c>
      <c r="K50" s="284">
        <v>18</v>
      </c>
      <c r="L50" s="345">
        <f t="shared" si="16"/>
        <v>106</v>
      </c>
      <c r="M50" s="510">
        <f t="shared" si="5"/>
        <v>-4.5045045045045043E-2</v>
      </c>
      <c r="N50" s="498">
        <v>89</v>
      </c>
      <c r="O50" s="284">
        <v>17</v>
      </c>
      <c r="P50" s="345">
        <f t="shared" si="17"/>
        <v>106</v>
      </c>
      <c r="Q50" s="510">
        <f t="shared" si="7"/>
        <v>-4.5045045045045043E-2</v>
      </c>
      <c r="R50" s="498">
        <v>87</v>
      </c>
      <c r="S50" s="284">
        <v>16</v>
      </c>
      <c r="T50" s="345">
        <f t="shared" si="18"/>
        <v>103</v>
      </c>
      <c r="U50" s="531">
        <f t="shared" si="6"/>
        <v>-7.2072072072072071E-2</v>
      </c>
      <c r="V50" s="498">
        <v>88</v>
      </c>
      <c r="W50" s="284">
        <v>16</v>
      </c>
      <c r="X50" s="345">
        <f t="shared" si="19"/>
        <v>104</v>
      </c>
      <c r="Y50" s="531">
        <f t="shared" si="2"/>
        <v>-6.3063063063063057E-2</v>
      </c>
      <c r="Z50" s="498">
        <v>88</v>
      </c>
      <c r="AA50" s="284">
        <v>16</v>
      </c>
      <c r="AB50" s="345">
        <f t="shared" si="20"/>
        <v>104</v>
      </c>
      <c r="AC50" s="531">
        <f t="shared" si="3"/>
        <v>-6.3063063063063057E-2</v>
      </c>
      <c r="AD50" s="498">
        <v>82</v>
      </c>
      <c r="AE50" s="284">
        <v>14</v>
      </c>
      <c r="AF50" s="345">
        <f t="shared" si="21"/>
        <v>96</v>
      </c>
      <c r="AG50" s="531">
        <f t="shared" si="4"/>
        <v>-0.13513513513513514</v>
      </c>
    </row>
    <row r="51" spans="1:33" x14ac:dyDescent="0.2">
      <c r="A51" s="484" t="s">
        <v>92</v>
      </c>
      <c r="B51" s="493"/>
      <c r="C51" s="332"/>
      <c r="D51" s="332">
        <v>28</v>
      </c>
      <c r="E51" s="488"/>
      <c r="F51" s="498">
        <v>12</v>
      </c>
      <c r="G51" s="284">
        <v>14</v>
      </c>
      <c r="H51" s="345">
        <f t="shared" si="15"/>
        <v>26</v>
      </c>
      <c r="I51" s="525">
        <f t="shared" si="1"/>
        <v>-7.1428571428571425E-2</v>
      </c>
      <c r="J51" s="263">
        <v>12</v>
      </c>
      <c r="K51" s="284">
        <v>14</v>
      </c>
      <c r="L51" s="345">
        <f t="shared" si="16"/>
        <v>26</v>
      </c>
      <c r="M51" s="510">
        <f t="shared" si="5"/>
        <v>0</v>
      </c>
      <c r="N51" s="498">
        <v>12</v>
      </c>
      <c r="O51" s="284">
        <v>14</v>
      </c>
      <c r="P51" s="345">
        <f t="shared" si="17"/>
        <v>26</v>
      </c>
      <c r="Q51" s="510">
        <f t="shared" si="7"/>
        <v>0</v>
      </c>
      <c r="R51" s="498">
        <v>11</v>
      </c>
      <c r="S51" s="284">
        <v>14</v>
      </c>
      <c r="T51" s="345">
        <f t="shared" si="18"/>
        <v>25</v>
      </c>
      <c r="U51" s="510">
        <f t="shared" si="6"/>
        <v>-3.8461538461538464E-2</v>
      </c>
      <c r="V51" s="498">
        <v>11</v>
      </c>
      <c r="W51" s="284">
        <v>13</v>
      </c>
      <c r="X51" s="345">
        <f t="shared" si="19"/>
        <v>24</v>
      </c>
      <c r="Y51" s="531">
        <f t="shared" si="2"/>
        <v>-7.6923076923076927E-2</v>
      </c>
      <c r="Z51" s="498">
        <v>11</v>
      </c>
      <c r="AA51" s="284">
        <v>13</v>
      </c>
      <c r="AB51" s="345">
        <f t="shared" si="20"/>
        <v>24</v>
      </c>
      <c r="AC51" s="531">
        <f t="shared" si="3"/>
        <v>-7.6923076923076927E-2</v>
      </c>
      <c r="AD51" s="498">
        <v>11</v>
      </c>
      <c r="AE51" s="284">
        <v>13</v>
      </c>
      <c r="AF51" s="345">
        <f t="shared" si="21"/>
        <v>24</v>
      </c>
      <c r="AG51" s="531">
        <f t="shared" si="4"/>
        <v>-7.6923076923076927E-2</v>
      </c>
    </row>
    <row r="52" spans="1:33" x14ac:dyDescent="0.2">
      <c r="A52" s="484" t="s">
        <v>38</v>
      </c>
      <c r="B52" s="493"/>
      <c r="C52" s="332"/>
      <c r="D52" s="332">
        <v>103</v>
      </c>
      <c r="E52" s="488"/>
      <c r="F52" s="498">
        <v>97</v>
      </c>
      <c r="G52" s="284">
        <v>5</v>
      </c>
      <c r="H52" s="345">
        <f t="shared" si="15"/>
        <v>102</v>
      </c>
      <c r="I52" s="525">
        <f t="shared" si="1"/>
        <v>-9.7087378640776691E-3</v>
      </c>
      <c r="J52" s="263">
        <v>94</v>
      </c>
      <c r="K52" s="284">
        <v>5</v>
      </c>
      <c r="L52" s="345">
        <f t="shared" si="16"/>
        <v>99</v>
      </c>
      <c r="M52" s="510">
        <f t="shared" si="5"/>
        <v>-2.9411764705882353E-2</v>
      </c>
      <c r="N52" s="498">
        <v>92</v>
      </c>
      <c r="O52" s="284">
        <v>4</v>
      </c>
      <c r="P52" s="345">
        <f t="shared" si="17"/>
        <v>96</v>
      </c>
      <c r="Q52" s="531">
        <f t="shared" si="7"/>
        <v>-5.8823529411764705E-2</v>
      </c>
      <c r="R52" s="498">
        <v>88</v>
      </c>
      <c r="S52" s="284">
        <v>3</v>
      </c>
      <c r="T52" s="345">
        <f t="shared" si="18"/>
        <v>91</v>
      </c>
      <c r="U52" s="531">
        <f t="shared" si="6"/>
        <v>-0.10784313725490197</v>
      </c>
      <c r="V52" s="498">
        <v>86</v>
      </c>
      <c r="W52" s="284">
        <v>3</v>
      </c>
      <c r="X52" s="345">
        <f t="shared" si="19"/>
        <v>89</v>
      </c>
      <c r="Y52" s="531">
        <f t="shared" si="2"/>
        <v>-0.12745098039215685</v>
      </c>
      <c r="Z52" s="498">
        <v>83</v>
      </c>
      <c r="AA52" s="284">
        <v>3</v>
      </c>
      <c r="AB52" s="345">
        <f t="shared" si="20"/>
        <v>86</v>
      </c>
      <c r="AC52" s="531">
        <f>(AB52-$H52)/$H52</f>
        <v>-0.15686274509803921</v>
      </c>
      <c r="AD52" s="498">
        <v>74</v>
      </c>
      <c r="AE52" s="284">
        <v>2</v>
      </c>
      <c r="AF52" s="345">
        <f t="shared" si="21"/>
        <v>76</v>
      </c>
      <c r="AG52" s="532">
        <f t="shared" si="4"/>
        <v>-0.25490196078431371</v>
      </c>
    </row>
    <row r="53" spans="1:33" x14ac:dyDescent="0.2">
      <c r="A53" s="483" t="s">
        <v>174</v>
      </c>
      <c r="B53" s="457"/>
      <c r="C53" s="387"/>
      <c r="D53" s="387">
        <f>SUM(D54:D56)</f>
        <v>333</v>
      </c>
      <c r="E53" s="489"/>
      <c r="F53" s="457">
        <f>SUM(F54:F56)</f>
        <v>246</v>
      </c>
      <c r="G53" s="387">
        <f>SUM(G54:G56)</f>
        <v>78</v>
      </c>
      <c r="H53" s="387">
        <f>SUM(H54:H56)</f>
        <v>324</v>
      </c>
      <c r="I53" s="527">
        <f t="shared" si="1"/>
        <v>-2.7027027027027029E-2</v>
      </c>
      <c r="J53" s="382">
        <f>SUM(J54:J56)</f>
        <v>246</v>
      </c>
      <c r="K53" s="387">
        <f>SUM(K54:K56)</f>
        <v>78</v>
      </c>
      <c r="L53" s="387">
        <f>SUM(L54:L56)</f>
        <v>324</v>
      </c>
      <c r="M53" s="509">
        <f t="shared" si="5"/>
        <v>0</v>
      </c>
      <c r="N53" s="457">
        <f>SUM(N54:N56)</f>
        <v>244</v>
      </c>
      <c r="O53" s="387">
        <f>SUM(O54:O56)</f>
        <v>78</v>
      </c>
      <c r="P53" s="387">
        <f>SUM(P54:P56)</f>
        <v>322</v>
      </c>
      <c r="Q53" s="509">
        <f t="shared" si="7"/>
        <v>-6.1728395061728392E-3</v>
      </c>
      <c r="R53" s="457">
        <f>SUM(R54:R56)</f>
        <v>244</v>
      </c>
      <c r="S53" s="387">
        <f>SUM(S54:S56)</f>
        <v>80</v>
      </c>
      <c r="T53" s="387">
        <f>SUM(T54:T56)</f>
        <v>324</v>
      </c>
      <c r="U53" s="509">
        <f t="shared" si="6"/>
        <v>0</v>
      </c>
      <c r="V53" s="457">
        <f>SUM(V54:V56)</f>
        <v>241</v>
      </c>
      <c r="W53" s="387">
        <f>SUM(W54:W56)</f>
        <v>79</v>
      </c>
      <c r="X53" s="387">
        <f>SUM(X54:X56)</f>
        <v>320</v>
      </c>
      <c r="Y53" s="509">
        <f t="shared" si="2"/>
        <v>-1.2345679012345678E-2</v>
      </c>
      <c r="Z53" s="457">
        <f>SUM(Z54:Z56)</f>
        <v>241</v>
      </c>
      <c r="AA53" s="387">
        <f>SUM(AA54:AA56)</f>
        <v>79</v>
      </c>
      <c r="AB53" s="387">
        <f>SUM(AB54:AB56)</f>
        <v>320</v>
      </c>
      <c r="AC53" s="509">
        <f t="shared" si="3"/>
        <v>-1.2345679012345678E-2</v>
      </c>
      <c r="AD53" s="457">
        <f>SUM(AD54:AD56)</f>
        <v>239</v>
      </c>
      <c r="AE53" s="387">
        <f>SUM(AE54:AE56)</f>
        <v>76</v>
      </c>
      <c r="AF53" s="387">
        <f>SUM(AF54:AF56)</f>
        <v>315</v>
      </c>
      <c r="AG53" s="509">
        <f t="shared" si="4"/>
        <v>-2.7777777777777776E-2</v>
      </c>
    </row>
    <row r="54" spans="1:33" x14ac:dyDescent="0.2">
      <c r="A54" s="484" t="s">
        <v>104</v>
      </c>
      <c r="B54" s="493"/>
      <c r="C54" s="332"/>
      <c r="D54" s="332">
        <v>150</v>
      </c>
      <c r="E54" s="488"/>
      <c r="F54" s="498">
        <v>113</v>
      </c>
      <c r="G54" s="284">
        <v>30</v>
      </c>
      <c r="H54" s="345">
        <f>SUM(F54:G54)</f>
        <v>143</v>
      </c>
      <c r="I54" s="525">
        <f t="shared" si="1"/>
        <v>-4.6666666666666669E-2</v>
      </c>
      <c r="J54" s="263">
        <v>115</v>
      </c>
      <c r="K54" s="284">
        <v>30</v>
      </c>
      <c r="L54" s="345">
        <f>SUM(J54:K54)</f>
        <v>145</v>
      </c>
      <c r="M54" s="530">
        <f t="shared" si="5"/>
        <v>1.3986013986013986E-2</v>
      </c>
      <c r="N54" s="498">
        <v>115</v>
      </c>
      <c r="O54" s="284">
        <v>30</v>
      </c>
      <c r="P54" s="345">
        <f>SUM(N54:O54)</f>
        <v>145</v>
      </c>
      <c r="Q54" s="530">
        <f t="shared" si="7"/>
        <v>1.3986013986013986E-2</v>
      </c>
      <c r="R54" s="498">
        <v>115</v>
      </c>
      <c r="S54" s="284">
        <v>32</v>
      </c>
      <c r="T54" s="345">
        <f>SUM(R54:S54)</f>
        <v>147</v>
      </c>
      <c r="U54" s="530">
        <f t="shared" si="6"/>
        <v>2.7972027972027972E-2</v>
      </c>
      <c r="V54" s="498">
        <v>113</v>
      </c>
      <c r="W54" s="284">
        <v>31</v>
      </c>
      <c r="X54" s="345">
        <f>SUM(V54:W54)</f>
        <v>144</v>
      </c>
      <c r="Y54" s="530">
        <f t="shared" si="2"/>
        <v>6.993006993006993E-3</v>
      </c>
      <c r="Z54" s="498">
        <v>113</v>
      </c>
      <c r="AA54" s="284">
        <v>31</v>
      </c>
      <c r="AB54" s="345">
        <f>SUM(Z54:AA54)</f>
        <v>144</v>
      </c>
      <c r="AC54" s="530">
        <f t="shared" si="3"/>
        <v>6.993006993006993E-3</v>
      </c>
      <c r="AD54" s="498">
        <v>111</v>
      </c>
      <c r="AE54" s="284">
        <v>29</v>
      </c>
      <c r="AF54" s="345">
        <f>SUM(AD54:AE54)</f>
        <v>140</v>
      </c>
      <c r="AG54" s="510">
        <f t="shared" si="4"/>
        <v>-2.097902097902098E-2</v>
      </c>
    </row>
    <row r="55" spans="1:33" x14ac:dyDescent="0.2">
      <c r="A55" s="484" t="s">
        <v>176</v>
      </c>
      <c r="B55" s="493"/>
      <c r="C55" s="332"/>
      <c r="D55" s="332">
        <v>146</v>
      </c>
      <c r="E55" s="488"/>
      <c r="F55" s="498">
        <v>115</v>
      </c>
      <c r="G55" s="284">
        <v>31</v>
      </c>
      <c r="H55" s="345">
        <f>SUM(F55:G55)</f>
        <v>146</v>
      </c>
      <c r="I55" s="525">
        <f t="shared" si="1"/>
        <v>0</v>
      </c>
      <c r="J55" s="263">
        <v>113</v>
      </c>
      <c r="K55" s="284">
        <v>31</v>
      </c>
      <c r="L55" s="345">
        <f>SUM(J55:K55)</f>
        <v>144</v>
      </c>
      <c r="M55" s="510">
        <f t="shared" si="5"/>
        <v>-1.3698630136986301E-2</v>
      </c>
      <c r="N55" s="498">
        <v>111</v>
      </c>
      <c r="O55" s="284">
        <v>31</v>
      </c>
      <c r="P55" s="345">
        <f>SUM(N55:O55)</f>
        <v>142</v>
      </c>
      <c r="Q55" s="510">
        <f t="shared" si="7"/>
        <v>-2.7397260273972601E-2</v>
      </c>
      <c r="R55" s="498">
        <v>111</v>
      </c>
      <c r="S55" s="284">
        <v>31</v>
      </c>
      <c r="T55" s="345">
        <f>SUM(R55:S55)</f>
        <v>142</v>
      </c>
      <c r="U55" s="510">
        <f t="shared" si="6"/>
        <v>-2.7397260273972601E-2</v>
      </c>
      <c r="V55" s="498">
        <v>110</v>
      </c>
      <c r="W55" s="284">
        <v>31</v>
      </c>
      <c r="X55" s="345">
        <f>SUM(V55:W55)</f>
        <v>141</v>
      </c>
      <c r="Y55" s="510">
        <f t="shared" si="2"/>
        <v>-3.4246575342465752E-2</v>
      </c>
      <c r="Z55" s="498">
        <v>110</v>
      </c>
      <c r="AA55" s="284">
        <v>31</v>
      </c>
      <c r="AB55" s="345">
        <f>SUM(Z55:AA55)</f>
        <v>141</v>
      </c>
      <c r="AC55" s="510">
        <f t="shared" si="3"/>
        <v>-3.4246575342465752E-2</v>
      </c>
      <c r="AD55" s="498">
        <v>110</v>
      </c>
      <c r="AE55" s="284">
        <v>31</v>
      </c>
      <c r="AF55" s="345">
        <f>SUM(AD55:AE55)</f>
        <v>141</v>
      </c>
      <c r="AG55" s="510">
        <f t="shared" si="4"/>
        <v>-3.4246575342465752E-2</v>
      </c>
    </row>
    <row r="56" spans="1:33" ht="13.5" thickBot="1" x14ac:dyDescent="0.25">
      <c r="A56" s="486" t="s">
        <v>5</v>
      </c>
      <c r="B56" s="495"/>
      <c r="C56" s="477"/>
      <c r="D56" s="477">
        <v>37</v>
      </c>
      <c r="E56" s="506"/>
      <c r="F56" s="499">
        <v>18</v>
      </c>
      <c r="G56" s="500">
        <v>17</v>
      </c>
      <c r="H56" s="346">
        <f>SUM(F56:G56)</f>
        <v>35</v>
      </c>
      <c r="I56" s="526">
        <f t="shared" si="1"/>
        <v>-5.4054054054054057E-2</v>
      </c>
      <c r="J56" s="518">
        <v>18</v>
      </c>
      <c r="K56" s="500">
        <v>17</v>
      </c>
      <c r="L56" s="346">
        <f>SUM(J56:K56)</f>
        <v>35</v>
      </c>
      <c r="M56" s="511">
        <f t="shared" si="5"/>
        <v>0</v>
      </c>
      <c r="N56" s="499">
        <v>18</v>
      </c>
      <c r="O56" s="500">
        <v>17</v>
      </c>
      <c r="P56" s="346">
        <f>SUM(N56:O56)</f>
        <v>35</v>
      </c>
      <c r="Q56" s="511">
        <f t="shared" si="7"/>
        <v>0</v>
      </c>
      <c r="R56" s="499">
        <v>18</v>
      </c>
      <c r="S56" s="500">
        <v>17</v>
      </c>
      <c r="T56" s="346">
        <f>SUM(R56:S56)</f>
        <v>35</v>
      </c>
      <c r="U56" s="511">
        <f t="shared" si="6"/>
        <v>0</v>
      </c>
      <c r="V56" s="499">
        <v>18</v>
      </c>
      <c r="W56" s="500">
        <v>17</v>
      </c>
      <c r="X56" s="346">
        <f>SUM(V56:W56)</f>
        <v>35</v>
      </c>
      <c r="Y56" s="511">
        <f t="shared" si="2"/>
        <v>0</v>
      </c>
      <c r="Z56" s="499">
        <v>18</v>
      </c>
      <c r="AA56" s="500">
        <v>17</v>
      </c>
      <c r="AB56" s="346">
        <f>SUM(Z56:AA56)</f>
        <v>35</v>
      </c>
      <c r="AC56" s="511">
        <f t="shared" si="3"/>
        <v>0</v>
      </c>
      <c r="AD56" s="499">
        <v>18</v>
      </c>
      <c r="AE56" s="500">
        <v>16</v>
      </c>
      <c r="AF56" s="346">
        <f>SUM(AD56:AE56)</f>
        <v>34</v>
      </c>
      <c r="AG56" s="511">
        <f t="shared" si="4"/>
        <v>-2.8571428571428571E-2</v>
      </c>
    </row>
    <row r="57" spans="1:33" ht="13.5" thickBot="1" x14ac:dyDescent="0.25"/>
    <row r="58" spans="1:33" x14ac:dyDescent="0.2">
      <c r="A58" s="502" t="s">
        <v>171</v>
      </c>
      <c r="B58" s="546"/>
      <c r="C58" s="547"/>
      <c r="D58" s="455">
        <f>D5+D24</f>
        <v>288</v>
      </c>
      <c r="E58" s="504"/>
      <c r="F58" s="454">
        <f>F5+F24</f>
        <v>158</v>
      </c>
      <c r="G58" s="455">
        <f>G5+G24</f>
        <v>134</v>
      </c>
      <c r="H58" s="455">
        <f>H5+H24</f>
        <v>292</v>
      </c>
      <c r="I58" s="528">
        <f>(H58-$D58)/$D58</f>
        <v>1.3888888888888888E-2</v>
      </c>
      <c r="J58" s="454">
        <f>J5+J24</f>
        <v>152</v>
      </c>
      <c r="K58" s="455">
        <f>K5+K24</f>
        <v>133</v>
      </c>
      <c r="L58" s="455">
        <f>L5+L24</f>
        <v>285</v>
      </c>
      <c r="M58" s="456">
        <f>(L58-$H58)/$H58</f>
        <v>-2.3972602739726026E-2</v>
      </c>
      <c r="N58" s="454">
        <f>N5+N24</f>
        <v>148</v>
      </c>
      <c r="O58" s="455">
        <f>O5+O24</f>
        <v>130</v>
      </c>
      <c r="P58" s="455">
        <f>P5+P24</f>
        <v>278</v>
      </c>
      <c r="Q58" s="456">
        <f>(P58-$H58)/$H58</f>
        <v>-4.7945205479452052E-2</v>
      </c>
      <c r="R58" s="454">
        <f>R5+R24</f>
        <v>147</v>
      </c>
      <c r="S58" s="455">
        <f>S5+S24</f>
        <v>130</v>
      </c>
      <c r="T58" s="455">
        <f>T5+T24</f>
        <v>277</v>
      </c>
      <c r="U58" s="456">
        <f>(T58-$H58)/$H58</f>
        <v>-5.1369863013698627E-2</v>
      </c>
      <c r="V58" s="454">
        <f>V5+V24</f>
        <v>144</v>
      </c>
      <c r="W58" s="455">
        <f>W5+W24</f>
        <v>129</v>
      </c>
      <c r="X58" s="455">
        <f>X5+X24</f>
        <v>273</v>
      </c>
      <c r="Y58" s="456">
        <f>(X58-$H58)/$H58</f>
        <v>-6.5068493150684928E-2</v>
      </c>
      <c r="Z58" s="454">
        <f>Z5+Z24</f>
        <v>143</v>
      </c>
      <c r="AA58" s="455">
        <f>AA5+AA24</f>
        <v>129</v>
      </c>
      <c r="AB58" s="455">
        <f>AB5+AB24</f>
        <v>272</v>
      </c>
      <c r="AC58" s="456">
        <f>(AB58-$H58)/$H58</f>
        <v>-6.8493150684931503E-2</v>
      </c>
      <c r="AD58" s="454">
        <f>AD5+AD24</f>
        <v>146</v>
      </c>
      <c r="AE58" s="455">
        <f>AE5+AE24</f>
        <v>128</v>
      </c>
      <c r="AF58" s="455">
        <f>AF5+AF24</f>
        <v>274</v>
      </c>
      <c r="AG58" s="456">
        <f>(AF58-$H58)/$H58</f>
        <v>-6.1643835616438353E-2</v>
      </c>
    </row>
    <row r="59" spans="1:33" x14ac:dyDescent="0.2">
      <c r="A59" s="468" t="s">
        <v>173</v>
      </c>
      <c r="B59" s="457"/>
      <c r="C59" s="387"/>
      <c r="D59" s="387">
        <f>D15+D29+D8</f>
        <v>642</v>
      </c>
      <c r="E59" s="489"/>
      <c r="F59" s="387">
        <f>F15+F29+F8</f>
        <v>462</v>
      </c>
      <c r="G59" s="387">
        <f>G15+G29+G8</f>
        <v>189</v>
      </c>
      <c r="H59" s="387">
        <f>H15+H29+H8</f>
        <v>651</v>
      </c>
      <c r="I59" s="527">
        <f t="shared" ref="I59:I61" si="22">(H59-$D59)/$D59</f>
        <v>1.4018691588785047E-2</v>
      </c>
      <c r="J59" s="387">
        <f>J15+J29+J8</f>
        <v>448</v>
      </c>
      <c r="K59" s="387">
        <f>K15+K29+K8</f>
        <v>187</v>
      </c>
      <c r="L59" s="387">
        <f>L15+L29+L8</f>
        <v>635</v>
      </c>
      <c r="M59" s="458">
        <f>(L59-$H59)/$H59</f>
        <v>-2.4577572964669739E-2</v>
      </c>
      <c r="N59" s="387">
        <f>N15+N29+N8</f>
        <v>440</v>
      </c>
      <c r="O59" s="387">
        <f>O15+O29+O8</f>
        <v>183</v>
      </c>
      <c r="P59" s="387">
        <f>P15+P29+P8</f>
        <v>623</v>
      </c>
      <c r="Q59" s="458">
        <f>(P59-$H59)/$H59</f>
        <v>-4.3010752688172046E-2</v>
      </c>
      <c r="R59" s="387">
        <f>R15+R29+R8</f>
        <v>433</v>
      </c>
      <c r="S59" s="387">
        <f>S15+S29+S8</f>
        <v>180</v>
      </c>
      <c r="T59" s="387">
        <f>T15+T29+T8</f>
        <v>613</v>
      </c>
      <c r="U59" s="458">
        <f>(T59-$H59)/$H59</f>
        <v>-5.8371735791090631E-2</v>
      </c>
      <c r="V59" s="387">
        <f>V15+V29+V8</f>
        <v>424</v>
      </c>
      <c r="W59" s="387">
        <f>W15+W29+W8</f>
        <v>176</v>
      </c>
      <c r="X59" s="387">
        <f>X15+X29+X8</f>
        <v>600</v>
      </c>
      <c r="Y59" s="458">
        <f>(X59-$H59)/$H59</f>
        <v>-7.8341013824884786E-2</v>
      </c>
      <c r="Z59" s="457">
        <f>Z15+Z29+Z8</f>
        <v>420</v>
      </c>
      <c r="AA59" s="387">
        <f>AA15+AA29+AA8</f>
        <v>175</v>
      </c>
      <c r="AB59" s="387">
        <f>AB15+AB29+AB8</f>
        <v>595</v>
      </c>
      <c r="AC59" s="458">
        <f>(AB59-$H59)/$H59</f>
        <v>-8.6021505376344093E-2</v>
      </c>
      <c r="AD59" s="457">
        <f>AD15+AD29+AD8</f>
        <v>405</v>
      </c>
      <c r="AE59" s="387">
        <f>AE15+AE29+AE8</f>
        <v>170</v>
      </c>
      <c r="AF59" s="387">
        <f>AF15+AF29+AF8</f>
        <v>575</v>
      </c>
      <c r="AG59" s="458">
        <f>(AF59-$H59)/$H59</f>
        <v>-0.11674347158218126</v>
      </c>
    </row>
    <row r="60" spans="1:33" x14ac:dyDescent="0.2">
      <c r="A60" s="468" t="s">
        <v>172</v>
      </c>
      <c r="B60" s="457"/>
      <c r="C60" s="387"/>
      <c r="D60" s="387">
        <f>D11+D20+D44</f>
        <v>732</v>
      </c>
      <c r="E60" s="489"/>
      <c r="F60" s="457">
        <f>F11+F20+F44</f>
        <v>601</v>
      </c>
      <c r="G60" s="387">
        <f>G11+G20+G44</f>
        <v>108</v>
      </c>
      <c r="H60" s="387">
        <f>H11+H20+H44</f>
        <v>709</v>
      </c>
      <c r="I60" s="527">
        <f t="shared" si="22"/>
        <v>-3.1420765027322405E-2</v>
      </c>
      <c r="J60" s="457">
        <f>J11+J20+J44</f>
        <v>595</v>
      </c>
      <c r="K60" s="387">
        <f>K11+K20+K44</f>
        <v>107</v>
      </c>
      <c r="L60" s="387">
        <f>L11+L20+L44</f>
        <v>702</v>
      </c>
      <c r="M60" s="458">
        <f>(L60-$H60)/$H60</f>
        <v>-9.8730606488011286E-3</v>
      </c>
      <c r="N60" s="457">
        <f>N11+N20+N44</f>
        <v>587</v>
      </c>
      <c r="O60" s="387">
        <f>O11+O20+O44</f>
        <v>104</v>
      </c>
      <c r="P60" s="387">
        <f>P11+P20+P44</f>
        <v>691</v>
      </c>
      <c r="Q60" s="458">
        <f>(P60-$H60)/$H60</f>
        <v>-2.5387870239774329E-2</v>
      </c>
      <c r="R60" s="457">
        <f>R11+R20+R44</f>
        <v>565</v>
      </c>
      <c r="S60" s="387">
        <f>S11+S20+S44</f>
        <v>98</v>
      </c>
      <c r="T60" s="387">
        <f>T11+T20+T44</f>
        <v>663</v>
      </c>
      <c r="U60" s="458">
        <f>(T60-$H60)/$H60</f>
        <v>-6.488011283497884E-2</v>
      </c>
      <c r="V60" s="457">
        <f>V11+V20+V44</f>
        <v>553</v>
      </c>
      <c r="W60" s="387">
        <f>W11+W20+W44</f>
        <v>91</v>
      </c>
      <c r="X60" s="387">
        <f>X11+X20+X44</f>
        <v>644</v>
      </c>
      <c r="Y60" s="458">
        <f>(X60-$H60)/$H60</f>
        <v>-9.1678420310296188E-2</v>
      </c>
      <c r="Z60" s="457">
        <f>Z11+Z20+Z44</f>
        <v>542</v>
      </c>
      <c r="AA60" s="387">
        <f>AA11+AA20+AA44</f>
        <v>88</v>
      </c>
      <c r="AB60" s="387">
        <f>AB11+AB20+AB44</f>
        <v>630</v>
      </c>
      <c r="AC60" s="458">
        <f>(AB60-$H60)/$H60</f>
        <v>-0.11142454160789844</v>
      </c>
      <c r="AD60" s="457">
        <f>AD11+AD20+AD44</f>
        <v>513</v>
      </c>
      <c r="AE60" s="387">
        <f>AE11+AE20+AE44</f>
        <v>78</v>
      </c>
      <c r="AF60" s="387">
        <f>AF11+AF20+AF44</f>
        <v>591</v>
      </c>
      <c r="AG60" s="458">
        <f>(AF60-$H60)/$H60</f>
        <v>-0.16643159379407615</v>
      </c>
    </row>
    <row r="61" spans="1:33" x14ac:dyDescent="0.2">
      <c r="A61" s="468" t="s">
        <v>174</v>
      </c>
      <c r="B61" s="457"/>
      <c r="C61" s="387"/>
      <c r="D61" s="387">
        <f>D53</f>
        <v>333</v>
      </c>
      <c r="E61" s="489"/>
      <c r="F61" s="457">
        <f>F53</f>
        <v>246</v>
      </c>
      <c r="G61" s="387">
        <f>G53</f>
        <v>78</v>
      </c>
      <c r="H61" s="387">
        <f>H53</f>
        <v>324</v>
      </c>
      <c r="I61" s="527">
        <f t="shared" si="22"/>
        <v>-2.7027027027027029E-2</v>
      </c>
      <c r="J61" s="457">
        <f>J53</f>
        <v>246</v>
      </c>
      <c r="K61" s="387">
        <f>K53</f>
        <v>78</v>
      </c>
      <c r="L61" s="387">
        <f>L53</f>
        <v>324</v>
      </c>
      <c r="M61" s="458">
        <f>(L61-$H61)/$H61</f>
        <v>0</v>
      </c>
      <c r="N61" s="457">
        <f>N53</f>
        <v>244</v>
      </c>
      <c r="O61" s="387">
        <f>O53</f>
        <v>78</v>
      </c>
      <c r="P61" s="387">
        <f>P53</f>
        <v>322</v>
      </c>
      <c r="Q61" s="458">
        <f>(P61-$H61)/$H61</f>
        <v>-6.1728395061728392E-3</v>
      </c>
      <c r="R61" s="457">
        <f>R53</f>
        <v>244</v>
      </c>
      <c r="S61" s="387">
        <f>S53</f>
        <v>80</v>
      </c>
      <c r="T61" s="387">
        <f>T53</f>
        <v>324</v>
      </c>
      <c r="U61" s="458">
        <f>(T61-$H61)/$H61</f>
        <v>0</v>
      </c>
      <c r="V61" s="457">
        <f>V53</f>
        <v>241</v>
      </c>
      <c r="W61" s="387">
        <f>W53</f>
        <v>79</v>
      </c>
      <c r="X61" s="387">
        <f>X53</f>
        <v>320</v>
      </c>
      <c r="Y61" s="458">
        <f>(X61-$H61)/$H61</f>
        <v>-1.2345679012345678E-2</v>
      </c>
      <c r="Z61" s="457">
        <f>Z53</f>
        <v>241</v>
      </c>
      <c r="AA61" s="387">
        <f>AA53</f>
        <v>79</v>
      </c>
      <c r="AB61" s="387">
        <f>AB53</f>
        <v>320</v>
      </c>
      <c r="AC61" s="458">
        <f>(AB61-$H61)/$H61</f>
        <v>-1.2345679012345678E-2</v>
      </c>
      <c r="AD61" s="457">
        <f>AD53</f>
        <v>239</v>
      </c>
      <c r="AE61" s="387">
        <f>AE53</f>
        <v>76</v>
      </c>
      <c r="AF61" s="387">
        <f>AF53</f>
        <v>315</v>
      </c>
      <c r="AG61" s="458">
        <f>(AF61-$H61)/$H61</f>
        <v>-2.7777777777777776E-2</v>
      </c>
    </row>
    <row r="62" spans="1:33" ht="13.5" thickBot="1" x14ac:dyDescent="0.25">
      <c r="A62" s="503" t="s">
        <v>211</v>
      </c>
      <c r="B62" s="459"/>
      <c r="C62" s="460"/>
      <c r="D62" s="460">
        <f>D58+D59+D60</f>
        <v>1662</v>
      </c>
      <c r="E62" s="505"/>
      <c r="F62" s="459">
        <f>F58+F59+F60</f>
        <v>1221</v>
      </c>
      <c r="G62" s="460">
        <f>G58+G59+G60</f>
        <v>431</v>
      </c>
      <c r="H62" s="460">
        <f>H58+H59+H60</f>
        <v>1652</v>
      </c>
      <c r="I62" s="529">
        <f>(H62-$D62)/$D62</f>
        <v>-6.0168471720818293E-3</v>
      </c>
      <c r="J62" s="459">
        <f>J58+J59+J60</f>
        <v>1195</v>
      </c>
      <c r="K62" s="460">
        <f>K58+K59+K60</f>
        <v>427</v>
      </c>
      <c r="L62" s="460">
        <f>L58+L59+L60</f>
        <v>1622</v>
      </c>
      <c r="M62" s="461">
        <f>(L62-$H62)/$H62</f>
        <v>-1.8159806295399514E-2</v>
      </c>
      <c r="N62" s="459">
        <f>N58+N59+N60</f>
        <v>1175</v>
      </c>
      <c r="O62" s="460">
        <f>O58+O59+O60</f>
        <v>417</v>
      </c>
      <c r="P62" s="460">
        <f>P58+P59+P60</f>
        <v>1592</v>
      </c>
      <c r="Q62" s="461">
        <f>(P62-$H62)/$H62</f>
        <v>-3.6319612590799029E-2</v>
      </c>
      <c r="R62" s="459">
        <f>R58+R59+R60</f>
        <v>1145</v>
      </c>
      <c r="S62" s="460">
        <f>S58+S59+S60</f>
        <v>408</v>
      </c>
      <c r="T62" s="460">
        <f>T58+T59+T60</f>
        <v>1553</v>
      </c>
      <c r="U62" s="461">
        <f>(T62-$H62)/$H62</f>
        <v>-5.9927360774818403E-2</v>
      </c>
      <c r="V62" s="459">
        <f>V58+V59+V60</f>
        <v>1121</v>
      </c>
      <c r="W62" s="460">
        <f>W58+W59+W60</f>
        <v>396</v>
      </c>
      <c r="X62" s="460">
        <f>X58+X59+X60</f>
        <v>1517</v>
      </c>
      <c r="Y62" s="461">
        <f>(X62-$H62)/$H62</f>
        <v>-8.1719128329297827E-2</v>
      </c>
      <c r="Z62" s="459">
        <f>Z58+Z59+Z60</f>
        <v>1105</v>
      </c>
      <c r="AA62" s="460">
        <f>AA58+AA59+AA60</f>
        <v>392</v>
      </c>
      <c r="AB62" s="460">
        <f>AB58+AB59+AB60</f>
        <v>1497</v>
      </c>
      <c r="AC62" s="461">
        <f>(AB62-$H62)/$H62</f>
        <v>-9.3825665859564158E-2</v>
      </c>
      <c r="AD62" s="459">
        <f>AD58+AD59+AD60</f>
        <v>1064</v>
      </c>
      <c r="AE62" s="460">
        <f>AE58+AE59+AE60</f>
        <v>376</v>
      </c>
      <c r="AF62" s="460">
        <f>AF58+AF59+AF60</f>
        <v>1440</v>
      </c>
      <c r="AG62" s="461">
        <f>(AF62-$H62)/$H62</f>
        <v>-0.12832929782082325</v>
      </c>
    </row>
    <row r="63" spans="1:33" x14ac:dyDescent="0.2">
      <c r="A63" s="905"/>
      <c r="B63" s="905"/>
      <c r="C63" s="905"/>
      <c r="D63" s="905"/>
      <c r="E63" s="905"/>
      <c r="F63" s="905"/>
      <c r="G63" s="905"/>
      <c r="H63" s="905"/>
      <c r="I63" s="905"/>
      <c r="J63" s="905"/>
      <c r="K63" s="905"/>
      <c r="L63" s="905"/>
      <c r="M63" s="905"/>
      <c r="N63" s="905"/>
      <c r="O63" s="905"/>
      <c r="P63" s="905"/>
      <c r="Q63" s="905"/>
      <c r="R63" s="905"/>
      <c r="S63" s="905"/>
      <c r="T63" s="905"/>
      <c r="U63" s="905"/>
      <c r="V63" s="905"/>
      <c r="W63" s="905"/>
      <c r="X63" s="905"/>
      <c r="Y63" s="905"/>
      <c r="Z63" s="905"/>
      <c r="AA63" s="905"/>
      <c r="AB63" s="905"/>
      <c r="AC63" s="905"/>
      <c r="AD63" s="905"/>
      <c r="AE63" s="905"/>
      <c r="AF63" s="905"/>
      <c r="AG63" s="905"/>
    </row>
    <row r="64" spans="1:33" x14ac:dyDescent="0.2">
      <c r="A64" s="898" t="s">
        <v>50</v>
      </c>
      <c r="B64" s="898"/>
      <c r="C64" s="898"/>
      <c r="D64" s="898"/>
      <c r="E64" s="898"/>
      <c r="F64" s="898"/>
      <c r="G64" s="898"/>
      <c r="H64" s="898"/>
      <c r="I64" s="898"/>
      <c r="J64" s="898"/>
      <c r="K64" s="898"/>
      <c r="L64" s="898"/>
      <c r="M64" s="898"/>
      <c r="N64" s="898"/>
      <c r="O64" s="898"/>
      <c r="P64" s="898"/>
      <c r="Q64" s="898"/>
      <c r="R64" s="898"/>
      <c r="S64" s="898"/>
      <c r="T64" s="898"/>
      <c r="U64" s="898"/>
      <c r="V64" s="898"/>
      <c r="W64" s="898"/>
      <c r="X64" s="898"/>
      <c r="Y64" s="898"/>
      <c r="Z64" s="898"/>
      <c r="AA64" s="898"/>
      <c r="AB64" s="898"/>
      <c r="AC64" s="898"/>
      <c r="AD64" s="898"/>
      <c r="AE64" s="898"/>
      <c r="AF64" s="898"/>
      <c r="AG64" s="898"/>
    </row>
    <row r="65" spans="1:33" x14ac:dyDescent="0.2">
      <c r="A65" s="533" t="s">
        <v>204</v>
      </c>
      <c r="B65" s="450"/>
      <c r="C65" s="450"/>
      <c r="D65" s="450"/>
      <c r="E65" s="450"/>
      <c r="F65" s="449"/>
      <c r="G65" s="449"/>
      <c r="H65" s="449"/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  <c r="AD65" s="449"/>
      <c r="AE65" s="449"/>
      <c r="AF65" s="449"/>
      <c r="AG65" s="449"/>
    </row>
    <row r="66" spans="1:33" ht="13.5" thickBot="1" x14ac:dyDescent="0.25">
      <c r="A66" s="449"/>
      <c r="B66" s="450"/>
      <c r="C66" s="450"/>
      <c r="D66" s="450"/>
      <c r="E66" s="450"/>
      <c r="F66" s="449"/>
      <c r="G66" s="449"/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449"/>
      <c r="S66" s="449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  <c r="AD66" s="449"/>
      <c r="AE66" s="449"/>
      <c r="AF66" s="449"/>
      <c r="AG66" s="449"/>
    </row>
    <row r="67" spans="1:33" ht="13.5" thickBot="1" x14ac:dyDescent="0.25">
      <c r="A67" s="473"/>
      <c r="B67" s="906" t="s">
        <v>206</v>
      </c>
      <c r="C67" s="907"/>
      <c r="D67" s="907"/>
      <c r="E67" s="909"/>
      <c r="F67" s="910" t="s">
        <v>222</v>
      </c>
      <c r="G67" s="907"/>
      <c r="H67" s="907"/>
      <c r="I67" s="909"/>
      <c r="J67" s="906" t="s">
        <v>207</v>
      </c>
      <c r="K67" s="907"/>
      <c r="L67" s="907"/>
      <c r="M67" s="909"/>
      <c r="N67" s="906" t="s">
        <v>208</v>
      </c>
      <c r="O67" s="907"/>
      <c r="P67" s="907"/>
      <c r="Q67" s="909"/>
      <c r="R67" s="906" t="s">
        <v>209</v>
      </c>
      <c r="S67" s="911"/>
      <c r="T67" s="911"/>
      <c r="U67" s="912"/>
      <c r="V67" s="906" t="s">
        <v>210</v>
      </c>
      <c r="W67" s="907"/>
      <c r="X67" s="907"/>
      <c r="Y67" s="909"/>
      <c r="Z67" s="906"/>
      <c r="AA67" s="907"/>
      <c r="AB67" s="907"/>
      <c r="AC67" s="909"/>
      <c r="AD67" s="906"/>
      <c r="AE67" s="907"/>
      <c r="AF67" s="907"/>
      <c r="AG67" s="909"/>
    </row>
    <row r="68" spans="1:33" ht="13.5" thickBot="1" x14ac:dyDescent="0.25">
      <c r="A68" s="516"/>
      <c r="B68" s="512" t="s">
        <v>22</v>
      </c>
      <c r="C68" s="513" t="s">
        <v>21</v>
      </c>
      <c r="D68" s="514" t="s">
        <v>23</v>
      </c>
      <c r="E68" s="515" t="s">
        <v>47</v>
      </c>
      <c r="F68" s="521" t="s">
        <v>22</v>
      </c>
      <c r="G68" s="513" t="s">
        <v>21</v>
      </c>
      <c r="H68" s="514" t="s">
        <v>23</v>
      </c>
      <c r="I68" s="515" t="s">
        <v>47</v>
      </c>
      <c r="J68" s="512" t="s">
        <v>22</v>
      </c>
      <c r="K68" s="513" t="s">
        <v>21</v>
      </c>
      <c r="L68" s="514" t="s">
        <v>23</v>
      </c>
      <c r="M68" s="515" t="s">
        <v>47</v>
      </c>
      <c r="N68" s="512" t="s">
        <v>22</v>
      </c>
      <c r="O68" s="513" t="s">
        <v>21</v>
      </c>
      <c r="P68" s="514" t="s">
        <v>23</v>
      </c>
      <c r="Q68" s="515" t="s">
        <v>47</v>
      </c>
      <c r="R68" s="512" t="s">
        <v>22</v>
      </c>
      <c r="S68" s="513" t="s">
        <v>21</v>
      </c>
      <c r="T68" s="514" t="s">
        <v>23</v>
      </c>
      <c r="U68" s="515" t="s">
        <v>47</v>
      </c>
      <c r="V68" s="512" t="s">
        <v>22</v>
      </c>
      <c r="W68" s="513" t="s">
        <v>21</v>
      </c>
      <c r="X68" s="514" t="s">
        <v>23</v>
      </c>
      <c r="Y68" s="515" t="s">
        <v>47</v>
      </c>
      <c r="Z68" s="512" t="s">
        <v>22</v>
      </c>
      <c r="AA68" s="513" t="s">
        <v>21</v>
      </c>
      <c r="AB68" s="514" t="s">
        <v>23</v>
      </c>
      <c r="AC68" s="515" t="s">
        <v>47</v>
      </c>
      <c r="AD68" s="512" t="s">
        <v>22</v>
      </c>
      <c r="AE68" s="513" t="s">
        <v>21</v>
      </c>
      <c r="AF68" s="513" t="s">
        <v>48</v>
      </c>
      <c r="AG68" s="515" t="s">
        <v>47</v>
      </c>
    </row>
    <row r="69" spans="1:33" x14ac:dyDescent="0.2">
      <c r="A69" s="472" t="s">
        <v>149</v>
      </c>
      <c r="B69" s="491">
        <f>B70+B80+B89</f>
        <v>1307</v>
      </c>
      <c r="C69" s="491">
        <f>C70+C80+C89</f>
        <v>449</v>
      </c>
      <c r="D69" s="474">
        <f>SUM(B69:C69)</f>
        <v>1756</v>
      </c>
      <c r="E69" s="463">
        <f t="shared" ref="E69:E100" si="23">(D69-$H3)/$H3</f>
        <v>-0.11133603238866396</v>
      </c>
      <c r="F69" s="466">
        <f>F70+F80+F89</f>
        <v>1295</v>
      </c>
      <c r="G69" s="452">
        <f>G70+G80+G89</f>
        <v>448</v>
      </c>
      <c r="H69" s="453">
        <f>SUM(F69:G69)</f>
        <v>1743</v>
      </c>
      <c r="I69" s="463">
        <f t="shared" ref="I69:I100" si="24">(H69-$H3)/$H3</f>
        <v>-0.11791497975708502</v>
      </c>
      <c r="J69" s="462">
        <f>J70+J80+J89</f>
        <v>1268</v>
      </c>
      <c r="K69" s="452">
        <f>K70+K80+K89</f>
        <v>443</v>
      </c>
      <c r="L69" s="453">
        <f>SUM(J69:K69)</f>
        <v>1711</v>
      </c>
      <c r="M69" s="463">
        <f t="shared" ref="M69:M100" si="25">(L69-$H3)/$H3</f>
        <v>-0.13410931174089069</v>
      </c>
      <c r="N69" s="462">
        <f>N70+N80+N89</f>
        <v>1261</v>
      </c>
      <c r="O69" s="452">
        <f>O70+O80+O89</f>
        <v>440</v>
      </c>
      <c r="P69" s="453">
        <f>P70+P80+P89</f>
        <v>1701</v>
      </c>
      <c r="Q69" s="463">
        <f t="shared" ref="Q69:Q100" si="26">(P69-$H3)/$H3</f>
        <v>-0.13917004048582995</v>
      </c>
      <c r="R69" s="462">
        <f>R70+R80+R89</f>
        <v>1253</v>
      </c>
      <c r="S69" s="452">
        <f>S70+S80+S89</f>
        <v>439</v>
      </c>
      <c r="T69" s="453">
        <f>T70+T80+T89</f>
        <v>1692</v>
      </c>
      <c r="U69" s="463">
        <f t="shared" ref="U69:U100" si="27">(T69-$H3)/$H3</f>
        <v>-0.1437246963562753</v>
      </c>
      <c r="V69" s="462">
        <f>V70+V80+V89</f>
        <v>1252</v>
      </c>
      <c r="W69" s="452">
        <f>W70+W80+W89</f>
        <v>438</v>
      </c>
      <c r="X69" s="453">
        <f>X70+X80+X89</f>
        <v>1690</v>
      </c>
      <c r="Y69" s="463">
        <f t="shared" ref="Y69:Y100" si="28">(X69-$H3)/$H3</f>
        <v>-0.14473684210526316</v>
      </c>
      <c r="Z69" s="462">
        <f>Z70+Z80+Z89</f>
        <v>0</v>
      </c>
      <c r="AA69" s="452">
        <f>AA70+AA80+AA89</f>
        <v>0</v>
      </c>
      <c r="AB69" s="453">
        <f>AB70+AB80+AB89</f>
        <v>0</v>
      </c>
      <c r="AC69" s="463">
        <f t="shared" ref="AC69:AC100" si="29">(AB69-$H3)/$H3</f>
        <v>-1</v>
      </c>
      <c r="AD69" s="462">
        <f>AD70+AD80+AD89</f>
        <v>0</v>
      </c>
      <c r="AE69" s="452">
        <f>AE70+AE80+AE89</f>
        <v>0</v>
      </c>
      <c r="AF69" s="453">
        <f>AF70+AF80+AF89</f>
        <v>0</v>
      </c>
      <c r="AG69" s="463">
        <f t="shared" ref="AG69:AG100" si="30">(AF69-$H3)/$H3</f>
        <v>-1</v>
      </c>
    </row>
    <row r="70" spans="1:33" x14ac:dyDescent="0.2">
      <c r="A70" s="467" t="s">
        <v>165</v>
      </c>
      <c r="B70" s="536">
        <f>B71+B74+B77</f>
        <v>234</v>
      </c>
      <c r="C70" s="475">
        <f>C71+C74+C77</f>
        <v>79</v>
      </c>
      <c r="D70" s="475">
        <f>D71+D74+D77</f>
        <v>313</v>
      </c>
      <c r="E70" s="539">
        <f t="shared" si="23"/>
        <v>-0.21356783919597991</v>
      </c>
      <c r="F70" s="451">
        <f>F71+F74+F77</f>
        <v>234</v>
      </c>
      <c r="G70" s="398">
        <f>G71+G74+G77</f>
        <v>79</v>
      </c>
      <c r="H70" s="398">
        <f>H71+H74+H77</f>
        <v>313</v>
      </c>
      <c r="I70" s="465">
        <f t="shared" si="24"/>
        <v>-0.21356783919597991</v>
      </c>
      <c r="J70" s="464">
        <f>J71+J74+J77</f>
        <v>221</v>
      </c>
      <c r="K70" s="398">
        <f>K71+K74+K77</f>
        <v>77</v>
      </c>
      <c r="L70" s="398">
        <f>L71+L74+L77</f>
        <v>298</v>
      </c>
      <c r="M70" s="465">
        <f>(L70-$H4)/$H4</f>
        <v>-0.25125628140703515</v>
      </c>
      <c r="N70" s="464">
        <f>N71+N74+N77</f>
        <v>220</v>
      </c>
      <c r="O70" s="398">
        <f>O71+O74+O77</f>
        <v>77</v>
      </c>
      <c r="P70" s="398">
        <f>P71+P74+P77</f>
        <v>297</v>
      </c>
      <c r="Q70" s="465">
        <f t="shared" si="26"/>
        <v>-0.25376884422110552</v>
      </c>
      <c r="R70" s="464">
        <f>R71+R74+R77</f>
        <v>217</v>
      </c>
      <c r="S70" s="398">
        <f>S71+S74+S77</f>
        <v>77</v>
      </c>
      <c r="T70" s="398">
        <f>T71+T74+T77</f>
        <v>294</v>
      </c>
      <c r="U70" s="465">
        <f t="shared" si="27"/>
        <v>-0.2613065326633166</v>
      </c>
      <c r="V70" s="464">
        <f>V71+V74+V77</f>
        <v>217</v>
      </c>
      <c r="W70" s="398">
        <f>W71+W74+W77</f>
        <v>77</v>
      </c>
      <c r="X70" s="398">
        <f>X71+X74+X77</f>
        <v>294</v>
      </c>
      <c r="Y70" s="465">
        <f t="shared" si="28"/>
        <v>-0.2613065326633166</v>
      </c>
      <c r="Z70" s="464">
        <f>Z71+Z74+Z77</f>
        <v>0</v>
      </c>
      <c r="AA70" s="398">
        <f>AA71+AA74+AA77</f>
        <v>0</v>
      </c>
      <c r="AB70" s="398">
        <f>AB71+AB74+AB77</f>
        <v>0</v>
      </c>
      <c r="AC70" s="465">
        <f t="shared" si="29"/>
        <v>-1</v>
      </c>
      <c r="AD70" s="464">
        <f>AD71+AD74+AD77</f>
        <v>0</v>
      </c>
      <c r="AE70" s="398">
        <f>AE71+AE74+AE77</f>
        <v>0</v>
      </c>
      <c r="AF70" s="398">
        <f>AF71+AF74+AF77</f>
        <v>0</v>
      </c>
      <c r="AG70" s="465">
        <f t="shared" si="30"/>
        <v>-1</v>
      </c>
    </row>
    <row r="71" spans="1:33" x14ac:dyDescent="0.2">
      <c r="A71" s="468" t="s">
        <v>171</v>
      </c>
      <c r="B71" s="501">
        <f>SUM(B72:B73)</f>
        <v>29</v>
      </c>
      <c r="C71" s="387">
        <f>SUM(C72:C73)</f>
        <v>12</v>
      </c>
      <c r="D71" s="387">
        <f>SUM(D72:D73)</f>
        <v>41</v>
      </c>
      <c r="E71" s="540">
        <f t="shared" si="23"/>
        <v>-0.19607843137254902</v>
      </c>
      <c r="F71" s="386">
        <f>SUM(F72:F73)</f>
        <v>29</v>
      </c>
      <c r="G71" s="383">
        <f>SUM(G72:G73)</f>
        <v>12</v>
      </c>
      <c r="H71" s="383">
        <f>SUM(H72:H73)</f>
        <v>41</v>
      </c>
      <c r="I71" s="509">
        <f t="shared" si="24"/>
        <v>-0.19607843137254902</v>
      </c>
      <c r="J71" s="496">
        <f>SUM(J72:J73)</f>
        <v>27</v>
      </c>
      <c r="K71" s="383">
        <f>SUM(K72:K73)</f>
        <v>12</v>
      </c>
      <c r="L71" s="383">
        <f>SUM(L72:L73)</f>
        <v>39</v>
      </c>
      <c r="M71" s="509">
        <f t="shared" si="25"/>
        <v>-0.23529411764705882</v>
      </c>
      <c r="N71" s="496">
        <f>SUM(N72:N73)</f>
        <v>27</v>
      </c>
      <c r="O71" s="383">
        <f>SUM(O72:O73)</f>
        <v>12</v>
      </c>
      <c r="P71" s="383">
        <f>SUM(P72:P73)</f>
        <v>39</v>
      </c>
      <c r="Q71" s="509">
        <f t="shared" si="26"/>
        <v>-0.23529411764705882</v>
      </c>
      <c r="R71" s="496">
        <f>SUM(R72:R73)</f>
        <v>27</v>
      </c>
      <c r="S71" s="383">
        <f>SUM(S72:S73)</f>
        <v>12</v>
      </c>
      <c r="T71" s="383">
        <f>SUM(T72:T73)</f>
        <v>39</v>
      </c>
      <c r="U71" s="509">
        <f t="shared" si="27"/>
        <v>-0.23529411764705882</v>
      </c>
      <c r="V71" s="496">
        <f>SUM(V72:V73)</f>
        <v>27</v>
      </c>
      <c r="W71" s="383">
        <f>SUM(W72:W73)</f>
        <v>12</v>
      </c>
      <c r="X71" s="383">
        <f>SUM(X72:X73)</f>
        <v>39</v>
      </c>
      <c r="Y71" s="509">
        <f t="shared" si="28"/>
        <v>-0.23529411764705882</v>
      </c>
      <c r="Z71" s="496">
        <f>SUM(Z72:Z73)</f>
        <v>0</v>
      </c>
      <c r="AA71" s="383">
        <f>SUM(AA72:AA73)</f>
        <v>0</v>
      </c>
      <c r="AB71" s="383">
        <f>SUM(AB72:AB73)</f>
        <v>0</v>
      </c>
      <c r="AC71" s="509">
        <f t="shared" si="29"/>
        <v>-1</v>
      </c>
      <c r="AD71" s="496">
        <f>SUM(AD72:AD73)</f>
        <v>0</v>
      </c>
      <c r="AE71" s="383">
        <f>SUM(AE72:AE73)</f>
        <v>0</v>
      </c>
      <c r="AF71" s="383">
        <f>SUM(AF72:AF73)</f>
        <v>0</v>
      </c>
      <c r="AG71" s="509">
        <f t="shared" si="30"/>
        <v>-1</v>
      </c>
    </row>
    <row r="72" spans="1:33" x14ac:dyDescent="0.2">
      <c r="A72" s="469" t="s">
        <v>130</v>
      </c>
      <c r="B72" s="537">
        <v>13</v>
      </c>
      <c r="C72" s="332">
        <v>6</v>
      </c>
      <c r="D72" s="332">
        <f>SUM(B72:C72)</f>
        <v>19</v>
      </c>
      <c r="E72" s="545">
        <f t="shared" si="23"/>
        <v>-0.17391304347826086</v>
      </c>
      <c r="F72" s="388">
        <v>13</v>
      </c>
      <c r="G72" s="345">
        <v>6</v>
      </c>
      <c r="H72" s="345">
        <f>SUM(F72:G72)</f>
        <v>19</v>
      </c>
      <c r="I72" s="531">
        <f t="shared" si="24"/>
        <v>-0.17391304347826086</v>
      </c>
      <c r="J72" s="497">
        <v>12</v>
      </c>
      <c r="K72" s="345">
        <v>6</v>
      </c>
      <c r="L72" s="345">
        <f>SUM(J72:K72)</f>
        <v>18</v>
      </c>
      <c r="M72" s="532">
        <f t="shared" si="25"/>
        <v>-0.21739130434782608</v>
      </c>
      <c r="N72" s="497">
        <v>12</v>
      </c>
      <c r="O72" s="345">
        <v>6</v>
      </c>
      <c r="P72" s="345">
        <f>SUM(N72:O72)</f>
        <v>18</v>
      </c>
      <c r="Q72" s="532">
        <f t="shared" si="26"/>
        <v>-0.21739130434782608</v>
      </c>
      <c r="R72" s="497">
        <v>12</v>
      </c>
      <c r="S72" s="345">
        <v>6</v>
      </c>
      <c r="T72" s="345">
        <f>SUM(R72:S72)</f>
        <v>18</v>
      </c>
      <c r="U72" s="532">
        <f t="shared" si="27"/>
        <v>-0.21739130434782608</v>
      </c>
      <c r="V72" s="497">
        <v>12</v>
      </c>
      <c r="W72" s="345">
        <v>6</v>
      </c>
      <c r="X72" s="345">
        <f>SUM(V72:W72)</f>
        <v>18</v>
      </c>
      <c r="Y72" s="532">
        <f t="shared" si="28"/>
        <v>-0.21739130434782608</v>
      </c>
      <c r="Z72" s="497"/>
      <c r="AA72" s="345"/>
      <c r="AB72" s="345">
        <f>SUM(Z72:AA72)</f>
        <v>0</v>
      </c>
      <c r="AC72" s="510">
        <f t="shared" si="29"/>
        <v>-1</v>
      </c>
      <c r="AD72" s="497"/>
      <c r="AE72" s="345"/>
      <c r="AF72" s="345">
        <f>SUM(AD72:AE72)</f>
        <v>0</v>
      </c>
      <c r="AG72" s="510">
        <f t="shared" si="30"/>
        <v>-1</v>
      </c>
    </row>
    <row r="73" spans="1:33" x14ac:dyDescent="0.2">
      <c r="A73" s="469" t="s">
        <v>10</v>
      </c>
      <c r="B73" s="537">
        <v>16</v>
      </c>
      <c r="C73" s="332">
        <v>6</v>
      </c>
      <c r="D73" s="332">
        <f>SUM(B73:C73)</f>
        <v>22</v>
      </c>
      <c r="E73" s="544">
        <f t="shared" si="23"/>
        <v>-0.21428571428571427</v>
      </c>
      <c r="F73" s="338">
        <v>16</v>
      </c>
      <c r="G73" s="332">
        <v>6</v>
      </c>
      <c r="H73" s="345">
        <f>SUM(F73:G73)</f>
        <v>22</v>
      </c>
      <c r="I73" s="532">
        <f t="shared" si="24"/>
        <v>-0.21428571428571427</v>
      </c>
      <c r="J73" s="498">
        <v>15</v>
      </c>
      <c r="K73" s="284">
        <v>6</v>
      </c>
      <c r="L73" s="345">
        <f>SUM(J73:K73)</f>
        <v>21</v>
      </c>
      <c r="M73" s="532">
        <f t="shared" si="25"/>
        <v>-0.25</v>
      </c>
      <c r="N73" s="498">
        <v>15</v>
      </c>
      <c r="O73" s="284">
        <v>6</v>
      </c>
      <c r="P73" s="345">
        <f>SUM(N73:O73)</f>
        <v>21</v>
      </c>
      <c r="Q73" s="532">
        <f t="shared" si="26"/>
        <v>-0.25</v>
      </c>
      <c r="R73" s="498">
        <v>15</v>
      </c>
      <c r="S73" s="284">
        <v>6</v>
      </c>
      <c r="T73" s="345">
        <f>SUM(R73:S73)</f>
        <v>21</v>
      </c>
      <c r="U73" s="532">
        <f t="shared" si="27"/>
        <v>-0.25</v>
      </c>
      <c r="V73" s="498">
        <v>15</v>
      </c>
      <c r="W73" s="284">
        <v>6</v>
      </c>
      <c r="X73" s="345">
        <f>SUM(V73:W73)</f>
        <v>21</v>
      </c>
      <c r="Y73" s="532">
        <f t="shared" si="28"/>
        <v>-0.25</v>
      </c>
      <c r="Z73" s="498"/>
      <c r="AA73" s="284"/>
      <c r="AB73" s="345">
        <f>SUM(Z73:AA73)</f>
        <v>0</v>
      </c>
      <c r="AC73" s="510">
        <f t="shared" si="29"/>
        <v>-1</v>
      </c>
      <c r="AD73" s="498"/>
      <c r="AE73" s="284"/>
      <c r="AF73" s="345">
        <f>SUM(AD73:AE73)</f>
        <v>0</v>
      </c>
      <c r="AG73" s="510">
        <f t="shared" si="30"/>
        <v>-1</v>
      </c>
    </row>
    <row r="74" spans="1:33" x14ac:dyDescent="0.2">
      <c r="A74" s="468" t="s">
        <v>173</v>
      </c>
      <c r="B74" s="501">
        <f>SUM(B75:B76)</f>
        <v>48</v>
      </c>
      <c r="C74" s="387">
        <f>SUM(C75:C76)</f>
        <v>34</v>
      </c>
      <c r="D74" s="387">
        <f>SUM(D75:D76)</f>
        <v>82</v>
      </c>
      <c r="E74" s="540">
        <f t="shared" si="23"/>
        <v>-0.18</v>
      </c>
      <c r="F74" s="386">
        <f>SUM(F75:F76)</f>
        <v>48</v>
      </c>
      <c r="G74" s="383">
        <f>SUM(G75:G76)</f>
        <v>34</v>
      </c>
      <c r="H74" s="383">
        <f>SUM(H75:H76)</f>
        <v>82</v>
      </c>
      <c r="I74" s="509">
        <f t="shared" si="24"/>
        <v>-0.18</v>
      </c>
      <c r="J74" s="496">
        <f>SUM(J75:J76)</f>
        <v>47</v>
      </c>
      <c r="K74" s="383">
        <f>SUM(K75:K76)</f>
        <v>34</v>
      </c>
      <c r="L74" s="383">
        <f>SUM(L75:L76)</f>
        <v>81</v>
      </c>
      <c r="M74" s="509">
        <f t="shared" si="25"/>
        <v>-0.19</v>
      </c>
      <c r="N74" s="496">
        <f>SUM(N75:N76)</f>
        <v>47</v>
      </c>
      <c r="O74" s="383">
        <f>SUM(O75:O76)</f>
        <v>34</v>
      </c>
      <c r="P74" s="383">
        <f>SUM(P75:P76)</f>
        <v>81</v>
      </c>
      <c r="Q74" s="509">
        <f t="shared" si="26"/>
        <v>-0.19</v>
      </c>
      <c r="R74" s="496">
        <f>SUM(R75:R76)</f>
        <v>46</v>
      </c>
      <c r="S74" s="383">
        <f>SUM(S75:S76)</f>
        <v>34</v>
      </c>
      <c r="T74" s="383">
        <f>SUM(T75:T76)</f>
        <v>80</v>
      </c>
      <c r="U74" s="509">
        <f t="shared" si="27"/>
        <v>-0.2</v>
      </c>
      <c r="V74" s="496">
        <f>SUM(V75:V76)</f>
        <v>46</v>
      </c>
      <c r="W74" s="383">
        <f>SUM(W75:W76)</f>
        <v>34</v>
      </c>
      <c r="X74" s="383">
        <f>SUM(X75:X76)</f>
        <v>80</v>
      </c>
      <c r="Y74" s="509">
        <f t="shared" si="28"/>
        <v>-0.2</v>
      </c>
      <c r="Z74" s="496">
        <f>SUM(Z75:Z76)</f>
        <v>0</v>
      </c>
      <c r="AA74" s="383">
        <f>SUM(AA75:AA76)</f>
        <v>0</v>
      </c>
      <c r="AB74" s="383">
        <f>SUM(AB75:AB76)</f>
        <v>0</v>
      </c>
      <c r="AC74" s="509">
        <f t="shared" si="29"/>
        <v>-1</v>
      </c>
      <c r="AD74" s="496">
        <f>SUM(AD75:AD76)</f>
        <v>0</v>
      </c>
      <c r="AE74" s="383">
        <f>SUM(AE75:AE76)</f>
        <v>0</v>
      </c>
      <c r="AF74" s="383">
        <f>SUM(AF75:AF76)</f>
        <v>0</v>
      </c>
      <c r="AG74" s="509">
        <f t="shared" si="30"/>
        <v>-1</v>
      </c>
    </row>
    <row r="75" spans="1:33" x14ac:dyDescent="0.2">
      <c r="A75" s="469" t="s">
        <v>185</v>
      </c>
      <c r="B75" s="537">
        <v>2</v>
      </c>
      <c r="C75" s="332">
        <v>1</v>
      </c>
      <c r="D75" s="332">
        <f>SUM(B75:C75)</f>
        <v>3</v>
      </c>
      <c r="E75" s="544">
        <f t="shared" si="23"/>
        <v>-0.25</v>
      </c>
      <c r="F75" s="338">
        <v>2</v>
      </c>
      <c r="G75" s="332">
        <v>1</v>
      </c>
      <c r="H75" s="345">
        <f>SUM(F75:G75)</f>
        <v>3</v>
      </c>
      <c r="I75" s="532">
        <f t="shared" si="24"/>
        <v>-0.25</v>
      </c>
      <c r="J75" s="498">
        <v>2</v>
      </c>
      <c r="K75" s="284">
        <v>1</v>
      </c>
      <c r="L75" s="345">
        <f>SUM(J75:K75)</f>
        <v>3</v>
      </c>
      <c r="M75" s="532">
        <f t="shared" si="25"/>
        <v>-0.25</v>
      </c>
      <c r="N75" s="498">
        <v>2</v>
      </c>
      <c r="O75" s="284">
        <v>1</v>
      </c>
      <c r="P75" s="345">
        <f>SUM(N75:O75)</f>
        <v>3</v>
      </c>
      <c r="Q75" s="532">
        <f t="shared" si="26"/>
        <v>-0.25</v>
      </c>
      <c r="R75" s="498">
        <v>2</v>
      </c>
      <c r="S75" s="284">
        <v>1</v>
      </c>
      <c r="T75" s="345">
        <f>SUM(R75:S75)</f>
        <v>3</v>
      </c>
      <c r="U75" s="532">
        <f t="shared" si="27"/>
        <v>-0.25</v>
      </c>
      <c r="V75" s="498">
        <v>2</v>
      </c>
      <c r="W75" s="284">
        <v>1</v>
      </c>
      <c r="X75" s="345">
        <f>SUM(V75:W75)</f>
        <v>3</v>
      </c>
      <c r="Y75" s="532">
        <f t="shared" si="28"/>
        <v>-0.25</v>
      </c>
      <c r="Z75" s="498"/>
      <c r="AA75" s="284"/>
      <c r="AB75" s="345">
        <f>SUM(Z75:AA75)</f>
        <v>0</v>
      </c>
      <c r="AC75" s="510">
        <f t="shared" si="29"/>
        <v>-1</v>
      </c>
      <c r="AD75" s="498"/>
      <c r="AE75" s="284"/>
      <c r="AF75" s="345">
        <f>SUM(AD75:AE75)</f>
        <v>0</v>
      </c>
      <c r="AG75" s="510">
        <f t="shared" si="30"/>
        <v>-1</v>
      </c>
    </row>
    <row r="76" spans="1:33" x14ac:dyDescent="0.2">
      <c r="A76" s="469" t="s">
        <v>184</v>
      </c>
      <c r="B76" s="537">
        <v>46</v>
      </c>
      <c r="C76" s="332">
        <v>33</v>
      </c>
      <c r="D76" s="332">
        <f>SUM(B76:C76)</f>
        <v>79</v>
      </c>
      <c r="E76" s="545">
        <f t="shared" si="23"/>
        <v>-0.17708333333333334</v>
      </c>
      <c r="F76" s="338">
        <v>46</v>
      </c>
      <c r="G76" s="332">
        <v>33</v>
      </c>
      <c r="H76" s="345">
        <f>SUM(F76:G76)</f>
        <v>79</v>
      </c>
      <c r="I76" s="531">
        <f t="shared" si="24"/>
        <v>-0.17708333333333334</v>
      </c>
      <c r="J76" s="498">
        <v>45</v>
      </c>
      <c r="K76" s="284">
        <v>33</v>
      </c>
      <c r="L76" s="345">
        <f>SUM(J76:K76)</f>
        <v>78</v>
      </c>
      <c r="M76" s="531">
        <f t="shared" si="25"/>
        <v>-0.1875</v>
      </c>
      <c r="N76" s="498">
        <v>45</v>
      </c>
      <c r="O76" s="284">
        <v>33</v>
      </c>
      <c r="P76" s="345">
        <f>SUM(N76:O76)</f>
        <v>78</v>
      </c>
      <c r="Q76" s="531">
        <f t="shared" si="26"/>
        <v>-0.1875</v>
      </c>
      <c r="R76" s="498">
        <v>44</v>
      </c>
      <c r="S76" s="284">
        <v>33</v>
      </c>
      <c r="T76" s="345">
        <f>SUM(R76:S76)</f>
        <v>77</v>
      </c>
      <c r="U76" s="531">
        <f t="shared" si="27"/>
        <v>-0.19791666666666666</v>
      </c>
      <c r="V76" s="498">
        <v>44</v>
      </c>
      <c r="W76" s="284">
        <v>33</v>
      </c>
      <c r="X76" s="345">
        <f>SUM(V76:W76)</f>
        <v>77</v>
      </c>
      <c r="Y76" s="531">
        <f t="shared" si="28"/>
        <v>-0.19791666666666666</v>
      </c>
      <c r="Z76" s="498"/>
      <c r="AA76" s="284"/>
      <c r="AB76" s="345">
        <f>SUM(Z76:AA76)</f>
        <v>0</v>
      </c>
      <c r="AC76" s="510">
        <f t="shared" si="29"/>
        <v>-1</v>
      </c>
      <c r="AD76" s="498"/>
      <c r="AE76" s="284"/>
      <c r="AF76" s="345">
        <f>SUM(AD76:AE76)</f>
        <v>0</v>
      </c>
      <c r="AG76" s="510">
        <f t="shared" si="30"/>
        <v>-1</v>
      </c>
    </row>
    <row r="77" spans="1:33" x14ac:dyDescent="0.2">
      <c r="A77" s="468" t="s">
        <v>172</v>
      </c>
      <c r="B77" s="501">
        <f>SUM(B78:B79)</f>
        <v>157</v>
      </c>
      <c r="C77" s="387">
        <f>SUM(C78:C79)</f>
        <v>33</v>
      </c>
      <c r="D77" s="387">
        <f>SUM(D78:D79)</f>
        <v>190</v>
      </c>
      <c r="E77" s="540">
        <f t="shared" si="23"/>
        <v>-0.23076923076923078</v>
      </c>
      <c r="F77" s="382">
        <f>SUM(F78:F79)</f>
        <v>157</v>
      </c>
      <c r="G77" s="387">
        <f>SUM(G78:G79)</f>
        <v>33</v>
      </c>
      <c r="H77" s="387">
        <f>SUM(H78:H79)</f>
        <v>190</v>
      </c>
      <c r="I77" s="509">
        <f>(H77-$H11)/$H11</f>
        <v>-0.23076923076923078</v>
      </c>
      <c r="J77" s="457">
        <f>SUM(J78:J79)</f>
        <v>147</v>
      </c>
      <c r="K77" s="387">
        <f>SUM(K78:K79)</f>
        <v>31</v>
      </c>
      <c r="L77" s="387">
        <f>SUM(L78:L79)</f>
        <v>178</v>
      </c>
      <c r="M77" s="509">
        <f t="shared" si="25"/>
        <v>-0.2793522267206478</v>
      </c>
      <c r="N77" s="457">
        <f>SUM(N78:N79)</f>
        <v>146</v>
      </c>
      <c r="O77" s="387">
        <f>SUM(O78:O79)</f>
        <v>31</v>
      </c>
      <c r="P77" s="387">
        <f>SUM(P78:P79)</f>
        <v>177</v>
      </c>
      <c r="Q77" s="509">
        <f t="shared" si="26"/>
        <v>-0.2834008097165992</v>
      </c>
      <c r="R77" s="457">
        <f>SUM(R78:R79)</f>
        <v>144</v>
      </c>
      <c r="S77" s="387">
        <f>SUM(S78:S79)</f>
        <v>31</v>
      </c>
      <c r="T77" s="387">
        <f>SUM(T78:T79)</f>
        <v>175</v>
      </c>
      <c r="U77" s="532">
        <f t="shared" si="27"/>
        <v>-0.291497975708502</v>
      </c>
      <c r="V77" s="457">
        <f>SUM(V78:V79)</f>
        <v>144</v>
      </c>
      <c r="W77" s="387">
        <f>SUM(W78:W79)</f>
        <v>31</v>
      </c>
      <c r="X77" s="387">
        <f>SUM(X78:X79)</f>
        <v>175</v>
      </c>
      <c r="Y77" s="509">
        <f t="shared" si="28"/>
        <v>-0.291497975708502</v>
      </c>
      <c r="Z77" s="457">
        <f>SUM(Z78:Z79)</f>
        <v>0</v>
      </c>
      <c r="AA77" s="387">
        <f>SUM(AA78:AA79)</f>
        <v>0</v>
      </c>
      <c r="AB77" s="387">
        <f>SUM(AB78:AB79)</f>
        <v>0</v>
      </c>
      <c r="AC77" s="509">
        <f t="shared" si="29"/>
        <v>-1</v>
      </c>
      <c r="AD77" s="457">
        <f>SUM(AD78:AD79)</f>
        <v>0</v>
      </c>
      <c r="AE77" s="387">
        <f>SUM(AE78:AE79)</f>
        <v>0</v>
      </c>
      <c r="AF77" s="387">
        <f>SUM(AF78:AF79)</f>
        <v>0</v>
      </c>
      <c r="AG77" s="509">
        <f t="shared" si="30"/>
        <v>-1</v>
      </c>
    </row>
    <row r="78" spans="1:33" x14ac:dyDescent="0.2">
      <c r="A78" s="469" t="s">
        <v>150</v>
      </c>
      <c r="B78" s="537">
        <v>19</v>
      </c>
      <c r="C78" s="332">
        <v>3</v>
      </c>
      <c r="D78" s="332">
        <f>SUM(B78:C78)</f>
        <v>22</v>
      </c>
      <c r="E78" s="545">
        <f t="shared" si="23"/>
        <v>-0.15384615384615385</v>
      </c>
      <c r="F78" s="338">
        <v>19</v>
      </c>
      <c r="G78" s="332">
        <v>3</v>
      </c>
      <c r="H78" s="345">
        <f>SUM(F78:G78)</f>
        <v>22</v>
      </c>
      <c r="I78" s="531">
        <f t="shared" si="24"/>
        <v>-0.15384615384615385</v>
      </c>
      <c r="J78" s="498">
        <v>19</v>
      </c>
      <c r="K78" s="284">
        <v>3</v>
      </c>
      <c r="L78" s="345">
        <f>SUM(J78:K78)</f>
        <v>22</v>
      </c>
      <c r="M78" s="531">
        <f t="shared" si="25"/>
        <v>-0.15384615384615385</v>
      </c>
      <c r="N78" s="498">
        <v>18</v>
      </c>
      <c r="O78" s="284">
        <v>3</v>
      </c>
      <c r="P78" s="345">
        <f>SUM(N78:O78)</f>
        <v>21</v>
      </c>
      <c r="Q78" s="531">
        <f t="shared" si="26"/>
        <v>-0.19230769230769232</v>
      </c>
      <c r="R78" s="498">
        <v>18</v>
      </c>
      <c r="S78" s="284">
        <v>3</v>
      </c>
      <c r="T78" s="345">
        <f>SUM(R78:S78)</f>
        <v>21</v>
      </c>
      <c r="U78" s="531">
        <f t="shared" si="27"/>
        <v>-0.19230769230769232</v>
      </c>
      <c r="V78" s="498">
        <v>18</v>
      </c>
      <c r="W78" s="284">
        <v>3</v>
      </c>
      <c r="X78" s="345">
        <f>SUM(V78:W78)</f>
        <v>21</v>
      </c>
      <c r="Y78" s="531">
        <f t="shared" si="28"/>
        <v>-0.19230769230769232</v>
      </c>
      <c r="Z78" s="498"/>
      <c r="AA78" s="284"/>
      <c r="AB78" s="345">
        <f>SUM(Z78:AA78)</f>
        <v>0</v>
      </c>
      <c r="AC78" s="510">
        <f t="shared" si="29"/>
        <v>-1</v>
      </c>
      <c r="AD78" s="498"/>
      <c r="AE78" s="284"/>
      <c r="AF78" s="345">
        <f>SUM(AD78:AE78)</f>
        <v>0</v>
      </c>
      <c r="AG78" s="510">
        <f t="shared" si="30"/>
        <v>-1</v>
      </c>
    </row>
    <row r="79" spans="1:33" x14ac:dyDescent="0.2">
      <c r="A79" s="469" t="s">
        <v>91</v>
      </c>
      <c r="B79" s="537">
        <v>138</v>
      </c>
      <c r="C79" s="332">
        <v>30</v>
      </c>
      <c r="D79" s="332">
        <f>SUM(B79:C79)</f>
        <v>168</v>
      </c>
      <c r="E79" s="544">
        <f t="shared" si="23"/>
        <v>-0.23981900452488689</v>
      </c>
      <c r="F79" s="388">
        <v>138</v>
      </c>
      <c r="G79" s="345">
        <v>30</v>
      </c>
      <c r="H79" s="345">
        <f>SUM(F79:G79)</f>
        <v>168</v>
      </c>
      <c r="I79" s="532">
        <f t="shared" si="24"/>
        <v>-0.23981900452488689</v>
      </c>
      <c r="J79" s="497">
        <v>128</v>
      </c>
      <c r="K79" s="345">
        <v>28</v>
      </c>
      <c r="L79" s="345">
        <f>SUM(J79:K79)</f>
        <v>156</v>
      </c>
      <c r="M79" s="532">
        <f t="shared" si="25"/>
        <v>-0.29411764705882354</v>
      </c>
      <c r="N79" s="497">
        <v>128</v>
      </c>
      <c r="O79" s="345">
        <v>28</v>
      </c>
      <c r="P79" s="345">
        <f>SUM(N79:O79)</f>
        <v>156</v>
      </c>
      <c r="Q79" s="532">
        <f t="shared" si="26"/>
        <v>-0.29411764705882354</v>
      </c>
      <c r="R79" s="497">
        <v>126</v>
      </c>
      <c r="S79" s="345">
        <v>28</v>
      </c>
      <c r="T79" s="345">
        <f>SUM(R79:S79)</f>
        <v>154</v>
      </c>
      <c r="U79" s="532">
        <f t="shared" si="27"/>
        <v>-0.30316742081447962</v>
      </c>
      <c r="V79" s="497">
        <v>126</v>
      </c>
      <c r="W79" s="345">
        <v>28</v>
      </c>
      <c r="X79" s="345">
        <f>SUM(V79:W79)</f>
        <v>154</v>
      </c>
      <c r="Y79" s="532">
        <f t="shared" si="28"/>
        <v>-0.30316742081447962</v>
      </c>
      <c r="Z79" s="497"/>
      <c r="AA79" s="345"/>
      <c r="AB79" s="345">
        <f>SUM(Z79:AA79)</f>
        <v>0</v>
      </c>
      <c r="AC79" s="510">
        <f t="shared" si="29"/>
        <v>-1</v>
      </c>
      <c r="AD79" s="497"/>
      <c r="AE79" s="345"/>
      <c r="AF79" s="345">
        <f>SUM(AD79:AE79)</f>
        <v>0</v>
      </c>
      <c r="AG79" s="510">
        <f t="shared" si="30"/>
        <v>-1</v>
      </c>
    </row>
    <row r="80" spans="1:33" x14ac:dyDescent="0.2">
      <c r="A80" s="467" t="s">
        <v>81</v>
      </c>
      <c r="B80" s="536">
        <f>B81+B86</f>
        <v>101</v>
      </c>
      <c r="C80" s="475">
        <f>C81+C86</f>
        <v>35</v>
      </c>
      <c r="D80" s="475">
        <f>D81+D86</f>
        <v>136</v>
      </c>
      <c r="E80" s="539">
        <f t="shared" si="23"/>
        <v>-9.3333333333333338E-2</v>
      </c>
      <c r="F80" s="451">
        <f>F81+F86</f>
        <v>99</v>
      </c>
      <c r="G80" s="398">
        <f>G81+G86</f>
        <v>35</v>
      </c>
      <c r="H80" s="398">
        <f>H81+H86</f>
        <v>134</v>
      </c>
      <c r="I80" s="465">
        <f t="shared" si="24"/>
        <v>-0.10666666666666667</v>
      </c>
      <c r="J80" s="464">
        <f>J81+J86</f>
        <v>97</v>
      </c>
      <c r="K80" s="398">
        <f>K81+K86</f>
        <v>34</v>
      </c>
      <c r="L80" s="398">
        <f>L81+L86</f>
        <v>131</v>
      </c>
      <c r="M80" s="465">
        <f t="shared" si="25"/>
        <v>-0.12666666666666668</v>
      </c>
      <c r="N80" s="464">
        <f>N81+N86</f>
        <v>97</v>
      </c>
      <c r="O80" s="398">
        <f>O81+O86</f>
        <v>34</v>
      </c>
      <c r="P80" s="398">
        <f>P81+P86</f>
        <v>131</v>
      </c>
      <c r="Q80" s="465">
        <f t="shared" si="26"/>
        <v>-0.12666666666666668</v>
      </c>
      <c r="R80" s="464">
        <f>R81+R86</f>
        <v>93</v>
      </c>
      <c r="S80" s="398">
        <f>S81+S86</f>
        <v>34</v>
      </c>
      <c r="T80" s="398">
        <f>T81+T86</f>
        <v>127</v>
      </c>
      <c r="U80" s="465">
        <f t="shared" si="27"/>
        <v>-0.15333333333333332</v>
      </c>
      <c r="V80" s="464">
        <f>V81+V86</f>
        <v>93</v>
      </c>
      <c r="W80" s="398">
        <f>W81+W86</f>
        <v>34</v>
      </c>
      <c r="X80" s="398">
        <f>X81+X86</f>
        <v>127</v>
      </c>
      <c r="Y80" s="465">
        <f t="shared" si="28"/>
        <v>-0.15333333333333332</v>
      </c>
      <c r="Z80" s="464">
        <f>Z81+Z86</f>
        <v>0</v>
      </c>
      <c r="AA80" s="398">
        <f>AA81+AA86</f>
        <v>0</v>
      </c>
      <c r="AB80" s="398">
        <f>AB81+AB86</f>
        <v>0</v>
      </c>
      <c r="AC80" s="465">
        <f t="shared" si="29"/>
        <v>-1</v>
      </c>
      <c r="AD80" s="464">
        <f>AD81+AD86</f>
        <v>0</v>
      </c>
      <c r="AE80" s="398">
        <f>AE81+AE86</f>
        <v>0</v>
      </c>
      <c r="AF80" s="398">
        <f>AF81+AF86</f>
        <v>0</v>
      </c>
      <c r="AG80" s="465">
        <f t="shared" si="30"/>
        <v>-1</v>
      </c>
    </row>
    <row r="81" spans="1:33" x14ac:dyDescent="0.2">
      <c r="A81" s="468" t="s">
        <v>173</v>
      </c>
      <c r="B81" s="501">
        <f>SUM(B82:B85)</f>
        <v>65</v>
      </c>
      <c r="C81" s="387">
        <f>SUM(C82:C85)</f>
        <v>27</v>
      </c>
      <c r="D81" s="387">
        <f>SUM(D82:D85)</f>
        <v>92</v>
      </c>
      <c r="E81" s="540">
        <f t="shared" si="23"/>
        <v>0</v>
      </c>
      <c r="F81" s="382">
        <f>SUM(F82:F85)</f>
        <v>63</v>
      </c>
      <c r="G81" s="387">
        <f>SUM(G82:G85)</f>
        <v>27</v>
      </c>
      <c r="H81" s="387">
        <f>SUM(H82:H85)</f>
        <v>90</v>
      </c>
      <c r="I81" s="509">
        <f t="shared" si="24"/>
        <v>-2.1739130434782608E-2</v>
      </c>
      <c r="J81" s="457">
        <f>SUM(J82:J85)</f>
        <v>63</v>
      </c>
      <c r="K81" s="387">
        <f>SUM(K82:K85)</f>
        <v>26</v>
      </c>
      <c r="L81" s="387">
        <f>SUM(L82:L85)</f>
        <v>89</v>
      </c>
      <c r="M81" s="509">
        <f t="shared" si="25"/>
        <v>-3.2608695652173912E-2</v>
      </c>
      <c r="N81" s="457">
        <f>SUM(N82:N85)</f>
        <v>63</v>
      </c>
      <c r="O81" s="387">
        <f>SUM(O82:O85)</f>
        <v>26</v>
      </c>
      <c r="P81" s="387">
        <f>SUM(P82:P85)</f>
        <v>89</v>
      </c>
      <c r="Q81" s="509">
        <f t="shared" si="26"/>
        <v>-3.2608695652173912E-2</v>
      </c>
      <c r="R81" s="457">
        <f>SUM(R82:R85)</f>
        <v>60</v>
      </c>
      <c r="S81" s="387">
        <f>SUM(S82:S85)</f>
        <v>26</v>
      </c>
      <c r="T81" s="387">
        <f>SUM(T82:T85)</f>
        <v>86</v>
      </c>
      <c r="U81" s="509">
        <f t="shared" si="27"/>
        <v>-6.5217391304347824E-2</v>
      </c>
      <c r="V81" s="457">
        <f>SUM(V82:V85)</f>
        <v>60</v>
      </c>
      <c r="W81" s="387">
        <f>SUM(W82:W85)</f>
        <v>26</v>
      </c>
      <c r="X81" s="387">
        <f>SUM(X82:X85)</f>
        <v>86</v>
      </c>
      <c r="Y81" s="509">
        <f t="shared" si="28"/>
        <v>-6.5217391304347824E-2</v>
      </c>
      <c r="Z81" s="457">
        <f>SUM(Z82:Z85)</f>
        <v>0</v>
      </c>
      <c r="AA81" s="387">
        <f>SUM(AA82:AA85)</f>
        <v>0</v>
      </c>
      <c r="AB81" s="387">
        <f>SUM(AB82:AB85)</f>
        <v>0</v>
      </c>
      <c r="AC81" s="509">
        <f t="shared" si="29"/>
        <v>-1</v>
      </c>
      <c r="AD81" s="457">
        <f>SUM(AD82:AD85)</f>
        <v>0</v>
      </c>
      <c r="AE81" s="387">
        <f>SUM(AE82:AE85)</f>
        <v>0</v>
      </c>
      <c r="AF81" s="387">
        <f>SUM(AF82:AF85)</f>
        <v>0</v>
      </c>
      <c r="AG81" s="509">
        <f t="shared" si="30"/>
        <v>-1</v>
      </c>
    </row>
    <row r="82" spans="1:33" x14ac:dyDescent="0.2">
      <c r="A82" s="469" t="s">
        <v>9</v>
      </c>
      <c r="B82" s="537">
        <v>11</v>
      </c>
      <c r="C82" s="332">
        <v>5</v>
      </c>
      <c r="D82" s="332">
        <f>SUM(B82:C82)</f>
        <v>16</v>
      </c>
      <c r="E82" s="541">
        <f t="shared" si="23"/>
        <v>0</v>
      </c>
      <c r="F82" s="263">
        <v>9</v>
      </c>
      <c r="G82" s="284">
        <v>5</v>
      </c>
      <c r="H82" s="345">
        <f>SUM(F82:G82)</f>
        <v>14</v>
      </c>
      <c r="I82" s="531">
        <f t="shared" si="24"/>
        <v>-0.125</v>
      </c>
      <c r="J82" s="498">
        <v>9</v>
      </c>
      <c r="K82" s="284">
        <v>5</v>
      </c>
      <c r="L82" s="345">
        <f>SUM(J82:K82)</f>
        <v>14</v>
      </c>
      <c r="M82" s="531">
        <f t="shared" si="25"/>
        <v>-0.125</v>
      </c>
      <c r="N82" s="498">
        <v>9</v>
      </c>
      <c r="O82" s="284">
        <v>5</v>
      </c>
      <c r="P82" s="345">
        <f>SUM(N82:O82)</f>
        <v>14</v>
      </c>
      <c r="Q82" s="531">
        <f t="shared" si="26"/>
        <v>-0.125</v>
      </c>
      <c r="R82" s="498">
        <v>8</v>
      </c>
      <c r="S82" s="284">
        <v>5</v>
      </c>
      <c r="T82" s="345">
        <f>SUM(R82:S82)</f>
        <v>13</v>
      </c>
      <c r="U82" s="531">
        <f t="shared" si="27"/>
        <v>-0.1875</v>
      </c>
      <c r="V82" s="498">
        <v>8</v>
      </c>
      <c r="W82" s="284">
        <v>5</v>
      </c>
      <c r="X82" s="345">
        <f>SUM(V82:W82)</f>
        <v>13</v>
      </c>
      <c r="Y82" s="531">
        <f t="shared" si="28"/>
        <v>-0.1875</v>
      </c>
      <c r="Z82" s="498"/>
      <c r="AA82" s="284"/>
      <c r="AB82" s="345">
        <f>SUM(Z82:AA82)</f>
        <v>0</v>
      </c>
      <c r="AC82" s="510">
        <f t="shared" si="29"/>
        <v>-1</v>
      </c>
      <c r="AD82" s="498"/>
      <c r="AE82" s="284"/>
      <c r="AF82" s="345">
        <f>SUM(AD82:AE82)</f>
        <v>0</v>
      </c>
      <c r="AG82" s="510">
        <f t="shared" si="30"/>
        <v>-1</v>
      </c>
    </row>
    <row r="83" spans="1:33" x14ac:dyDescent="0.2">
      <c r="A83" s="469" t="s">
        <v>103</v>
      </c>
      <c r="B83" s="537">
        <v>26</v>
      </c>
      <c r="C83" s="332">
        <v>2</v>
      </c>
      <c r="D83" s="332">
        <f t="shared" ref="D83:D85" si="31">SUM(B83:C83)</f>
        <v>28</v>
      </c>
      <c r="E83" s="543">
        <f t="shared" si="23"/>
        <v>3.7037037037037035E-2</v>
      </c>
      <c r="F83" s="263">
        <v>26</v>
      </c>
      <c r="G83" s="285">
        <v>2</v>
      </c>
      <c r="H83" s="345">
        <f>SUM(F83:G83)</f>
        <v>28</v>
      </c>
      <c r="I83" s="530">
        <f t="shared" si="24"/>
        <v>3.7037037037037035E-2</v>
      </c>
      <c r="J83" s="498">
        <v>26</v>
      </c>
      <c r="K83" s="285">
        <v>2</v>
      </c>
      <c r="L83" s="345">
        <f>SUM(J83:K83)</f>
        <v>28</v>
      </c>
      <c r="M83" s="530">
        <f t="shared" si="25"/>
        <v>3.7037037037037035E-2</v>
      </c>
      <c r="N83" s="498">
        <v>26</v>
      </c>
      <c r="O83" s="285">
        <v>2</v>
      </c>
      <c r="P83" s="345">
        <f>SUM(N83:O83)</f>
        <v>28</v>
      </c>
      <c r="Q83" s="530">
        <f t="shared" si="26"/>
        <v>3.7037037037037035E-2</v>
      </c>
      <c r="R83" s="498">
        <v>24</v>
      </c>
      <c r="S83" s="285">
        <v>2</v>
      </c>
      <c r="T83" s="345">
        <f>SUM(R83:S83)</f>
        <v>26</v>
      </c>
      <c r="U83" s="510">
        <f t="shared" si="27"/>
        <v>-3.7037037037037035E-2</v>
      </c>
      <c r="V83" s="498">
        <v>24</v>
      </c>
      <c r="W83" s="285">
        <v>2</v>
      </c>
      <c r="X83" s="345">
        <f>SUM(V83:W83)</f>
        <v>26</v>
      </c>
      <c r="Y83" s="510">
        <f t="shared" si="28"/>
        <v>-3.7037037037037035E-2</v>
      </c>
      <c r="Z83" s="498"/>
      <c r="AA83" s="285"/>
      <c r="AB83" s="345">
        <f>SUM(Z83:AA83)</f>
        <v>0</v>
      </c>
      <c r="AC83" s="510">
        <f t="shared" si="29"/>
        <v>-1</v>
      </c>
      <c r="AD83" s="498"/>
      <c r="AE83" s="285"/>
      <c r="AF83" s="345">
        <f>SUM(AD83:AE83)</f>
        <v>0</v>
      </c>
      <c r="AG83" s="510">
        <f t="shared" si="30"/>
        <v>-1</v>
      </c>
    </row>
    <row r="84" spans="1:33" x14ac:dyDescent="0.2">
      <c r="A84" s="469" t="s">
        <v>13</v>
      </c>
      <c r="B84" s="537">
        <v>3</v>
      </c>
      <c r="C84" s="332">
        <v>14</v>
      </c>
      <c r="D84" s="332">
        <f t="shared" si="31"/>
        <v>17</v>
      </c>
      <c r="E84" s="545">
        <f t="shared" si="23"/>
        <v>-5.5555555555555552E-2</v>
      </c>
      <c r="F84" s="263">
        <v>3</v>
      </c>
      <c r="G84" s="284">
        <v>14</v>
      </c>
      <c r="H84" s="345">
        <f>SUM(F84:G84)</f>
        <v>17</v>
      </c>
      <c r="I84" s="531">
        <f t="shared" si="24"/>
        <v>-5.5555555555555552E-2</v>
      </c>
      <c r="J84" s="498">
        <v>3</v>
      </c>
      <c r="K84" s="284">
        <v>13</v>
      </c>
      <c r="L84" s="345">
        <f>SUM(J84:K84)</f>
        <v>16</v>
      </c>
      <c r="M84" s="531">
        <f t="shared" si="25"/>
        <v>-0.1111111111111111</v>
      </c>
      <c r="N84" s="498">
        <v>3</v>
      </c>
      <c r="O84" s="284">
        <v>13</v>
      </c>
      <c r="P84" s="345">
        <f>SUM(N84:O84)</f>
        <v>16</v>
      </c>
      <c r="Q84" s="531">
        <f t="shared" si="26"/>
        <v>-0.1111111111111111</v>
      </c>
      <c r="R84" s="498">
        <v>3</v>
      </c>
      <c r="S84" s="284">
        <v>13</v>
      </c>
      <c r="T84" s="345">
        <f>SUM(R84:S84)</f>
        <v>16</v>
      </c>
      <c r="U84" s="531">
        <f t="shared" si="27"/>
        <v>-0.1111111111111111</v>
      </c>
      <c r="V84" s="498">
        <v>3</v>
      </c>
      <c r="W84" s="284">
        <v>13</v>
      </c>
      <c r="X84" s="345">
        <f>SUM(V84:W84)</f>
        <v>16</v>
      </c>
      <c r="Y84" s="531">
        <f t="shared" si="28"/>
        <v>-0.1111111111111111</v>
      </c>
      <c r="Z84" s="498"/>
      <c r="AA84" s="284"/>
      <c r="AB84" s="345">
        <f>SUM(Z84:AA84)</f>
        <v>0</v>
      </c>
      <c r="AC84" s="510">
        <f t="shared" si="29"/>
        <v>-1</v>
      </c>
      <c r="AD84" s="498"/>
      <c r="AE84" s="284"/>
      <c r="AF84" s="345">
        <f>SUM(AD84:AE84)</f>
        <v>0</v>
      </c>
      <c r="AG84" s="510">
        <f t="shared" si="30"/>
        <v>-1</v>
      </c>
    </row>
    <row r="85" spans="1:33" x14ac:dyDescent="0.2">
      <c r="A85" s="469" t="s">
        <v>80</v>
      </c>
      <c r="B85" s="537">
        <v>25</v>
      </c>
      <c r="C85" s="332">
        <v>6</v>
      </c>
      <c r="D85" s="332">
        <f t="shared" si="31"/>
        <v>31</v>
      </c>
      <c r="E85" s="541">
        <f t="shared" si="23"/>
        <v>0</v>
      </c>
      <c r="F85" s="263">
        <v>25</v>
      </c>
      <c r="G85" s="284">
        <v>6</v>
      </c>
      <c r="H85" s="345">
        <f>SUM(F85:G85)</f>
        <v>31</v>
      </c>
      <c r="I85" s="510">
        <f t="shared" si="24"/>
        <v>0</v>
      </c>
      <c r="J85" s="498">
        <v>25</v>
      </c>
      <c r="K85" s="284">
        <v>6</v>
      </c>
      <c r="L85" s="345">
        <f>SUM(J85:K85)</f>
        <v>31</v>
      </c>
      <c r="M85" s="510">
        <f t="shared" si="25"/>
        <v>0</v>
      </c>
      <c r="N85" s="498">
        <v>25</v>
      </c>
      <c r="O85" s="284">
        <v>6</v>
      </c>
      <c r="P85" s="345">
        <f>SUM(N85:O85)</f>
        <v>31</v>
      </c>
      <c r="Q85" s="510">
        <f t="shared" si="26"/>
        <v>0</v>
      </c>
      <c r="R85" s="498">
        <v>25</v>
      </c>
      <c r="S85" s="284">
        <v>6</v>
      </c>
      <c r="T85" s="345">
        <f>SUM(R85:S85)</f>
        <v>31</v>
      </c>
      <c r="U85" s="510">
        <f t="shared" si="27"/>
        <v>0</v>
      </c>
      <c r="V85" s="498">
        <v>25</v>
      </c>
      <c r="W85" s="284">
        <v>6</v>
      </c>
      <c r="X85" s="345">
        <f>SUM(V85:W85)</f>
        <v>31</v>
      </c>
      <c r="Y85" s="510">
        <f t="shared" si="28"/>
        <v>0</v>
      </c>
      <c r="Z85" s="498"/>
      <c r="AA85" s="284"/>
      <c r="AB85" s="345">
        <f>SUM(Z85:AA85)</f>
        <v>0</v>
      </c>
      <c r="AC85" s="510">
        <f t="shared" si="29"/>
        <v>-1</v>
      </c>
      <c r="AD85" s="498"/>
      <c r="AE85" s="284"/>
      <c r="AF85" s="345">
        <f>SUM(AD85:AE85)</f>
        <v>0</v>
      </c>
      <c r="AG85" s="510">
        <f t="shared" si="30"/>
        <v>-1</v>
      </c>
    </row>
    <row r="86" spans="1:33" x14ac:dyDescent="0.2">
      <c r="A86" s="468" t="s">
        <v>172</v>
      </c>
      <c r="B86" s="501">
        <f>SUM(B87:B88)</f>
        <v>36</v>
      </c>
      <c r="C86" s="387">
        <f>SUM(C87:C88)</f>
        <v>8</v>
      </c>
      <c r="D86" s="387">
        <f>SUM(D87:D88)</f>
        <v>44</v>
      </c>
      <c r="E86" s="540">
        <f t="shared" si="23"/>
        <v>-0.2413793103448276</v>
      </c>
      <c r="F86" s="382">
        <f>SUM(F87:F88)</f>
        <v>36</v>
      </c>
      <c r="G86" s="387">
        <f>SUM(G87:G88)</f>
        <v>8</v>
      </c>
      <c r="H86" s="387">
        <f>SUM(H87:H88)</f>
        <v>44</v>
      </c>
      <c r="I86" s="509">
        <f t="shared" si="24"/>
        <v>-0.2413793103448276</v>
      </c>
      <c r="J86" s="457">
        <f>SUM(J87:J88)</f>
        <v>34</v>
      </c>
      <c r="K86" s="387">
        <f>SUM(K87:K88)</f>
        <v>8</v>
      </c>
      <c r="L86" s="387">
        <f>SUM(L87:L88)</f>
        <v>42</v>
      </c>
      <c r="M86" s="509">
        <f t="shared" si="25"/>
        <v>-0.27586206896551724</v>
      </c>
      <c r="N86" s="457">
        <f>SUM(N87:N88)</f>
        <v>34</v>
      </c>
      <c r="O86" s="387">
        <f>SUM(O87:O88)</f>
        <v>8</v>
      </c>
      <c r="P86" s="387">
        <f>SUM(P87:P88)</f>
        <v>42</v>
      </c>
      <c r="Q86" s="509">
        <f t="shared" si="26"/>
        <v>-0.27586206896551724</v>
      </c>
      <c r="R86" s="457">
        <f>SUM(R87:R88)</f>
        <v>33</v>
      </c>
      <c r="S86" s="387">
        <f>SUM(S87:S88)</f>
        <v>8</v>
      </c>
      <c r="T86" s="387">
        <f>SUM(T87:T88)</f>
        <v>41</v>
      </c>
      <c r="U86" s="509">
        <f t="shared" si="27"/>
        <v>-0.29310344827586204</v>
      </c>
      <c r="V86" s="457">
        <f>SUM(V87:V88)</f>
        <v>33</v>
      </c>
      <c r="W86" s="387">
        <f>SUM(W87:W88)</f>
        <v>8</v>
      </c>
      <c r="X86" s="387">
        <f>SUM(X87:X88)</f>
        <v>41</v>
      </c>
      <c r="Y86" s="509">
        <f t="shared" si="28"/>
        <v>-0.29310344827586204</v>
      </c>
      <c r="Z86" s="457">
        <f t="shared" ref="Z86:AF86" si="32">SUM(Z87:Z88)</f>
        <v>0</v>
      </c>
      <c r="AA86" s="387">
        <f t="shared" si="32"/>
        <v>0</v>
      </c>
      <c r="AB86" s="387">
        <f t="shared" si="32"/>
        <v>0</v>
      </c>
      <c r="AC86" s="509">
        <f t="shared" si="29"/>
        <v>-1</v>
      </c>
      <c r="AD86" s="457">
        <f t="shared" si="32"/>
        <v>0</v>
      </c>
      <c r="AE86" s="387">
        <f t="shared" si="32"/>
        <v>0</v>
      </c>
      <c r="AF86" s="387">
        <f t="shared" si="32"/>
        <v>0</v>
      </c>
      <c r="AG86" s="509">
        <f t="shared" si="30"/>
        <v>-1</v>
      </c>
    </row>
    <row r="87" spans="1:33" x14ac:dyDescent="0.2">
      <c r="A87" s="469" t="s">
        <v>3</v>
      </c>
      <c r="B87" s="537">
        <v>5</v>
      </c>
      <c r="C87" s="332">
        <v>1</v>
      </c>
      <c r="D87" s="332">
        <f>SUM(B87:C87)</f>
        <v>6</v>
      </c>
      <c r="E87" s="541">
        <f t="shared" si="23"/>
        <v>0</v>
      </c>
      <c r="F87" s="263">
        <v>5</v>
      </c>
      <c r="G87" s="284">
        <v>1</v>
      </c>
      <c r="H87" s="345">
        <f>SUM(F87:G87)</f>
        <v>6</v>
      </c>
      <c r="I87" s="510">
        <f t="shared" si="24"/>
        <v>0</v>
      </c>
      <c r="J87" s="498">
        <v>5</v>
      </c>
      <c r="K87" s="284">
        <v>1</v>
      </c>
      <c r="L87" s="345">
        <f>SUM(J87:K87)</f>
        <v>6</v>
      </c>
      <c r="M87" s="510">
        <f t="shared" si="25"/>
        <v>0</v>
      </c>
      <c r="N87" s="498">
        <v>5</v>
      </c>
      <c r="O87" s="284">
        <v>1</v>
      </c>
      <c r="P87" s="345">
        <f>SUM(N87:O87)</f>
        <v>6</v>
      </c>
      <c r="Q87" s="510">
        <f t="shared" si="26"/>
        <v>0</v>
      </c>
      <c r="R87" s="498">
        <v>5</v>
      </c>
      <c r="S87" s="284">
        <v>1</v>
      </c>
      <c r="T87" s="345">
        <f>SUM(R87:S87)</f>
        <v>6</v>
      </c>
      <c r="U87" s="510">
        <f t="shared" si="27"/>
        <v>0</v>
      </c>
      <c r="V87" s="498">
        <v>5</v>
      </c>
      <c r="W87" s="284">
        <v>1</v>
      </c>
      <c r="X87" s="345">
        <f>SUM(V87:W87)</f>
        <v>6</v>
      </c>
      <c r="Y87" s="510">
        <f t="shared" si="28"/>
        <v>0</v>
      </c>
      <c r="Z87" s="498"/>
      <c r="AA87" s="284"/>
      <c r="AB87" s="345">
        <f>SUM(Z87:AA87)</f>
        <v>0</v>
      </c>
      <c r="AC87" s="510">
        <f t="shared" si="29"/>
        <v>-1</v>
      </c>
      <c r="AD87" s="498"/>
      <c r="AE87" s="284"/>
      <c r="AF87" s="345">
        <f>SUM(AD87:AE87)</f>
        <v>0</v>
      </c>
      <c r="AG87" s="510">
        <f t="shared" si="30"/>
        <v>-1</v>
      </c>
    </row>
    <row r="88" spans="1:33" x14ac:dyDescent="0.2">
      <c r="A88" s="469" t="s">
        <v>91</v>
      </c>
      <c r="B88" s="537">
        <v>31</v>
      </c>
      <c r="C88" s="332">
        <v>7</v>
      </c>
      <c r="D88" s="332">
        <f>SUM(B88:C88)</f>
        <v>38</v>
      </c>
      <c r="E88" s="544">
        <f t="shared" si="23"/>
        <v>-0.26923076923076922</v>
      </c>
      <c r="F88" s="263">
        <v>31</v>
      </c>
      <c r="G88" s="284">
        <v>7</v>
      </c>
      <c r="H88" s="345">
        <f>SUM(F88:G88)</f>
        <v>38</v>
      </c>
      <c r="I88" s="532">
        <f t="shared" si="24"/>
        <v>-0.26923076923076922</v>
      </c>
      <c r="J88" s="498">
        <v>29</v>
      </c>
      <c r="K88" s="284">
        <v>7</v>
      </c>
      <c r="L88" s="345">
        <f>SUM(J88:K88)</f>
        <v>36</v>
      </c>
      <c r="M88" s="532">
        <f t="shared" si="25"/>
        <v>-0.30769230769230771</v>
      </c>
      <c r="N88" s="498">
        <v>29</v>
      </c>
      <c r="O88" s="284">
        <v>7</v>
      </c>
      <c r="P88" s="345">
        <f>SUM(N88:O88)</f>
        <v>36</v>
      </c>
      <c r="Q88" s="532">
        <f t="shared" si="26"/>
        <v>-0.30769230769230771</v>
      </c>
      <c r="R88" s="498">
        <v>28</v>
      </c>
      <c r="S88" s="284">
        <v>7</v>
      </c>
      <c r="T88" s="345">
        <f>SUM(R88:S88)</f>
        <v>35</v>
      </c>
      <c r="U88" s="532">
        <f t="shared" si="27"/>
        <v>-0.32692307692307693</v>
      </c>
      <c r="V88" s="498">
        <v>28</v>
      </c>
      <c r="W88" s="284">
        <v>7</v>
      </c>
      <c r="X88" s="345">
        <f>SUM(V88:W88)</f>
        <v>35</v>
      </c>
      <c r="Y88" s="532">
        <f t="shared" si="28"/>
        <v>-0.32692307692307693</v>
      </c>
      <c r="Z88" s="498"/>
      <c r="AA88" s="284"/>
      <c r="AB88" s="345">
        <f>SUM(Z88:AA88)</f>
        <v>0</v>
      </c>
      <c r="AC88" s="510">
        <f t="shared" si="29"/>
        <v>-1</v>
      </c>
      <c r="AD88" s="498"/>
      <c r="AE88" s="284"/>
      <c r="AF88" s="345"/>
      <c r="AG88" s="510">
        <f t="shared" si="30"/>
        <v>-1</v>
      </c>
    </row>
    <row r="89" spans="1:33" x14ac:dyDescent="0.2">
      <c r="A89" s="467" t="s">
        <v>82</v>
      </c>
      <c r="B89" s="536">
        <f>B90+B95+B110+B119</f>
        <v>972</v>
      </c>
      <c r="C89" s="475">
        <f>C90+C95+C110+C119</f>
        <v>335</v>
      </c>
      <c r="D89" s="475">
        <f>D90+D95+D110+D119</f>
        <v>1307</v>
      </c>
      <c r="E89" s="539">
        <f t="shared" si="23"/>
        <v>-8.4733893557422973E-2</v>
      </c>
      <c r="F89" s="451">
        <f>F90+F95+F110+F119</f>
        <v>962</v>
      </c>
      <c r="G89" s="398">
        <f>G90+G95+G110+G119</f>
        <v>334</v>
      </c>
      <c r="H89" s="398">
        <f>H90+H95+H110+H119</f>
        <v>1296</v>
      </c>
      <c r="I89" s="465">
        <f t="shared" si="24"/>
        <v>-9.2436974789915971E-2</v>
      </c>
      <c r="J89" s="464">
        <f>J90+J95+J110+J119</f>
        <v>950</v>
      </c>
      <c r="K89" s="398">
        <f>K90+K95+K110+K119</f>
        <v>332</v>
      </c>
      <c r="L89" s="398">
        <f>L90+L95+L110+L119</f>
        <v>1282</v>
      </c>
      <c r="M89" s="465">
        <f t="shared" si="25"/>
        <v>-0.10224089635854341</v>
      </c>
      <c r="N89" s="464">
        <f>N90+N95+N110+N119</f>
        <v>944</v>
      </c>
      <c r="O89" s="398">
        <f>O90+O95+O110+O119</f>
        <v>329</v>
      </c>
      <c r="P89" s="398">
        <f>P90+P95+P110+P119</f>
        <v>1273</v>
      </c>
      <c r="Q89" s="465">
        <f t="shared" si="26"/>
        <v>-0.10854341736694678</v>
      </c>
      <c r="R89" s="464">
        <f>R90+R95+R110+R119</f>
        <v>943</v>
      </c>
      <c r="S89" s="398">
        <f>S90+S95+S110+S119</f>
        <v>328</v>
      </c>
      <c r="T89" s="398">
        <f>T90+T95+T110+T119</f>
        <v>1271</v>
      </c>
      <c r="U89" s="465">
        <f>(T89-$H23)/$H23</f>
        <v>-0.10994397759103641</v>
      </c>
      <c r="V89" s="464">
        <f>V90+V95+V110+V119</f>
        <v>942</v>
      </c>
      <c r="W89" s="398">
        <f>W90+W95+W110+W119</f>
        <v>327</v>
      </c>
      <c r="X89" s="398">
        <f>X90+X95+X110+X119</f>
        <v>1269</v>
      </c>
      <c r="Y89" s="465">
        <f t="shared" si="28"/>
        <v>-0.11134453781512606</v>
      </c>
      <c r="Z89" s="464">
        <f>Z90+Z95+Z110+Z119</f>
        <v>0</v>
      </c>
      <c r="AA89" s="398">
        <f>AA90+AA95+AA110+AA119</f>
        <v>0</v>
      </c>
      <c r="AB89" s="398">
        <f>AB90+AB95+AB110+AB119</f>
        <v>0</v>
      </c>
      <c r="AC89" s="465">
        <f t="shared" si="29"/>
        <v>-1</v>
      </c>
      <c r="AD89" s="464">
        <f>AD90+AD95+AD110+AD119</f>
        <v>0</v>
      </c>
      <c r="AE89" s="398">
        <f>AE90+AE95+AE110+AE119</f>
        <v>0</v>
      </c>
      <c r="AF89" s="398">
        <f>AF90+AF95+AF110+AF119</f>
        <v>0</v>
      </c>
      <c r="AG89" s="465">
        <f t="shared" si="30"/>
        <v>-1</v>
      </c>
    </row>
    <row r="90" spans="1:33" x14ac:dyDescent="0.2">
      <c r="A90" s="468" t="s">
        <v>171</v>
      </c>
      <c r="B90" s="501">
        <f>SUM(B91:B94)</f>
        <v>115</v>
      </c>
      <c r="C90" s="387">
        <f>SUM(C91:C94)</f>
        <v>114</v>
      </c>
      <c r="D90" s="387">
        <f>SUM(D91:D94)</f>
        <v>229</v>
      </c>
      <c r="E90" s="540">
        <f t="shared" si="23"/>
        <v>-4.9792531120331947E-2</v>
      </c>
      <c r="F90" s="386">
        <f>SUM(F91:F94)</f>
        <v>114</v>
      </c>
      <c r="G90" s="383">
        <f>SUM(G91:G94)</f>
        <v>114</v>
      </c>
      <c r="H90" s="383">
        <f>SUM(H91:H94)</f>
        <v>228</v>
      </c>
      <c r="I90" s="509">
        <f t="shared" si="24"/>
        <v>-5.3941908713692949E-2</v>
      </c>
      <c r="J90" s="496">
        <f>SUM(J91:J94)</f>
        <v>113</v>
      </c>
      <c r="K90" s="383">
        <f>SUM(K91:K94)</f>
        <v>114</v>
      </c>
      <c r="L90" s="383">
        <f>SUM(L91:L94)</f>
        <v>227</v>
      </c>
      <c r="M90" s="509">
        <f t="shared" si="25"/>
        <v>-5.8091286307053944E-2</v>
      </c>
      <c r="N90" s="496">
        <f>SUM(N91:N94)</f>
        <v>111</v>
      </c>
      <c r="O90" s="383">
        <f>SUM(O91:O94)</f>
        <v>114</v>
      </c>
      <c r="P90" s="383">
        <f>SUM(P91:P94)</f>
        <v>225</v>
      </c>
      <c r="Q90" s="509">
        <f t="shared" si="26"/>
        <v>-6.6390041493775934E-2</v>
      </c>
      <c r="R90" s="496">
        <f>SUM(R91:R94)</f>
        <v>111</v>
      </c>
      <c r="S90" s="383">
        <f>SUM(S91:S94)</f>
        <v>114</v>
      </c>
      <c r="T90" s="383">
        <f>SUM(T91:T94)</f>
        <v>225</v>
      </c>
      <c r="U90" s="509">
        <f t="shared" si="27"/>
        <v>-6.6390041493775934E-2</v>
      </c>
      <c r="V90" s="496">
        <f>SUM(V91:V94)</f>
        <v>111</v>
      </c>
      <c r="W90" s="383">
        <f>SUM(W91:W94)</f>
        <v>114</v>
      </c>
      <c r="X90" s="383">
        <f>SUM(X91:X94)</f>
        <v>225</v>
      </c>
      <c r="Y90" s="509">
        <f t="shared" si="28"/>
        <v>-6.6390041493775934E-2</v>
      </c>
      <c r="Z90" s="496">
        <f>SUM(Z91:Z94)</f>
        <v>0</v>
      </c>
      <c r="AA90" s="383">
        <f>SUM(AA91:AA94)</f>
        <v>0</v>
      </c>
      <c r="AB90" s="383">
        <f>SUM(AB91:AB94)</f>
        <v>0</v>
      </c>
      <c r="AC90" s="509">
        <f t="shared" si="29"/>
        <v>-1</v>
      </c>
      <c r="AD90" s="496">
        <f>SUM(AD91:AD94)</f>
        <v>0</v>
      </c>
      <c r="AE90" s="383">
        <f>SUM(AE91:AE94)</f>
        <v>0</v>
      </c>
      <c r="AF90" s="383">
        <f>SUM(AF91:AF94)</f>
        <v>0</v>
      </c>
      <c r="AG90" s="509">
        <f t="shared" si="30"/>
        <v>-1</v>
      </c>
    </row>
    <row r="91" spans="1:33" x14ac:dyDescent="0.2">
      <c r="A91" s="469" t="s">
        <v>44</v>
      </c>
      <c r="B91" s="537">
        <v>83</v>
      </c>
      <c r="C91" s="332">
        <v>89</v>
      </c>
      <c r="D91" s="332">
        <f>SUM(B91:C91)</f>
        <v>172</v>
      </c>
      <c r="E91" s="541">
        <f t="shared" si="23"/>
        <v>-3.3707865168539325E-2</v>
      </c>
      <c r="F91" s="263">
        <v>83</v>
      </c>
      <c r="G91" s="284">
        <v>89</v>
      </c>
      <c r="H91" s="345">
        <f>SUM(F91:G91)</f>
        <v>172</v>
      </c>
      <c r="I91" s="510">
        <f t="shared" si="24"/>
        <v>-3.3707865168539325E-2</v>
      </c>
      <c r="J91" s="498">
        <v>82</v>
      </c>
      <c r="K91" s="284">
        <v>89</v>
      </c>
      <c r="L91" s="345">
        <f>SUM(J91:K91)</f>
        <v>171</v>
      </c>
      <c r="M91" s="510">
        <f t="shared" si="25"/>
        <v>-3.9325842696629212E-2</v>
      </c>
      <c r="N91" s="498">
        <v>82</v>
      </c>
      <c r="O91" s="284">
        <v>89</v>
      </c>
      <c r="P91" s="345">
        <f>SUM(N91:O91)</f>
        <v>171</v>
      </c>
      <c r="Q91" s="510">
        <f t="shared" si="26"/>
        <v>-3.9325842696629212E-2</v>
      </c>
      <c r="R91" s="498">
        <v>82</v>
      </c>
      <c r="S91" s="284">
        <v>89</v>
      </c>
      <c r="T91" s="345">
        <f>SUM(R91:S91)</f>
        <v>171</v>
      </c>
      <c r="U91" s="510">
        <f t="shared" si="27"/>
        <v>-3.9325842696629212E-2</v>
      </c>
      <c r="V91" s="498">
        <v>82</v>
      </c>
      <c r="W91" s="284">
        <v>89</v>
      </c>
      <c r="X91" s="345">
        <f>SUM(V91:W91)</f>
        <v>171</v>
      </c>
      <c r="Y91" s="510">
        <f t="shared" si="28"/>
        <v>-3.9325842696629212E-2</v>
      </c>
      <c r="Z91" s="498"/>
      <c r="AA91" s="284"/>
      <c r="AB91" s="345">
        <f>SUM(Z91:AA91)</f>
        <v>0</v>
      </c>
      <c r="AC91" s="510">
        <f t="shared" si="29"/>
        <v>-1</v>
      </c>
      <c r="AD91" s="498"/>
      <c r="AE91" s="284"/>
      <c r="AF91" s="345">
        <f>SUM(AD91:AE91)</f>
        <v>0</v>
      </c>
      <c r="AG91" s="510">
        <f t="shared" si="30"/>
        <v>-1</v>
      </c>
    </row>
    <row r="92" spans="1:33" x14ac:dyDescent="0.2">
      <c r="A92" s="469" t="s">
        <v>130</v>
      </c>
      <c r="B92" s="537">
        <v>9</v>
      </c>
      <c r="C92" s="332">
        <v>8</v>
      </c>
      <c r="D92" s="332">
        <f t="shared" ref="D92:D94" si="33">SUM(B92:C92)</f>
        <v>17</v>
      </c>
      <c r="E92" s="541">
        <f t="shared" si="23"/>
        <v>0</v>
      </c>
      <c r="F92" s="263">
        <v>9</v>
      </c>
      <c r="G92" s="284">
        <v>8</v>
      </c>
      <c r="H92" s="345">
        <f>SUM(F92:G92)</f>
        <v>17</v>
      </c>
      <c r="I92" s="510">
        <f t="shared" si="24"/>
        <v>0</v>
      </c>
      <c r="J92" s="498">
        <v>9</v>
      </c>
      <c r="K92" s="284">
        <v>8</v>
      </c>
      <c r="L92" s="345">
        <f>SUM(J92:K92)</f>
        <v>17</v>
      </c>
      <c r="M92" s="510">
        <f t="shared" si="25"/>
        <v>0</v>
      </c>
      <c r="N92" s="498">
        <v>8</v>
      </c>
      <c r="O92" s="284">
        <v>8</v>
      </c>
      <c r="P92" s="345">
        <f>SUM(N92:O92)</f>
        <v>16</v>
      </c>
      <c r="Q92" s="531">
        <f t="shared" si="26"/>
        <v>-5.8823529411764705E-2</v>
      </c>
      <c r="R92" s="498">
        <v>8</v>
      </c>
      <c r="S92" s="284">
        <v>8</v>
      </c>
      <c r="T92" s="345">
        <f>SUM(R92:S92)</f>
        <v>16</v>
      </c>
      <c r="U92" s="531">
        <f t="shared" si="27"/>
        <v>-5.8823529411764705E-2</v>
      </c>
      <c r="V92" s="498">
        <v>8</v>
      </c>
      <c r="W92" s="284">
        <v>8</v>
      </c>
      <c r="X92" s="345">
        <f>SUM(V92:W92)</f>
        <v>16</v>
      </c>
      <c r="Y92" s="531">
        <f t="shared" si="28"/>
        <v>-5.8823529411764705E-2</v>
      </c>
      <c r="Z92" s="498"/>
      <c r="AA92" s="284"/>
      <c r="AB92" s="345">
        <f>SUM(Z92:AA92)</f>
        <v>0</v>
      </c>
      <c r="AC92" s="510">
        <f t="shared" si="29"/>
        <v>-1</v>
      </c>
      <c r="AD92" s="498"/>
      <c r="AE92" s="284"/>
      <c r="AF92" s="345">
        <f>SUM(AD92:AE92)</f>
        <v>0</v>
      </c>
      <c r="AG92" s="510">
        <f t="shared" si="30"/>
        <v>-1</v>
      </c>
    </row>
    <row r="93" spans="1:33" x14ac:dyDescent="0.2">
      <c r="A93" s="469" t="s">
        <v>11</v>
      </c>
      <c r="B93" s="537">
        <v>11</v>
      </c>
      <c r="C93" s="332">
        <v>13</v>
      </c>
      <c r="D93" s="332">
        <f t="shared" si="33"/>
        <v>24</v>
      </c>
      <c r="E93" s="544">
        <f t="shared" si="23"/>
        <v>-0.2</v>
      </c>
      <c r="F93" s="263">
        <v>10</v>
      </c>
      <c r="G93" s="284">
        <v>13</v>
      </c>
      <c r="H93" s="345">
        <f>SUM(F93:G93)</f>
        <v>23</v>
      </c>
      <c r="I93" s="532">
        <f t="shared" si="24"/>
        <v>-0.23333333333333334</v>
      </c>
      <c r="J93" s="498">
        <v>10</v>
      </c>
      <c r="K93" s="284">
        <v>13</v>
      </c>
      <c r="L93" s="345">
        <f>SUM(J93:K93)</f>
        <v>23</v>
      </c>
      <c r="M93" s="532">
        <f t="shared" si="25"/>
        <v>-0.23333333333333334</v>
      </c>
      <c r="N93" s="498">
        <v>10</v>
      </c>
      <c r="O93" s="284">
        <v>13</v>
      </c>
      <c r="P93" s="345">
        <f>SUM(N93:O93)</f>
        <v>23</v>
      </c>
      <c r="Q93" s="532">
        <f t="shared" si="26"/>
        <v>-0.23333333333333334</v>
      </c>
      <c r="R93" s="498">
        <v>10</v>
      </c>
      <c r="S93" s="284">
        <v>13</v>
      </c>
      <c r="T93" s="345">
        <f>SUM(R93:S93)</f>
        <v>23</v>
      </c>
      <c r="U93" s="532">
        <f t="shared" si="27"/>
        <v>-0.23333333333333334</v>
      </c>
      <c r="V93" s="498">
        <v>10</v>
      </c>
      <c r="W93" s="284">
        <v>13</v>
      </c>
      <c r="X93" s="345">
        <f>SUM(V93:W93)</f>
        <v>23</v>
      </c>
      <c r="Y93" s="532">
        <f t="shared" si="28"/>
        <v>-0.23333333333333334</v>
      </c>
      <c r="Z93" s="498"/>
      <c r="AA93" s="284"/>
      <c r="AB93" s="345">
        <f>SUM(Z93:AA93)</f>
        <v>0</v>
      </c>
      <c r="AC93" s="510">
        <f t="shared" si="29"/>
        <v>-1</v>
      </c>
      <c r="AD93" s="498"/>
      <c r="AE93" s="284"/>
      <c r="AF93" s="345">
        <f>SUM(AD93:AE93)</f>
        <v>0</v>
      </c>
      <c r="AG93" s="510">
        <f t="shared" si="30"/>
        <v>-1</v>
      </c>
    </row>
    <row r="94" spans="1:33" x14ac:dyDescent="0.2">
      <c r="A94" s="469" t="s">
        <v>10</v>
      </c>
      <c r="B94" s="537">
        <v>12</v>
      </c>
      <c r="C94" s="332">
        <v>4</v>
      </c>
      <c r="D94" s="332">
        <f t="shared" si="33"/>
        <v>16</v>
      </c>
      <c r="E94" s="541">
        <f t="shared" si="23"/>
        <v>0</v>
      </c>
      <c r="F94" s="263">
        <v>12</v>
      </c>
      <c r="G94" s="332">
        <v>4</v>
      </c>
      <c r="H94" s="345">
        <f>SUM(F94:G94)</f>
        <v>16</v>
      </c>
      <c r="I94" s="510">
        <f t="shared" si="24"/>
        <v>0</v>
      </c>
      <c r="J94" s="498">
        <v>12</v>
      </c>
      <c r="K94" s="284">
        <v>4</v>
      </c>
      <c r="L94" s="345">
        <f>SUM(J94:K94)</f>
        <v>16</v>
      </c>
      <c r="M94" s="510">
        <f t="shared" si="25"/>
        <v>0</v>
      </c>
      <c r="N94" s="498">
        <v>11</v>
      </c>
      <c r="O94" s="284">
        <v>4</v>
      </c>
      <c r="P94" s="345">
        <f>SUM(N94:O94)</f>
        <v>15</v>
      </c>
      <c r="Q94" s="531">
        <f t="shared" si="26"/>
        <v>-6.25E-2</v>
      </c>
      <c r="R94" s="498">
        <v>11</v>
      </c>
      <c r="S94" s="284">
        <v>4</v>
      </c>
      <c r="T94" s="345">
        <f>SUM(R94:S94)</f>
        <v>15</v>
      </c>
      <c r="U94" s="531">
        <f t="shared" si="27"/>
        <v>-6.25E-2</v>
      </c>
      <c r="V94" s="498">
        <v>11</v>
      </c>
      <c r="W94" s="284">
        <v>4</v>
      </c>
      <c r="X94" s="345">
        <f>SUM(V94:W94)</f>
        <v>15</v>
      </c>
      <c r="Y94" s="531">
        <f t="shared" si="28"/>
        <v>-6.25E-2</v>
      </c>
      <c r="Z94" s="498"/>
      <c r="AA94" s="284"/>
      <c r="AB94" s="345">
        <f>SUM(Z94:AA94)</f>
        <v>0</v>
      </c>
      <c r="AC94" s="510">
        <f t="shared" si="29"/>
        <v>-1</v>
      </c>
      <c r="AD94" s="498"/>
      <c r="AE94" s="284"/>
      <c r="AF94" s="345">
        <f>SUM(AD94:AE94)</f>
        <v>0</v>
      </c>
      <c r="AG94" s="510">
        <f t="shared" si="30"/>
        <v>-1</v>
      </c>
    </row>
    <row r="95" spans="1:33" x14ac:dyDescent="0.2">
      <c r="A95" s="468" t="s">
        <v>173</v>
      </c>
      <c r="B95" s="501">
        <f>SUM(B96:B109)</f>
        <v>296</v>
      </c>
      <c r="C95" s="387">
        <f>SUM(C96:C109)</f>
        <v>108</v>
      </c>
      <c r="D95" s="387">
        <f>SUM(D96:D109)</f>
        <v>404</v>
      </c>
      <c r="E95" s="540">
        <f t="shared" si="23"/>
        <v>-0.11982570806100218</v>
      </c>
      <c r="F95" s="382">
        <f>SUM(F96:F109)</f>
        <v>297</v>
      </c>
      <c r="G95" s="387">
        <f>SUM(G96:G109)</f>
        <v>108</v>
      </c>
      <c r="H95" s="387">
        <f>SUM(H96:H109)</f>
        <v>405</v>
      </c>
      <c r="I95" s="509">
        <f t="shared" si="24"/>
        <v>-0.11764705882352941</v>
      </c>
      <c r="J95" s="457">
        <f>SUM(J96:J109)</f>
        <v>294</v>
      </c>
      <c r="K95" s="387">
        <f>SUM(K96:K109)</f>
        <v>107</v>
      </c>
      <c r="L95" s="387">
        <f>SUM(L96:L109)</f>
        <v>401</v>
      </c>
      <c r="M95" s="509">
        <f t="shared" si="25"/>
        <v>-0.12636165577342048</v>
      </c>
      <c r="N95" s="457">
        <f>SUM(N96:N109)</f>
        <v>293</v>
      </c>
      <c r="O95" s="387">
        <f>SUM(O96:O109)</f>
        <v>105</v>
      </c>
      <c r="P95" s="387">
        <f>SUM(P96:P109)</f>
        <v>398</v>
      </c>
      <c r="Q95" s="509">
        <f t="shared" si="26"/>
        <v>-0.13289760348583879</v>
      </c>
      <c r="R95" s="457">
        <f>SUM(R96:R109)</f>
        <v>292</v>
      </c>
      <c r="S95" s="387">
        <f>SUM(S96:S109)</f>
        <v>104</v>
      </c>
      <c r="T95" s="387">
        <f>SUM(T96:T109)</f>
        <v>396</v>
      </c>
      <c r="U95" s="509">
        <f t="shared" si="27"/>
        <v>-0.13725490196078433</v>
      </c>
      <c r="V95" s="457">
        <f>SUM(V96:V109)</f>
        <v>291</v>
      </c>
      <c r="W95" s="387">
        <f>SUM(W96:W109)</f>
        <v>103</v>
      </c>
      <c r="X95" s="387">
        <f>SUM(X96:X109)</f>
        <v>394</v>
      </c>
      <c r="Y95" s="509">
        <f t="shared" si="28"/>
        <v>-0.14161220043572983</v>
      </c>
      <c r="Z95" s="457">
        <f>SUM(Z96:Z109)</f>
        <v>0</v>
      </c>
      <c r="AA95" s="387">
        <f>SUM(AA96:AA109)</f>
        <v>0</v>
      </c>
      <c r="AB95" s="387">
        <f>SUM(AB96:AB109)</f>
        <v>0</v>
      </c>
      <c r="AC95" s="509">
        <f t="shared" si="29"/>
        <v>-1</v>
      </c>
      <c r="AD95" s="457">
        <f>SUM(AD96:AD109)</f>
        <v>0</v>
      </c>
      <c r="AE95" s="387">
        <f>SUM(AE96:AE109)</f>
        <v>0</v>
      </c>
      <c r="AF95" s="387">
        <f>SUM(AF96:AF109)</f>
        <v>0</v>
      </c>
      <c r="AG95" s="509">
        <f t="shared" si="30"/>
        <v>-1</v>
      </c>
    </row>
    <row r="96" spans="1:33" x14ac:dyDescent="0.2">
      <c r="A96" s="469" t="s">
        <v>9</v>
      </c>
      <c r="B96" s="537">
        <v>57</v>
      </c>
      <c r="C96" s="332">
        <v>17</v>
      </c>
      <c r="D96" s="332">
        <f>SUM(B96:C96)</f>
        <v>74</v>
      </c>
      <c r="E96" s="545">
        <f t="shared" si="23"/>
        <v>-0.11904761904761904</v>
      </c>
      <c r="F96" s="263">
        <v>58</v>
      </c>
      <c r="G96" s="284">
        <v>17</v>
      </c>
      <c r="H96" s="345">
        <f t="shared" ref="H96:H108" si="34">SUM(F96:G96)</f>
        <v>75</v>
      </c>
      <c r="I96" s="531">
        <f t="shared" si="24"/>
        <v>-0.10714285714285714</v>
      </c>
      <c r="J96" s="498">
        <v>58</v>
      </c>
      <c r="K96" s="284">
        <v>17</v>
      </c>
      <c r="L96" s="345">
        <f t="shared" ref="L96:L108" si="35">SUM(J96:K96)</f>
        <v>75</v>
      </c>
      <c r="M96" s="531">
        <f t="shared" si="25"/>
        <v>-0.10714285714285714</v>
      </c>
      <c r="N96" s="498">
        <v>58</v>
      </c>
      <c r="O96" s="284">
        <v>16</v>
      </c>
      <c r="P96" s="345">
        <f t="shared" ref="P96:P108" si="36">SUM(N96:O96)</f>
        <v>74</v>
      </c>
      <c r="Q96" s="531">
        <f t="shared" si="26"/>
        <v>-0.11904761904761904</v>
      </c>
      <c r="R96" s="498">
        <v>58</v>
      </c>
      <c r="S96" s="284">
        <v>16</v>
      </c>
      <c r="T96" s="345">
        <f t="shared" ref="T96:T109" si="37">SUM(R96:S96)</f>
        <v>74</v>
      </c>
      <c r="U96" s="531">
        <f t="shared" si="27"/>
        <v>-0.11904761904761904</v>
      </c>
      <c r="V96" s="498">
        <v>57</v>
      </c>
      <c r="W96" s="284">
        <v>15</v>
      </c>
      <c r="X96" s="345">
        <f t="shared" ref="X96:X109" si="38">SUM(V96:W96)</f>
        <v>72</v>
      </c>
      <c r="Y96" s="531">
        <f t="shared" si="28"/>
        <v>-0.14285714285714285</v>
      </c>
      <c r="Z96" s="498"/>
      <c r="AA96" s="284"/>
      <c r="AB96" s="345">
        <f t="shared" ref="AB96:AB109" si="39">SUM(Z96:AA96)</f>
        <v>0</v>
      </c>
      <c r="AC96" s="510">
        <f t="shared" si="29"/>
        <v>-1</v>
      </c>
      <c r="AD96" s="498"/>
      <c r="AE96" s="284"/>
      <c r="AF96" s="345">
        <f t="shared" ref="AF96:AF109" si="40">SUM(AD96:AE96)</f>
        <v>0</v>
      </c>
      <c r="AG96" s="510">
        <f t="shared" si="30"/>
        <v>-1</v>
      </c>
    </row>
    <row r="97" spans="1:33" x14ac:dyDescent="0.2">
      <c r="A97" s="469" t="s">
        <v>119</v>
      </c>
      <c r="B97" s="537">
        <v>15</v>
      </c>
      <c r="C97" s="332">
        <v>25</v>
      </c>
      <c r="D97" s="332">
        <f t="shared" ref="D97:D109" si="41">SUM(B97:C97)</f>
        <v>40</v>
      </c>
      <c r="E97" s="543">
        <f t="shared" si="23"/>
        <v>8.1081081081081086E-2</v>
      </c>
      <c r="F97" s="263">
        <v>15</v>
      </c>
      <c r="G97" s="284">
        <v>25</v>
      </c>
      <c r="H97" s="345">
        <f t="shared" si="34"/>
        <v>40</v>
      </c>
      <c r="I97" s="530">
        <f t="shared" si="24"/>
        <v>8.1081081081081086E-2</v>
      </c>
      <c r="J97" s="498">
        <v>15</v>
      </c>
      <c r="K97" s="284">
        <v>24</v>
      </c>
      <c r="L97" s="345">
        <f t="shared" si="35"/>
        <v>39</v>
      </c>
      <c r="M97" s="530">
        <f t="shared" si="25"/>
        <v>5.4054054054054057E-2</v>
      </c>
      <c r="N97" s="498">
        <v>15</v>
      </c>
      <c r="O97" s="284">
        <v>24</v>
      </c>
      <c r="P97" s="345">
        <f t="shared" si="36"/>
        <v>39</v>
      </c>
      <c r="Q97" s="530">
        <f t="shared" si="26"/>
        <v>5.4054054054054057E-2</v>
      </c>
      <c r="R97" s="498">
        <v>15</v>
      </c>
      <c r="S97" s="284">
        <v>24</v>
      </c>
      <c r="T97" s="345">
        <f t="shared" si="37"/>
        <v>39</v>
      </c>
      <c r="U97" s="530">
        <f t="shared" si="27"/>
        <v>5.4054054054054057E-2</v>
      </c>
      <c r="V97" s="498">
        <v>15</v>
      </c>
      <c r="W97" s="284">
        <v>24</v>
      </c>
      <c r="X97" s="345">
        <f t="shared" si="38"/>
        <v>39</v>
      </c>
      <c r="Y97" s="530">
        <f t="shared" si="28"/>
        <v>5.4054054054054057E-2</v>
      </c>
      <c r="Z97" s="498"/>
      <c r="AA97" s="284"/>
      <c r="AB97" s="345">
        <f t="shared" si="39"/>
        <v>0</v>
      </c>
      <c r="AC97" s="510">
        <f t="shared" si="29"/>
        <v>-1</v>
      </c>
      <c r="AD97" s="498"/>
      <c r="AE97" s="284"/>
      <c r="AF97" s="345">
        <f t="shared" si="40"/>
        <v>0</v>
      </c>
      <c r="AG97" s="510">
        <f t="shared" si="30"/>
        <v>-1</v>
      </c>
    </row>
    <row r="98" spans="1:33" x14ac:dyDescent="0.2">
      <c r="A98" s="469" t="s">
        <v>151</v>
      </c>
      <c r="B98" s="537">
        <v>11</v>
      </c>
      <c r="C98" s="332">
        <v>9</v>
      </c>
      <c r="D98" s="332">
        <f t="shared" si="41"/>
        <v>20</v>
      </c>
      <c r="E98" s="544">
        <f t="shared" si="23"/>
        <v>-0.2</v>
      </c>
      <c r="F98" s="263">
        <v>11</v>
      </c>
      <c r="G98" s="284">
        <v>9</v>
      </c>
      <c r="H98" s="345">
        <f t="shared" si="34"/>
        <v>20</v>
      </c>
      <c r="I98" s="532">
        <f t="shared" si="24"/>
        <v>-0.2</v>
      </c>
      <c r="J98" s="498">
        <v>11</v>
      </c>
      <c r="K98" s="284">
        <v>9</v>
      </c>
      <c r="L98" s="345">
        <f t="shared" si="35"/>
        <v>20</v>
      </c>
      <c r="M98" s="532">
        <f t="shared" si="25"/>
        <v>-0.2</v>
      </c>
      <c r="N98" s="498">
        <v>10</v>
      </c>
      <c r="O98" s="284">
        <v>9</v>
      </c>
      <c r="P98" s="345">
        <f t="shared" si="36"/>
        <v>19</v>
      </c>
      <c r="Q98" s="532">
        <f t="shared" si="26"/>
        <v>-0.24</v>
      </c>
      <c r="R98" s="498">
        <v>10</v>
      </c>
      <c r="S98" s="284">
        <v>8</v>
      </c>
      <c r="T98" s="345">
        <f t="shared" si="37"/>
        <v>18</v>
      </c>
      <c r="U98" s="532">
        <f t="shared" si="27"/>
        <v>-0.28000000000000003</v>
      </c>
      <c r="V98" s="498">
        <v>10</v>
      </c>
      <c r="W98" s="284">
        <v>8</v>
      </c>
      <c r="X98" s="345">
        <f t="shared" si="38"/>
        <v>18</v>
      </c>
      <c r="Y98" s="532">
        <f t="shared" si="28"/>
        <v>-0.28000000000000003</v>
      </c>
      <c r="Z98" s="498"/>
      <c r="AA98" s="284"/>
      <c r="AB98" s="345">
        <f t="shared" si="39"/>
        <v>0</v>
      </c>
      <c r="AC98" s="510">
        <f t="shared" si="29"/>
        <v>-1</v>
      </c>
      <c r="AD98" s="498"/>
      <c r="AE98" s="284"/>
      <c r="AF98" s="345">
        <f t="shared" si="40"/>
        <v>0</v>
      </c>
      <c r="AG98" s="510">
        <f t="shared" si="30"/>
        <v>-1</v>
      </c>
    </row>
    <row r="99" spans="1:33" x14ac:dyDescent="0.2">
      <c r="A99" s="469" t="s">
        <v>103</v>
      </c>
      <c r="B99" s="537">
        <v>59</v>
      </c>
      <c r="C99" s="332">
        <v>7</v>
      </c>
      <c r="D99" s="332">
        <f t="shared" si="41"/>
        <v>66</v>
      </c>
      <c r="E99" s="541">
        <f t="shared" si="23"/>
        <v>-2.9411764705882353E-2</v>
      </c>
      <c r="F99" s="263">
        <v>59</v>
      </c>
      <c r="G99" s="284">
        <v>7</v>
      </c>
      <c r="H99" s="345">
        <f t="shared" si="34"/>
        <v>66</v>
      </c>
      <c r="I99" s="510">
        <f t="shared" si="24"/>
        <v>-2.9411764705882353E-2</v>
      </c>
      <c r="J99" s="498">
        <v>59</v>
      </c>
      <c r="K99" s="284">
        <v>7</v>
      </c>
      <c r="L99" s="345">
        <f t="shared" si="35"/>
        <v>66</v>
      </c>
      <c r="M99" s="510">
        <f t="shared" si="25"/>
        <v>-2.9411764705882353E-2</v>
      </c>
      <c r="N99" s="498">
        <v>59</v>
      </c>
      <c r="O99" s="284">
        <v>7</v>
      </c>
      <c r="P99" s="345">
        <f t="shared" si="36"/>
        <v>66</v>
      </c>
      <c r="Q99" s="510">
        <f t="shared" si="26"/>
        <v>-2.9411764705882353E-2</v>
      </c>
      <c r="R99" s="498">
        <v>58</v>
      </c>
      <c r="S99" s="284">
        <v>7</v>
      </c>
      <c r="T99" s="345">
        <f t="shared" si="37"/>
        <v>65</v>
      </c>
      <c r="U99" s="510">
        <f t="shared" si="27"/>
        <v>-4.4117647058823532E-2</v>
      </c>
      <c r="V99" s="498">
        <v>58</v>
      </c>
      <c r="W99" s="284">
        <v>7</v>
      </c>
      <c r="X99" s="345">
        <f t="shared" si="38"/>
        <v>65</v>
      </c>
      <c r="Y99" s="510">
        <f t="shared" si="28"/>
        <v>-4.4117647058823532E-2</v>
      </c>
      <c r="Z99" s="498"/>
      <c r="AA99" s="284"/>
      <c r="AB99" s="345">
        <f t="shared" si="39"/>
        <v>0</v>
      </c>
      <c r="AC99" s="510">
        <f t="shared" si="29"/>
        <v>-1</v>
      </c>
      <c r="AD99" s="498"/>
      <c r="AE99" s="284"/>
      <c r="AF99" s="345">
        <f t="shared" si="40"/>
        <v>0</v>
      </c>
      <c r="AG99" s="510">
        <f t="shared" si="30"/>
        <v>-1</v>
      </c>
    </row>
    <row r="100" spans="1:33" x14ac:dyDescent="0.2">
      <c r="A100" s="469" t="s">
        <v>154</v>
      </c>
      <c r="B100" s="537">
        <v>8</v>
      </c>
      <c r="C100" s="332">
        <v>1</v>
      </c>
      <c r="D100" s="332">
        <f t="shared" si="41"/>
        <v>9</v>
      </c>
      <c r="E100" s="544">
        <f t="shared" si="23"/>
        <v>-0.25</v>
      </c>
      <c r="F100" s="263">
        <v>8</v>
      </c>
      <c r="G100" s="284">
        <v>1</v>
      </c>
      <c r="H100" s="345">
        <f t="shared" si="34"/>
        <v>9</v>
      </c>
      <c r="I100" s="532">
        <f t="shared" si="24"/>
        <v>-0.25</v>
      </c>
      <c r="J100" s="498">
        <v>8</v>
      </c>
      <c r="K100" s="284">
        <v>1</v>
      </c>
      <c r="L100" s="345">
        <f t="shared" si="35"/>
        <v>9</v>
      </c>
      <c r="M100" s="532">
        <f t="shared" si="25"/>
        <v>-0.25</v>
      </c>
      <c r="N100" s="498">
        <v>8</v>
      </c>
      <c r="O100" s="284">
        <v>1</v>
      </c>
      <c r="P100" s="345">
        <f t="shared" si="36"/>
        <v>9</v>
      </c>
      <c r="Q100" s="532">
        <f t="shared" si="26"/>
        <v>-0.25</v>
      </c>
      <c r="R100" s="498">
        <v>8</v>
      </c>
      <c r="S100" s="284">
        <v>1</v>
      </c>
      <c r="T100" s="345">
        <f t="shared" si="37"/>
        <v>9</v>
      </c>
      <c r="U100" s="532">
        <f t="shared" si="27"/>
        <v>-0.25</v>
      </c>
      <c r="V100" s="498">
        <v>8</v>
      </c>
      <c r="W100" s="284">
        <v>1</v>
      </c>
      <c r="X100" s="345">
        <f t="shared" si="38"/>
        <v>9</v>
      </c>
      <c r="Y100" s="532">
        <f t="shared" si="28"/>
        <v>-0.25</v>
      </c>
      <c r="Z100" s="498"/>
      <c r="AA100" s="284"/>
      <c r="AB100" s="345">
        <f t="shared" si="39"/>
        <v>0</v>
      </c>
      <c r="AC100" s="510">
        <f t="shared" si="29"/>
        <v>-1</v>
      </c>
      <c r="AD100" s="498"/>
      <c r="AE100" s="284"/>
      <c r="AF100" s="345">
        <f t="shared" si="40"/>
        <v>0</v>
      </c>
      <c r="AG100" s="510">
        <f t="shared" si="30"/>
        <v>-1</v>
      </c>
    </row>
    <row r="101" spans="1:33" x14ac:dyDescent="0.2">
      <c r="A101" s="469" t="s">
        <v>116</v>
      </c>
      <c r="B101" s="537">
        <v>32</v>
      </c>
      <c r="C101" s="332">
        <v>11</v>
      </c>
      <c r="D101" s="332">
        <f t="shared" si="41"/>
        <v>43</v>
      </c>
      <c r="E101" s="541">
        <f t="shared" ref="E101:E122" si="42">(D101-$H35)/$H35</f>
        <v>0</v>
      </c>
      <c r="F101" s="263">
        <v>32</v>
      </c>
      <c r="G101" s="284">
        <v>11</v>
      </c>
      <c r="H101" s="345">
        <f t="shared" si="34"/>
        <v>43</v>
      </c>
      <c r="I101" s="510">
        <f t="shared" ref="I101:I122" si="43">(H101-$H35)/$H35</f>
        <v>0</v>
      </c>
      <c r="J101" s="498">
        <v>32</v>
      </c>
      <c r="K101" s="284">
        <v>11</v>
      </c>
      <c r="L101" s="345">
        <f t="shared" si="35"/>
        <v>43</v>
      </c>
      <c r="M101" s="510">
        <f t="shared" ref="M101:M122" si="44">(L101-$H35)/$H35</f>
        <v>0</v>
      </c>
      <c r="N101" s="498">
        <v>32</v>
      </c>
      <c r="O101" s="284">
        <v>11</v>
      </c>
      <c r="P101" s="345">
        <f t="shared" si="36"/>
        <v>43</v>
      </c>
      <c r="Q101" s="510">
        <f t="shared" ref="Q101:Q122" si="45">(P101-$H35)/$H35</f>
        <v>0</v>
      </c>
      <c r="R101" s="498">
        <v>32</v>
      </c>
      <c r="S101" s="284">
        <v>11</v>
      </c>
      <c r="T101" s="345">
        <f t="shared" si="37"/>
        <v>43</v>
      </c>
      <c r="U101" s="510">
        <f t="shared" ref="U101:U122" si="46">(T101-$H35)/$H35</f>
        <v>0</v>
      </c>
      <c r="V101" s="498">
        <v>32</v>
      </c>
      <c r="W101" s="284">
        <v>11</v>
      </c>
      <c r="X101" s="345">
        <f t="shared" si="38"/>
        <v>43</v>
      </c>
      <c r="Y101" s="510">
        <f t="shared" ref="Y101:Y122" si="47">(X101-$H35)/$H35</f>
        <v>0</v>
      </c>
      <c r="Z101" s="498"/>
      <c r="AA101" s="284"/>
      <c r="AB101" s="345">
        <f t="shared" si="39"/>
        <v>0</v>
      </c>
      <c r="AC101" s="510">
        <f t="shared" ref="AC101:AC122" si="48">(AB101-$H35)/$H35</f>
        <v>-1</v>
      </c>
      <c r="AD101" s="498"/>
      <c r="AE101" s="284"/>
      <c r="AF101" s="345">
        <f t="shared" si="40"/>
        <v>0</v>
      </c>
      <c r="AG101" s="510">
        <f t="shared" ref="AG101:AG122" si="49">(AF101-$H35)/$H35</f>
        <v>-1</v>
      </c>
    </row>
    <row r="102" spans="1:33" x14ac:dyDescent="0.2">
      <c r="A102" s="469" t="s">
        <v>156</v>
      </c>
      <c r="B102" s="537">
        <v>2</v>
      </c>
      <c r="C102" s="332">
        <v>0</v>
      </c>
      <c r="D102" s="332">
        <f t="shared" si="41"/>
        <v>2</v>
      </c>
      <c r="E102" s="544">
        <f t="shared" si="42"/>
        <v>-0.5</v>
      </c>
      <c r="F102" s="263">
        <v>2</v>
      </c>
      <c r="G102" s="284">
        <v>0</v>
      </c>
      <c r="H102" s="345">
        <f t="shared" si="34"/>
        <v>2</v>
      </c>
      <c r="I102" s="532">
        <f t="shared" si="43"/>
        <v>-0.5</v>
      </c>
      <c r="J102" s="498">
        <v>2</v>
      </c>
      <c r="K102" s="284">
        <v>0</v>
      </c>
      <c r="L102" s="345">
        <f t="shared" si="35"/>
        <v>2</v>
      </c>
      <c r="M102" s="532">
        <f t="shared" si="44"/>
        <v>-0.5</v>
      </c>
      <c r="N102" s="498">
        <v>2</v>
      </c>
      <c r="O102" s="284">
        <v>0</v>
      </c>
      <c r="P102" s="345">
        <f t="shared" si="36"/>
        <v>2</v>
      </c>
      <c r="Q102" s="532">
        <f t="shared" si="45"/>
        <v>-0.5</v>
      </c>
      <c r="R102" s="498">
        <v>2</v>
      </c>
      <c r="S102" s="284">
        <v>0</v>
      </c>
      <c r="T102" s="345">
        <f t="shared" si="37"/>
        <v>2</v>
      </c>
      <c r="U102" s="532">
        <f t="shared" si="46"/>
        <v>-0.5</v>
      </c>
      <c r="V102" s="498">
        <v>2</v>
      </c>
      <c r="W102" s="284">
        <v>0</v>
      </c>
      <c r="X102" s="345">
        <f t="shared" si="38"/>
        <v>2</v>
      </c>
      <c r="Y102" s="532">
        <f t="shared" si="47"/>
        <v>-0.5</v>
      </c>
      <c r="Z102" s="498"/>
      <c r="AA102" s="284"/>
      <c r="AB102" s="345">
        <f t="shared" si="39"/>
        <v>0</v>
      </c>
      <c r="AC102" s="510">
        <f t="shared" si="48"/>
        <v>-1</v>
      </c>
      <c r="AD102" s="498"/>
      <c r="AE102" s="284"/>
      <c r="AF102" s="345">
        <f t="shared" si="40"/>
        <v>0</v>
      </c>
      <c r="AG102" s="510">
        <f t="shared" si="49"/>
        <v>-1</v>
      </c>
    </row>
    <row r="103" spans="1:33" x14ac:dyDescent="0.2">
      <c r="A103" s="470" t="s">
        <v>157</v>
      </c>
      <c r="B103" s="538">
        <v>9</v>
      </c>
      <c r="C103" s="476">
        <v>5</v>
      </c>
      <c r="D103" s="332">
        <f t="shared" si="41"/>
        <v>14</v>
      </c>
      <c r="E103" s="543">
        <f t="shared" si="42"/>
        <v>0.16666666666666666</v>
      </c>
      <c r="F103" s="263">
        <v>9</v>
      </c>
      <c r="G103" s="284">
        <v>5</v>
      </c>
      <c r="H103" s="345">
        <f t="shared" si="34"/>
        <v>14</v>
      </c>
      <c r="I103" s="530">
        <f t="shared" si="43"/>
        <v>0.16666666666666666</v>
      </c>
      <c r="J103" s="498">
        <v>9</v>
      </c>
      <c r="K103" s="284">
        <v>5</v>
      </c>
      <c r="L103" s="345">
        <f t="shared" si="35"/>
        <v>14</v>
      </c>
      <c r="M103" s="530">
        <f t="shared" si="44"/>
        <v>0.16666666666666666</v>
      </c>
      <c r="N103" s="498">
        <v>9</v>
      </c>
      <c r="O103" s="284">
        <v>5</v>
      </c>
      <c r="P103" s="345">
        <f t="shared" si="36"/>
        <v>14</v>
      </c>
      <c r="Q103" s="530">
        <f t="shared" si="45"/>
        <v>0.16666666666666666</v>
      </c>
      <c r="R103" s="498">
        <v>9</v>
      </c>
      <c r="S103" s="284">
        <v>5</v>
      </c>
      <c r="T103" s="345">
        <f t="shared" si="37"/>
        <v>14</v>
      </c>
      <c r="U103" s="530">
        <f t="shared" si="46"/>
        <v>0.16666666666666666</v>
      </c>
      <c r="V103" s="498">
        <v>9</v>
      </c>
      <c r="W103" s="284">
        <v>5</v>
      </c>
      <c r="X103" s="345">
        <f t="shared" si="38"/>
        <v>14</v>
      </c>
      <c r="Y103" s="530">
        <f t="shared" si="47"/>
        <v>0.16666666666666666</v>
      </c>
      <c r="Z103" s="498"/>
      <c r="AA103" s="284"/>
      <c r="AB103" s="345">
        <f t="shared" si="39"/>
        <v>0</v>
      </c>
      <c r="AC103" s="510">
        <f t="shared" si="48"/>
        <v>-1</v>
      </c>
      <c r="AD103" s="498"/>
      <c r="AE103" s="284"/>
      <c r="AF103" s="345">
        <f t="shared" si="40"/>
        <v>0</v>
      </c>
      <c r="AG103" s="510">
        <f t="shared" si="49"/>
        <v>-1</v>
      </c>
    </row>
    <row r="104" spans="1:33" x14ac:dyDescent="0.2">
      <c r="A104" s="469" t="s">
        <v>164</v>
      </c>
      <c r="B104" s="537">
        <v>8</v>
      </c>
      <c r="C104" s="332">
        <v>8</v>
      </c>
      <c r="D104" s="332">
        <f t="shared" si="41"/>
        <v>16</v>
      </c>
      <c r="E104" s="544">
        <f t="shared" si="42"/>
        <v>-0.23809523809523808</v>
      </c>
      <c r="F104" s="263">
        <v>8</v>
      </c>
      <c r="G104" s="284">
        <v>8</v>
      </c>
      <c r="H104" s="345">
        <f t="shared" si="34"/>
        <v>16</v>
      </c>
      <c r="I104" s="532">
        <f t="shared" si="43"/>
        <v>-0.23809523809523808</v>
      </c>
      <c r="J104" s="498">
        <v>7</v>
      </c>
      <c r="K104" s="284">
        <v>8</v>
      </c>
      <c r="L104" s="345">
        <f t="shared" si="35"/>
        <v>15</v>
      </c>
      <c r="M104" s="532">
        <f t="shared" si="44"/>
        <v>-0.2857142857142857</v>
      </c>
      <c r="N104" s="498">
        <v>7</v>
      </c>
      <c r="O104" s="284">
        <v>7</v>
      </c>
      <c r="P104" s="345">
        <f t="shared" si="36"/>
        <v>14</v>
      </c>
      <c r="Q104" s="532">
        <f t="shared" si="45"/>
        <v>-0.33333333333333331</v>
      </c>
      <c r="R104" s="498">
        <v>7</v>
      </c>
      <c r="S104" s="284">
        <v>7</v>
      </c>
      <c r="T104" s="345">
        <f t="shared" si="37"/>
        <v>14</v>
      </c>
      <c r="U104" s="532">
        <f t="shared" si="46"/>
        <v>-0.33333333333333331</v>
      </c>
      <c r="V104" s="498">
        <v>7</v>
      </c>
      <c r="W104" s="284">
        <v>7</v>
      </c>
      <c r="X104" s="345">
        <f t="shared" si="38"/>
        <v>14</v>
      </c>
      <c r="Y104" s="532">
        <f t="shared" si="47"/>
        <v>-0.33333333333333331</v>
      </c>
      <c r="Z104" s="498"/>
      <c r="AA104" s="284"/>
      <c r="AB104" s="345">
        <f t="shared" si="39"/>
        <v>0</v>
      </c>
      <c r="AC104" s="510">
        <f t="shared" si="48"/>
        <v>-1</v>
      </c>
      <c r="AD104" s="498"/>
      <c r="AE104" s="284"/>
      <c r="AF104" s="345">
        <f t="shared" si="40"/>
        <v>0</v>
      </c>
      <c r="AG104" s="510">
        <f t="shared" si="49"/>
        <v>-1</v>
      </c>
    </row>
    <row r="105" spans="1:33" x14ac:dyDescent="0.2">
      <c r="A105" s="469" t="s">
        <v>158</v>
      </c>
      <c r="B105" s="537">
        <v>14</v>
      </c>
      <c r="C105" s="332">
        <v>11</v>
      </c>
      <c r="D105" s="332">
        <f t="shared" si="41"/>
        <v>25</v>
      </c>
      <c r="E105" s="545">
        <f t="shared" si="42"/>
        <v>-0.16666666666666666</v>
      </c>
      <c r="F105" s="263">
        <v>14</v>
      </c>
      <c r="G105" s="284">
        <v>11</v>
      </c>
      <c r="H105" s="345">
        <f t="shared" si="34"/>
        <v>25</v>
      </c>
      <c r="I105" s="531">
        <f t="shared" si="43"/>
        <v>-0.16666666666666666</v>
      </c>
      <c r="J105" s="498">
        <v>14</v>
      </c>
      <c r="K105" s="284">
        <v>11</v>
      </c>
      <c r="L105" s="345">
        <f t="shared" si="35"/>
        <v>25</v>
      </c>
      <c r="M105" s="531">
        <f t="shared" si="44"/>
        <v>-0.16666666666666666</v>
      </c>
      <c r="N105" s="498">
        <v>14</v>
      </c>
      <c r="O105" s="284">
        <v>11</v>
      </c>
      <c r="P105" s="345">
        <f t="shared" si="36"/>
        <v>25</v>
      </c>
      <c r="Q105" s="531">
        <f t="shared" si="45"/>
        <v>-0.16666666666666666</v>
      </c>
      <c r="R105" s="498">
        <v>14</v>
      </c>
      <c r="S105" s="284">
        <v>11</v>
      </c>
      <c r="T105" s="345">
        <f t="shared" si="37"/>
        <v>25</v>
      </c>
      <c r="U105" s="531">
        <f t="shared" si="46"/>
        <v>-0.16666666666666666</v>
      </c>
      <c r="V105" s="498">
        <v>14</v>
      </c>
      <c r="W105" s="284">
        <v>11</v>
      </c>
      <c r="X105" s="345">
        <f t="shared" si="38"/>
        <v>25</v>
      </c>
      <c r="Y105" s="531">
        <f t="shared" si="47"/>
        <v>-0.16666666666666666</v>
      </c>
      <c r="Z105" s="498"/>
      <c r="AA105" s="284"/>
      <c r="AB105" s="345">
        <f t="shared" si="39"/>
        <v>0</v>
      </c>
      <c r="AC105" s="510">
        <f t="shared" si="48"/>
        <v>-1</v>
      </c>
      <c r="AD105" s="498"/>
      <c r="AE105" s="284"/>
      <c r="AF105" s="345">
        <f t="shared" si="40"/>
        <v>0</v>
      </c>
      <c r="AG105" s="510">
        <f t="shared" si="49"/>
        <v>-1</v>
      </c>
    </row>
    <row r="106" spans="1:33" x14ac:dyDescent="0.2">
      <c r="A106" s="469" t="s">
        <v>161</v>
      </c>
      <c r="B106" s="537">
        <v>6</v>
      </c>
      <c r="C106" s="332">
        <v>1</v>
      </c>
      <c r="D106" s="332">
        <f t="shared" si="41"/>
        <v>7</v>
      </c>
      <c r="E106" s="541">
        <f t="shared" si="42"/>
        <v>0</v>
      </c>
      <c r="F106" s="263">
        <v>6</v>
      </c>
      <c r="G106" s="284">
        <v>1</v>
      </c>
      <c r="H106" s="345">
        <f t="shared" si="34"/>
        <v>7</v>
      </c>
      <c r="I106" s="510">
        <f t="shared" si="43"/>
        <v>0</v>
      </c>
      <c r="J106" s="498">
        <v>5</v>
      </c>
      <c r="K106" s="284">
        <v>1</v>
      </c>
      <c r="L106" s="345">
        <f t="shared" si="35"/>
        <v>6</v>
      </c>
      <c r="M106" s="531">
        <f t="shared" si="44"/>
        <v>-0.14285714285714285</v>
      </c>
      <c r="N106" s="498">
        <v>5</v>
      </c>
      <c r="O106" s="284">
        <v>1</v>
      </c>
      <c r="P106" s="345">
        <f t="shared" si="36"/>
        <v>6</v>
      </c>
      <c r="Q106" s="531">
        <f t="shared" si="45"/>
        <v>-0.14285714285714285</v>
      </c>
      <c r="R106" s="498">
        <v>5</v>
      </c>
      <c r="S106" s="284">
        <v>1</v>
      </c>
      <c r="T106" s="345">
        <f t="shared" si="37"/>
        <v>6</v>
      </c>
      <c r="U106" s="531">
        <f t="shared" si="46"/>
        <v>-0.14285714285714285</v>
      </c>
      <c r="V106" s="498">
        <v>5</v>
      </c>
      <c r="W106" s="284">
        <v>1</v>
      </c>
      <c r="X106" s="345">
        <f t="shared" si="38"/>
        <v>6</v>
      </c>
      <c r="Y106" s="531">
        <f t="shared" si="47"/>
        <v>-0.14285714285714285</v>
      </c>
      <c r="Z106" s="498"/>
      <c r="AA106" s="284"/>
      <c r="AB106" s="345">
        <f t="shared" si="39"/>
        <v>0</v>
      </c>
      <c r="AC106" s="510">
        <f t="shared" si="48"/>
        <v>-1</v>
      </c>
      <c r="AD106" s="498"/>
      <c r="AE106" s="284"/>
      <c r="AF106" s="345">
        <f t="shared" si="40"/>
        <v>0</v>
      </c>
      <c r="AG106" s="510">
        <f t="shared" si="49"/>
        <v>-1</v>
      </c>
    </row>
    <row r="107" spans="1:33" x14ac:dyDescent="0.2">
      <c r="A107" s="469" t="s">
        <v>162</v>
      </c>
      <c r="B107" s="537">
        <v>43</v>
      </c>
      <c r="C107" s="332">
        <v>1</v>
      </c>
      <c r="D107" s="332">
        <f t="shared" si="41"/>
        <v>44</v>
      </c>
      <c r="E107" s="544">
        <f t="shared" si="42"/>
        <v>-0.25423728813559321</v>
      </c>
      <c r="F107" s="263">
        <v>43</v>
      </c>
      <c r="G107" s="284">
        <v>1</v>
      </c>
      <c r="H107" s="345">
        <f t="shared" si="34"/>
        <v>44</v>
      </c>
      <c r="I107" s="532">
        <f t="shared" si="43"/>
        <v>-0.25423728813559321</v>
      </c>
      <c r="J107" s="498">
        <v>42</v>
      </c>
      <c r="K107" s="284">
        <v>1</v>
      </c>
      <c r="L107" s="345">
        <f t="shared" si="35"/>
        <v>43</v>
      </c>
      <c r="M107" s="532">
        <f t="shared" si="44"/>
        <v>-0.2711864406779661</v>
      </c>
      <c r="N107" s="498">
        <v>42</v>
      </c>
      <c r="O107" s="284">
        <v>1</v>
      </c>
      <c r="P107" s="345">
        <f t="shared" si="36"/>
        <v>43</v>
      </c>
      <c r="Q107" s="532">
        <f t="shared" si="45"/>
        <v>-0.2711864406779661</v>
      </c>
      <c r="R107" s="498">
        <v>42</v>
      </c>
      <c r="S107" s="284">
        <v>1</v>
      </c>
      <c r="T107" s="345">
        <f t="shared" si="37"/>
        <v>43</v>
      </c>
      <c r="U107" s="532">
        <f t="shared" si="46"/>
        <v>-0.2711864406779661</v>
      </c>
      <c r="V107" s="498">
        <v>42</v>
      </c>
      <c r="W107" s="284">
        <v>1</v>
      </c>
      <c r="X107" s="345">
        <f t="shared" si="38"/>
        <v>43</v>
      </c>
      <c r="Y107" s="532">
        <f t="shared" si="47"/>
        <v>-0.2711864406779661</v>
      </c>
      <c r="Z107" s="498"/>
      <c r="AA107" s="284"/>
      <c r="AB107" s="345">
        <f t="shared" si="39"/>
        <v>0</v>
      </c>
      <c r="AC107" s="510">
        <f t="shared" si="48"/>
        <v>-1</v>
      </c>
      <c r="AD107" s="498"/>
      <c r="AE107" s="284"/>
      <c r="AF107" s="345">
        <f t="shared" si="40"/>
        <v>0</v>
      </c>
      <c r="AG107" s="510">
        <f t="shared" si="49"/>
        <v>-1</v>
      </c>
    </row>
    <row r="108" spans="1:33" x14ac:dyDescent="0.2">
      <c r="A108" s="469" t="s">
        <v>56</v>
      </c>
      <c r="B108" s="537">
        <v>14</v>
      </c>
      <c r="C108" s="332">
        <v>2</v>
      </c>
      <c r="D108" s="332">
        <f t="shared" si="41"/>
        <v>16</v>
      </c>
      <c r="E108" s="545">
        <f t="shared" si="42"/>
        <v>-0.15789473684210525</v>
      </c>
      <c r="F108" s="263">
        <v>14</v>
      </c>
      <c r="G108" s="284">
        <v>2</v>
      </c>
      <c r="H108" s="345">
        <f t="shared" si="34"/>
        <v>16</v>
      </c>
      <c r="I108" s="531">
        <f t="shared" si="43"/>
        <v>-0.15789473684210525</v>
      </c>
      <c r="J108" s="498">
        <v>14</v>
      </c>
      <c r="K108" s="284">
        <v>2</v>
      </c>
      <c r="L108" s="345">
        <f t="shared" si="35"/>
        <v>16</v>
      </c>
      <c r="M108" s="531">
        <f t="shared" si="44"/>
        <v>-0.15789473684210525</v>
      </c>
      <c r="N108" s="498">
        <v>14</v>
      </c>
      <c r="O108" s="284">
        <v>2</v>
      </c>
      <c r="P108" s="345">
        <f t="shared" si="36"/>
        <v>16</v>
      </c>
      <c r="Q108" s="531">
        <f t="shared" si="45"/>
        <v>-0.15789473684210525</v>
      </c>
      <c r="R108" s="498">
        <v>14</v>
      </c>
      <c r="S108" s="284">
        <v>2</v>
      </c>
      <c r="T108" s="345">
        <f t="shared" si="37"/>
        <v>16</v>
      </c>
      <c r="U108" s="531">
        <f t="shared" si="46"/>
        <v>-0.15789473684210525</v>
      </c>
      <c r="V108" s="498">
        <v>14</v>
      </c>
      <c r="W108" s="284">
        <v>2</v>
      </c>
      <c r="X108" s="345">
        <f t="shared" si="38"/>
        <v>16</v>
      </c>
      <c r="Y108" s="531">
        <f t="shared" si="47"/>
        <v>-0.15789473684210525</v>
      </c>
      <c r="Z108" s="498"/>
      <c r="AA108" s="284"/>
      <c r="AB108" s="345">
        <f t="shared" si="39"/>
        <v>0</v>
      </c>
      <c r="AC108" s="510">
        <f t="shared" si="48"/>
        <v>-1</v>
      </c>
      <c r="AD108" s="498"/>
      <c r="AE108" s="284"/>
      <c r="AF108" s="345">
        <f t="shared" si="40"/>
        <v>0</v>
      </c>
      <c r="AG108" s="510">
        <f t="shared" si="49"/>
        <v>-1</v>
      </c>
    </row>
    <row r="109" spans="1:33" x14ac:dyDescent="0.2">
      <c r="A109" s="469" t="s">
        <v>184</v>
      </c>
      <c r="B109" s="537">
        <v>18</v>
      </c>
      <c r="C109" s="332">
        <v>10</v>
      </c>
      <c r="D109" s="332">
        <f t="shared" si="41"/>
        <v>28</v>
      </c>
      <c r="E109" s="544">
        <f t="shared" si="42"/>
        <v>-0.26315789473684209</v>
      </c>
      <c r="F109" s="263">
        <v>18</v>
      </c>
      <c r="G109" s="284">
        <v>10</v>
      </c>
      <c r="H109" s="345">
        <f>SUM(F109:G109)</f>
        <v>28</v>
      </c>
      <c r="I109" s="532">
        <f t="shared" si="43"/>
        <v>-0.26315789473684209</v>
      </c>
      <c r="J109" s="498">
        <v>18</v>
      </c>
      <c r="K109" s="284">
        <v>10</v>
      </c>
      <c r="L109" s="345">
        <f>SUM(J109:K109)</f>
        <v>28</v>
      </c>
      <c r="M109" s="532">
        <f t="shared" si="44"/>
        <v>-0.26315789473684209</v>
      </c>
      <c r="N109" s="498">
        <v>18</v>
      </c>
      <c r="O109" s="284">
        <v>10</v>
      </c>
      <c r="P109" s="345">
        <f>SUM(N109:O109)</f>
        <v>28</v>
      </c>
      <c r="Q109" s="532">
        <f t="shared" si="45"/>
        <v>-0.26315789473684209</v>
      </c>
      <c r="R109" s="498">
        <v>18</v>
      </c>
      <c r="S109" s="284">
        <v>10</v>
      </c>
      <c r="T109" s="345">
        <f t="shared" si="37"/>
        <v>28</v>
      </c>
      <c r="U109" s="532">
        <f t="shared" si="46"/>
        <v>-0.26315789473684209</v>
      </c>
      <c r="V109" s="498">
        <v>18</v>
      </c>
      <c r="W109" s="284">
        <v>10</v>
      </c>
      <c r="X109" s="345">
        <f t="shared" si="38"/>
        <v>28</v>
      </c>
      <c r="Y109" s="532">
        <f t="shared" si="47"/>
        <v>-0.26315789473684209</v>
      </c>
      <c r="Z109" s="498"/>
      <c r="AA109" s="284"/>
      <c r="AB109" s="345">
        <f t="shared" si="39"/>
        <v>0</v>
      </c>
      <c r="AC109" s="510">
        <f t="shared" si="48"/>
        <v>-1</v>
      </c>
      <c r="AD109" s="498"/>
      <c r="AE109" s="284"/>
      <c r="AF109" s="345">
        <f t="shared" si="40"/>
        <v>0</v>
      </c>
      <c r="AG109" s="510">
        <f t="shared" si="49"/>
        <v>-1</v>
      </c>
    </row>
    <row r="110" spans="1:33" x14ac:dyDescent="0.2">
      <c r="A110" s="468" t="s">
        <v>172</v>
      </c>
      <c r="B110" s="501">
        <f>SUM(B111:B118)</f>
        <v>321</v>
      </c>
      <c r="C110" s="387">
        <f>SUM(C111:C118)</f>
        <v>36</v>
      </c>
      <c r="D110" s="387">
        <f>SUM(D111:D118)</f>
        <v>357</v>
      </c>
      <c r="E110" s="540">
        <f t="shared" si="42"/>
        <v>-0.11633663366336634</v>
      </c>
      <c r="F110" s="382">
        <f>SUM(F111:F118)</f>
        <v>313</v>
      </c>
      <c r="G110" s="387">
        <f>SUM(G111:G118)</f>
        <v>35</v>
      </c>
      <c r="H110" s="387">
        <f>SUM(H111:H118)</f>
        <v>348</v>
      </c>
      <c r="I110" s="509">
        <f t="shared" si="43"/>
        <v>-0.13861386138613863</v>
      </c>
      <c r="J110" s="457">
        <f>SUM(J111:J118)</f>
        <v>306</v>
      </c>
      <c r="K110" s="387">
        <f>SUM(K111:K118)</f>
        <v>34</v>
      </c>
      <c r="L110" s="387">
        <f>SUM(L111:L118)</f>
        <v>340</v>
      </c>
      <c r="M110" s="509">
        <f t="shared" si="44"/>
        <v>-0.15841584158415842</v>
      </c>
      <c r="N110" s="457">
        <f>SUM(N111:N118)</f>
        <v>305</v>
      </c>
      <c r="O110" s="387">
        <f>SUM(O111:O118)</f>
        <v>33</v>
      </c>
      <c r="P110" s="387">
        <f>SUM(P111:P118)</f>
        <v>338</v>
      </c>
      <c r="Q110" s="509">
        <f t="shared" si="45"/>
        <v>-0.16336633663366337</v>
      </c>
      <c r="R110" s="457">
        <f>SUM(R111:R118)</f>
        <v>305</v>
      </c>
      <c r="S110" s="387">
        <f>SUM(S111:S118)</f>
        <v>33</v>
      </c>
      <c r="T110" s="387">
        <f>SUM(T111:T118)</f>
        <v>338</v>
      </c>
      <c r="U110" s="509">
        <f t="shared" si="46"/>
        <v>-0.16336633663366337</v>
      </c>
      <c r="V110" s="457">
        <f>SUM(V111:V118)</f>
        <v>305</v>
      </c>
      <c r="W110" s="387">
        <f>SUM(W111:W118)</f>
        <v>33</v>
      </c>
      <c r="X110" s="387">
        <f>SUM(X111:X118)</f>
        <v>338</v>
      </c>
      <c r="Y110" s="509">
        <f t="shared" si="47"/>
        <v>-0.16336633663366337</v>
      </c>
      <c r="Z110" s="457">
        <f>SUM(Z111:Z118)</f>
        <v>0</v>
      </c>
      <c r="AA110" s="387">
        <f>SUM(AA111:AA118)</f>
        <v>0</v>
      </c>
      <c r="AB110" s="387">
        <f>SUM(AB111:AB118)</f>
        <v>0</v>
      </c>
      <c r="AC110" s="509">
        <f t="shared" si="48"/>
        <v>-1</v>
      </c>
      <c r="AD110" s="457">
        <f>SUM(AD111:AD118)</f>
        <v>0</v>
      </c>
      <c r="AE110" s="387">
        <f>SUM(AE111:AE118)</f>
        <v>0</v>
      </c>
      <c r="AF110" s="387">
        <f>SUM(AF111:AF118)</f>
        <v>0</v>
      </c>
      <c r="AG110" s="509">
        <f t="shared" si="49"/>
        <v>-1</v>
      </c>
    </row>
    <row r="111" spans="1:33" x14ac:dyDescent="0.2">
      <c r="A111" s="469" t="s">
        <v>102</v>
      </c>
      <c r="B111" s="537">
        <v>22</v>
      </c>
      <c r="C111" s="332">
        <v>1</v>
      </c>
      <c r="D111" s="332">
        <f>SUM(B111:C111)</f>
        <v>23</v>
      </c>
      <c r="E111" s="541">
        <f t="shared" si="42"/>
        <v>0</v>
      </c>
      <c r="F111" s="263">
        <v>22</v>
      </c>
      <c r="G111" s="284">
        <v>1</v>
      </c>
      <c r="H111" s="345">
        <f t="shared" ref="H111:H118" si="50">SUM(F111:G111)</f>
        <v>23</v>
      </c>
      <c r="I111" s="510">
        <f t="shared" si="43"/>
        <v>0</v>
      </c>
      <c r="J111" s="498">
        <v>22</v>
      </c>
      <c r="K111" s="284">
        <v>0</v>
      </c>
      <c r="L111" s="345">
        <f t="shared" ref="L111:L118" si="51">SUM(J111:K111)</f>
        <v>22</v>
      </c>
      <c r="M111" s="510">
        <f t="shared" si="44"/>
        <v>-4.3478260869565216E-2</v>
      </c>
      <c r="N111" s="498">
        <v>21</v>
      </c>
      <c r="O111" s="284">
        <v>0</v>
      </c>
      <c r="P111" s="345">
        <f t="shared" ref="P111:P118" si="52">SUM(N111:O111)</f>
        <v>21</v>
      </c>
      <c r="Q111" s="531">
        <f t="shared" si="45"/>
        <v>-8.6956521739130432E-2</v>
      </c>
      <c r="R111" s="498">
        <v>21</v>
      </c>
      <c r="S111" s="284">
        <v>0</v>
      </c>
      <c r="T111" s="345">
        <f t="shared" ref="T111:T118" si="53">SUM(R111:S111)</f>
        <v>21</v>
      </c>
      <c r="U111" s="531">
        <f t="shared" si="46"/>
        <v>-8.6956521739130432E-2</v>
      </c>
      <c r="V111" s="498">
        <v>21</v>
      </c>
      <c r="W111" s="284">
        <v>0</v>
      </c>
      <c r="X111" s="345">
        <f t="shared" ref="X111:X118" si="54">SUM(V111:W111)</f>
        <v>21</v>
      </c>
      <c r="Y111" s="531">
        <f t="shared" si="47"/>
        <v>-8.6956521739130432E-2</v>
      </c>
      <c r="Z111" s="498"/>
      <c r="AA111" s="284"/>
      <c r="AB111" s="345">
        <f t="shared" ref="AB111:AB118" si="55">SUM(Z111:AA111)</f>
        <v>0</v>
      </c>
      <c r="AC111" s="510">
        <f t="shared" si="48"/>
        <v>-1</v>
      </c>
      <c r="AD111" s="498"/>
      <c r="AE111" s="284"/>
      <c r="AF111" s="345">
        <f t="shared" ref="AF111:AF118" si="56">SUM(AD111:AE111)</f>
        <v>0</v>
      </c>
      <c r="AG111" s="510">
        <f t="shared" si="49"/>
        <v>-1</v>
      </c>
    </row>
    <row r="112" spans="1:33" x14ac:dyDescent="0.2">
      <c r="A112" s="469" t="s">
        <v>152</v>
      </c>
      <c r="B112" s="537">
        <v>38</v>
      </c>
      <c r="C112" s="332">
        <v>3</v>
      </c>
      <c r="D112" s="332">
        <f t="shared" ref="D112:D118" si="57">SUM(B112:C112)</f>
        <v>41</v>
      </c>
      <c r="E112" s="545">
        <f t="shared" si="42"/>
        <v>-0.18</v>
      </c>
      <c r="F112" s="263">
        <v>38</v>
      </c>
      <c r="G112" s="284">
        <v>3</v>
      </c>
      <c r="H112" s="345">
        <f t="shared" si="50"/>
        <v>41</v>
      </c>
      <c r="I112" s="531">
        <f t="shared" si="43"/>
        <v>-0.18</v>
      </c>
      <c r="J112" s="498">
        <v>35</v>
      </c>
      <c r="K112" s="284">
        <v>3</v>
      </c>
      <c r="L112" s="345">
        <f t="shared" si="51"/>
        <v>38</v>
      </c>
      <c r="M112" s="532">
        <f t="shared" si="44"/>
        <v>-0.24</v>
      </c>
      <c r="N112" s="498">
        <v>35</v>
      </c>
      <c r="O112" s="284">
        <v>3</v>
      </c>
      <c r="P112" s="345">
        <f t="shared" si="52"/>
        <v>38</v>
      </c>
      <c r="Q112" s="532">
        <f t="shared" si="45"/>
        <v>-0.24</v>
      </c>
      <c r="R112" s="498">
        <v>35</v>
      </c>
      <c r="S112" s="284">
        <v>3</v>
      </c>
      <c r="T112" s="345">
        <f t="shared" si="53"/>
        <v>38</v>
      </c>
      <c r="U112" s="532">
        <f t="shared" si="46"/>
        <v>-0.24</v>
      </c>
      <c r="V112" s="498">
        <v>35</v>
      </c>
      <c r="W112" s="284">
        <v>3</v>
      </c>
      <c r="X112" s="345">
        <f t="shared" si="54"/>
        <v>38</v>
      </c>
      <c r="Y112" s="532">
        <f t="shared" si="47"/>
        <v>-0.24</v>
      </c>
      <c r="Z112" s="498"/>
      <c r="AA112" s="284"/>
      <c r="AB112" s="345">
        <f t="shared" si="55"/>
        <v>0</v>
      </c>
      <c r="AC112" s="510">
        <f t="shared" si="48"/>
        <v>-1</v>
      </c>
      <c r="AD112" s="498"/>
      <c r="AE112" s="284"/>
      <c r="AF112" s="345">
        <f t="shared" si="56"/>
        <v>0</v>
      </c>
      <c r="AG112" s="510">
        <f t="shared" si="49"/>
        <v>-1</v>
      </c>
    </row>
    <row r="113" spans="1:33" x14ac:dyDescent="0.2">
      <c r="A113" s="469" t="s">
        <v>153</v>
      </c>
      <c r="B113" s="537">
        <v>58</v>
      </c>
      <c r="C113" s="332">
        <v>2</v>
      </c>
      <c r="D113" s="332">
        <f t="shared" si="57"/>
        <v>60</v>
      </c>
      <c r="E113" s="543">
        <f t="shared" si="42"/>
        <v>0.1111111111111111</v>
      </c>
      <c r="F113" s="263">
        <v>57</v>
      </c>
      <c r="G113" s="284">
        <v>2</v>
      </c>
      <c r="H113" s="345">
        <f>SUM(F113:G113)</f>
        <v>59</v>
      </c>
      <c r="I113" s="530">
        <f t="shared" si="43"/>
        <v>9.2592592592592587E-2</v>
      </c>
      <c r="J113" s="498">
        <v>57</v>
      </c>
      <c r="K113" s="284">
        <v>2</v>
      </c>
      <c r="L113" s="345">
        <f>SUM(J113:K113)</f>
        <v>59</v>
      </c>
      <c r="M113" s="530">
        <f t="shared" si="44"/>
        <v>9.2592592592592587E-2</v>
      </c>
      <c r="N113" s="498">
        <v>57</v>
      </c>
      <c r="O113" s="284">
        <v>2</v>
      </c>
      <c r="P113" s="345">
        <f>SUM(N113:O113)</f>
        <v>59</v>
      </c>
      <c r="Q113" s="530">
        <f t="shared" si="45"/>
        <v>9.2592592592592587E-2</v>
      </c>
      <c r="R113" s="498">
        <v>57</v>
      </c>
      <c r="S113" s="284">
        <v>2</v>
      </c>
      <c r="T113" s="345">
        <f>SUM(R113:S113)</f>
        <v>59</v>
      </c>
      <c r="U113" s="530">
        <f t="shared" si="46"/>
        <v>9.2592592592592587E-2</v>
      </c>
      <c r="V113" s="498">
        <v>57</v>
      </c>
      <c r="W113" s="284">
        <v>2</v>
      </c>
      <c r="X113" s="345">
        <f>SUM(V113:W113)</f>
        <v>59</v>
      </c>
      <c r="Y113" s="530">
        <f t="shared" si="47"/>
        <v>9.2592592592592587E-2</v>
      </c>
      <c r="Z113" s="498"/>
      <c r="AA113" s="284"/>
      <c r="AB113" s="345">
        <f>SUM(Z113:AA113)</f>
        <v>0</v>
      </c>
      <c r="AC113" s="510">
        <f t="shared" si="48"/>
        <v>-1</v>
      </c>
      <c r="AD113" s="498"/>
      <c r="AE113" s="284"/>
      <c r="AF113" s="345">
        <f>SUM(AD113:AE113)</f>
        <v>0</v>
      </c>
      <c r="AG113" s="510">
        <f t="shared" si="49"/>
        <v>-1</v>
      </c>
    </row>
    <row r="114" spans="1:33" x14ac:dyDescent="0.2">
      <c r="A114" s="469" t="s">
        <v>155</v>
      </c>
      <c r="B114" s="537">
        <v>25</v>
      </c>
      <c r="C114" s="332">
        <v>1</v>
      </c>
      <c r="D114" s="332">
        <f t="shared" si="57"/>
        <v>26</v>
      </c>
      <c r="E114" s="543">
        <f t="shared" si="42"/>
        <v>0.13043478260869565</v>
      </c>
      <c r="F114" s="263">
        <v>25</v>
      </c>
      <c r="G114" s="284">
        <v>1</v>
      </c>
      <c r="H114" s="345">
        <f t="shared" si="50"/>
        <v>26</v>
      </c>
      <c r="I114" s="530">
        <f t="shared" si="43"/>
        <v>0.13043478260869565</v>
      </c>
      <c r="J114" s="498">
        <v>24</v>
      </c>
      <c r="K114" s="284">
        <v>1</v>
      </c>
      <c r="L114" s="345">
        <f t="shared" si="51"/>
        <v>25</v>
      </c>
      <c r="M114" s="530">
        <f t="shared" si="44"/>
        <v>8.6956521739130432E-2</v>
      </c>
      <c r="N114" s="498">
        <v>24</v>
      </c>
      <c r="O114" s="284">
        <v>1</v>
      </c>
      <c r="P114" s="345">
        <f t="shared" si="52"/>
        <v>25</v>
      </c>
      <c r="Q114" s="530">
        <f t="shared" si="45"/>
        <v>8.6956521739130432E-2</v>
      </c>
      <c r="R114" s="498">
        <v>24</v>
      </c>
      <c r="S114" s="284">
        <v>1</v>
      </c>
      <c r="T114" s="345">
        <f t="shared" si="53"/>
        <v>25</v>
      </c>
      <c r="U114" s="530">
        <f t="shared" si="46"/>
        <v>8.6956521739130432E-2</v>
      </c>
      <c r="V114" s="498">
        <v>24</v>
      </c>
      <c r="W114" s="284">
        <v>1</v>
      </c>
      <c r="X114" s="345">
        <f t="shared" si="54"/>
        <v>25</v>
      </c>
      <c r="Y114" s="530">
        <f t="shared" si="47"/>
        <v>8.6956521739130432E-2</v>
      </c>
      <c r="Z114" s="498"/>
      <c r="AA114" s="284"/>
      <c r="AB114" s="345">
        <f t="shared" si="55"/>
        <v>0</v>
      </c>
      <c r="AC114" s="510">
        <f t="shared" si="48"/>
        <v>-1</v>
      </c>
      <c r="AD114" s="498"/>
      <c r="AE114" s="284"/>
      <c r="AF114" s="345">
        <f t="shared" si="56"/>
        <v>0</v>
      </c>
      <c r="AG114" s="510">
        <f t="shared" si="49"/>
        <v>-1</v>
      </c>
    </row>
    <row r="115" spans="1:33" x14ac:dyDescent="0.2">
      <c r="A115" s="469" t="s">
        <v>118</v>
      </c>
      <c r="B115" s="537">
        <v>10</v>
      </c>
      <c r="C115" s="332">
        <v>0</v>
      </c>
      <c r="D115" s="332">
        <f t="shared" si="57"/>
        <v>10</v>
      </c>
      <c r="E115" s="544">
        <f t="shared" si="42"/>
        <v>-0.33333333333333331</v>
      </c>
      <c r="F115" s="263">
        <v>10</v>
      </c>
      <c r="G115" s="284">
        <v>0</v>
      </c>
      <c r="H115" s="345">
        <f t="shared" si="50"/>
        <v>10</v>
      </c>
      <c r="I115" s="532">
        <f t="shared" si="43"/>
        <v>-0.33333333333333331</v>
      </c>
      <c r="J115" s="498">
        <v>10</v>
      </c>
      <c r="K115" s="284">
        <v>0</v>
      </c>
      <c r="L115" s="345">
        <f t="shared" si="51"/>
        <v>10</v>
      </c>
      <c r="M115" s="532">
        <f t="shared" si="44"/>
        <v>-0.33333333333333331</v>
      </c>
      <c r="N115" s="498">
        <v>10</v>
      </c>
      <c r="O115" s="284">
        <v>0</v>
      </c>
      <c r="P115" s="345">
        <f t="shared" si="52"/>
        <v>10</v>
      </c>
      <c r="Q115" s="532">
        <f t="shared" si="45"/>
        <v>-0.33333333333333331</v>
      </c>
      <c r="R115" s="498">
        <v>10</v>
      </c>
      <c r="S115" s="284">
        <v>0</v>
      </c>
      <c r="T115" s="345">
        <f t="shared" si="53"/>
        <v>10</v>
      </c>
      <c r="U115" s="532">
        <f t="shared" si="46"/>
        <v>-0.33333333333333331</v>
      </c>
      <c r="V115" s="498">
        <v>10</v>
      </c>
      <c r="W115" s="284">
        <v>0</v>
      </c>
      <c r="X115" s="345">
        <f t="shared" si="54"/>
        <v>10</v>
      </c>
      <c r="Y115" s="532">
        <f t="shared" si="47"/>
        <v>-0.33333333333333331</v>
      </c>
      <c r="Z115" s="498"/>
      <c r="AA115" s="284"/>
      <c r="AB115" s="345">
        <f t="shared" si="55"/>
        <v>0</v>
      </c>
      <c r="AC115" s="510">
        <f t="shared" si="48"/>
        <v>-1</v>
      </c>
      <c r="AD115" s="498"/>
      <c r="AE115" s="284"/>
      <c r="AF115" s="345">
        <f t="shared" si="56"/>
        <v>0</v>
      </c>
      <c r="AG115" s="510">
        <f t="shared" si="49"/>
        <v>-1</v>
      </c>
    </row>
    <row r="116" spans="1:33" x14ac:dyDescent="0.2">
      <c r="A116" s="470" t="s">
        <v>91</v>
      </c>
      <c r="B116" s="538">
        <v>83</v>
      </c>
      <c r="C116" s="476">
        <v>14</v>
      </c>
      <c r="D116" s="332">
        <f t="shared" si="57"/>
        <v>97</v>
      </c>
      <c r="E116" s="545">
        <f t="shared" si="42"/>
        <v>-0.12612612612612611</v>
      </c>
      <c r="F116" s="263">
        <v>83</v>
      </c>
      <c r="G116" s="284">
        <v>14</v>
      </c>
      <c r="H116" s="345">
        <f t="shared" si="50"/>
        <v>97</v>
      </c>
      <c r="I116" s="531">
        <f t="shared" si="43"/>
        <v>-0.12612612612612611</v>
      </c>
      <c r="J116" s="498">
        <v>83</v>
      </c>
      <c r="K116" s="284">
        <v>14</v>
      </c>
      <c r="L116" s="345">
        <f t="shared" si="51"/>
        <v>97</v>
      </c>
      <c r="M116" s="531">
        <f t="shared" si="44"/>
        <v>-0.12612612612612611</v>
      </c>
      <c r="N116" s="498">
        <v>83</v>
      </c>
      <c r="O116" s="284">
        <v>14</v>
      </c>
      <c r="P116" s="345">
        <f t="shared" si="52"/>
        <v>97</v>
      </c>
      <c r="Q116" s="531">
        <f t="shared" si="45"/>
        <v>-0.12612612612612611</v>
      </c>
      <c r="R116" s="498">
        <v>83</v>
      </c>
      <c r="S116" s="284">
        <v>14</v>
      </c>
      <c r="T116" s="345">
        <f t="shared" si="53"/>
        <v>97</v>
      </c>
      <c r="U116" s="531">
        <f t="shared" si="46"/>
        <v>-0.12612612612612611</v>
      </c>
      <c r="V116" s="498">
        <v>83</v>
      </c>
      <c r="W116" s="284">
        <v>14</v>
      </c>
      <c r="X116" s="345">
        <f t="shared" si="54"/>
        <v>97</v>
      </c>
      <c r="Y116" s="531">
        <f t="shared" si="47"/>
        <v>-0.12612612612612611</v>
      </c>
      <c r="Z116" s="498"/>
      <c r="AA116" s="284"/>
      <c r="AB116" s="345">
        <f t="shared" si="55"/>
        <v>0</v>
      </c>
      <c r="AC116" s="510">
        <f t="shared" si="48"/>
        <v>-1</v>
      </c>
      <c r="AD116" s="498"/>
      <c r="AE116" s="284"/>
      <c r="AF116" s="345">
        <f t="shared" si="56"/>
        <v>0</v>
      </c>
      <c r="AG116" s="510">
        <f t="shared" si="49"/>
        <v>-1</v>
      </c>
    </row>
    <row r="117" spans="1:33" x14ac:dyDescent="0.2">
      <c r="A117" s="469" t="s">
        <v>92</v>
      </c>
      <c r="B117" s="537">
        <v>11</v>
      </c>
      <c r="C117" s="332">
        <v>13</v>
      </c>
      <c r="D117" s="332">
        <f t="shared" si="57"/>
        <v>24</v>
      </c>
      <c r="E117" s="545">
        <f t="shared" si="42"/>
        <v>-7.6923076923076927E-2</v>
      </c>
      <c r="F117" s="263">
        <v>10</v>
      </c>
      <c r="G117" s="284">
        <v>12</v>
      </c>
      <c r="H117" s="345">
        <f t="shared" si="50"/>
        <v>22</v>
      </c>
      <c r="I117" s="531">
        <f t="shared" si="43"/>
        <v>-0.15384615384615385</v>
      </c>
      <c r="J117" s="498">
        <v>10</v>
      </c>
      <c r="K117" s="284">
        <v>12</v>
      </c>
      <c r="L117" s="345">
        <f t="shared" si="51"/>
        <v>22</v>
      </c>
      <c r="M117" s="531">
        <f t="shared" si="44"/>
        <v>-0.15384615384615385</v>
      </c>
      <c r="N117" s="498">
        <v>10</v>
      </c>
      <c r="O117" s="284">
        <v>12</v>
      </c>
      <c r="P117" s="345">
        <f t="shared" si="52"/>
        <v>22</v>
      </c>
      <c r="Q117" s="531">
        <f t="shared" si="45"/>
        <v>-0.15384615384615385</v>
      </c>
      <c r="R117" s="498">
        <v>10</v>
      </c>
      <c r="S117" s="284">
        <v>12</v>
      </c>
      <c r="T117" s="345">
        <f t="shared" si="53"/>
        <v>22</v>
      </c>
      <c r="U117" s="531">
        <f t="shared" si="46"/>
        <v>-0.15384615384615385</v>
      </c>
      <c r="V117" s="498">
        <v>10</v>
      </c>
      <c r="W117" s="284">
        <v>12</v>
      </c>
      <c r="X117" s="345">
        <f t="shared" si="54"/>
        <v>22</v>
      </c>
      <c r="Y117" s="531">
        <f t="shared" si="47"/>
        <v>-0.15384615384615385</v>
      </c>
      <c r="Z117" s="498"/>
      <c r="AA117" s="284"/>
      <c r="AB117" s="345">
        <f t="shared" si="55"/>
        <v>0</v>
      </c>
      <c r="AC117" s="510">
        <f t="shared" si="48"/>
        <v>-1</v>
      </c>
      <c r="AD117" s="498"/>
      <c r="AE117" s="284"/>
      <c r="AF117" s="345">
        <f t="shared" si="56"/>
        <v>0</v>
      </c>
      <c r="AG117" s="510">
        <f t="shared" si="49"/>
        <v>-1</v>
      </c>
    </row>
    <row r="118" spans="1:33" x14ac:dyDescent="0.2">
      <c r="A118" s="469" t="s">
        <v>38</v>
      </c>
      <c r="B118" s="537">
        <v>74</v>
      </c>
      <c r="C118" s="332">
        <v>2</v>
      </c>
      <c r="D118" s="332">
        <f t="shared" si="57"/>
        <v>76</v>
      </c>
      <c r="E118" s="544">
        <f t="shared" si="42"/>
        <v>-0.25490196078431371</v>
      </c>
      <c r="F118" s="263">
        <v>68</v>
      </c>
      <c r="G118" s="284">
        <v>2</v>
      </c>
      <c r="H118" s="345">
        <f t="shared" si="50"/>
        <v>70</v>
      </c>
      <c r="I118" s="532">
        <f t="shared" si="43"/>
        <v>-0.31372549019607843</v>
      </c>
      <c r="J118" s="498">
        <v>65</v>
      </c>
      <c r="K118" s="284">
        <v>2</v>
      </c>
      <c r="L118" s="345">
        <f t="shared" si="51"/>
        <v>67</v>
      </c>
      <c r="M118" s="532">
        <f t="shared" si="44"/>
        <v>-0.34313725490196079</v>
      </c>
      <c r="N118" s="498">
        <v>65</v>
      </c>
      <c r="O118" s="284">
        <v>1</v>
      </c>
      <c r="P118" s="345">
        <f t="shared" si="52"/>
        <v>66</v>
      </c>
      <c r="Q118" s="532">
        <f t="shared" si="45"/>
        <v>-0.35294117647058826</v>
      </c>
      <c r="R118" s="498">
        <v>65</v>
      </c>
      <c r="S118" s="284">
        <v>1</v>
      </c>
      <c r="T118" s="345">
        <f t="shared" si="53"/>
        <v>66</v>
      </c>
      <c r="U118" s="532">
        <f t="shared" si="46"/>
        <v>-0.35294117647058826</v>
      </c>
      <c r="V118" s="498">
        <v>65</v>
      </c>
      <c r="W118" s="284">
        <v>1</v>
      </c>
      <c r="X118" s="345">
        <f t="shared" si="54"/>
        <v>66</v>
      </c>
      <c r="Y118" s="532">
        <f t="shared" si="47"/>
        <v>-0.35294117647058826</v>
      </c>
      <c r="Z118" s="498"/>
      <c r="AA118" s="284"/>
      <c r="AB118" s="345">
        <f t="shared" si="55"/>
        <v>0</v>
      </c>
      <c r="AC118" s="510">
        <f t="shared" si="48"/>
        <v>-1</v>
      </c>
      <c r="AD118" s="498"/>
      <c r="AE118" s="284"/>
      <c r="AF118" s="345">
        <f t="shared" si="56"/>
        <v>0</v>
      </c>
      <c r="AG118" s="510">
        <f t="shared" si="49"/>
        <v>-1</v>
      </c>
    </row>
    <row r="119" spans="1:33" x14ac:dyDescent="0.2">
      <c r="A119" s="468" t="s">
        <v>174</v>
      </c>
      <c r="B119" s="501">
        <f>SUM(B120:B122)</f>
        <v>240</v>
      </c>
      <c r="C119" s="387">
        <f>SUM(C120:C122)</f>
        <v>77</v>
      </c>
      <c r="D119" s="387">
        <f>SUM(D120:D122)</f>
        <v>317</v>
      </c>
      <c r="E119" s="540">
        <f t="shared" si="42"/>
        <v>-2.1604938271604937E-2</v>
      </c>
      <c r="F119" s="382">
        <f>SUM(F120:F122)</f>
        <v>238</v>
      </c>
      <c r="G119" s="387">
        <f>SUM(G120:G122)</f>
        <v>77</v>
      </c>
      <c r="H119" s="387">
        <f>SUM(H120:H122)</f>
        <v>315</v>
      </c>
      <c r="I119" s="509">
        <f>(H119-$H53)/$H53</f>
        <v>-2.7777777777777776E-2</v>
      </c>
      <c r="J119" s="457">
        <f>SUM(J120:J122)</f>
        <v>237</v>
      </c>
      <c r="K119" s="387">
        <f>SUM(K120:K122)</f>
        <v>77</v>
      </c>
      <c r="L119" s="387">
        <f>SUM(L120:L122)</f>
        <v>314</v>
      </c>
      <c r="M119" s="509">
        <f t="shared" si="44"/>
        <v>-3.0864197530864196E-2</v>
      </c>
      <c r="N119" s="457">
        <f>SUM(N120:N122)</f>
        <v>235</v>
      </c>
      <c r="O119" s="387">
        <f>SUM(O120:O122)</f>
        <v>77</v>
      </c>
      <c r="P119" s="387">
        <f>SUM(P120:P122)</f>
        <v>312</v>
      </c>
      <c r="Q119" s="509">
        <f t="shared" si="45"/>
        <v>-3.7037037037037035E-2</v>
      </c>
      <c r="R119" s="457">
        <f>SUM(R120:R122)</f>
        <v>235</v>
      </c>
      <c r="S119" s="387">
        <f>SUM(S120:S122)</f>
        <v>77</v>
      </c>
      <c r="T119" s="387">
        <f>SUM(T120:T122)</f>
        <v>312</v>
      </c>
      <c r="U119" s="509">
        <f t="shared" si="46"/>
        <v>-3.7037037037037035E-2</v>
      </c>
      <c r="V119" s="457">
        <f>SUM(V120:V122)</f>
        <v>235</v>
      </c>
      <c r="W119" s="387">
        <f>SUM(W120:W122)</f>
        <v>77</v>
      </c>
      <c r="X119" s="387">
        <f>SUM(X120:X122)</f>
        <v>312</v>
      </c>
      <c r="Y119" s="509">
        <f t="shared" si="47"/>
        <v>-3.7037037037037035E-2</v>
      </c>
      <c r="Z119" s="457">
        <f>SUM(Z120:Z122)</f>
        <v>0</v>
      </c>
      <c r="AA119" s="387">
        <f>SUM(AA120:AA122)</f>
        <v>0</v>
      </c>
      <c r="AB119" s="387">
        <f>SUM(AB120:AB122)</f>
        <v>0</v>
      </c>
      <c r="AC119" s="509">
        <f t="shared" si="48"/>
        <v>-1</v>
      </c>
      <c r="AD119" s="457">
        <f>SUM(AD120:AD122)</f>
        <v>0</v>
      </c>
      <c r="AE119" s="387">
        <f>SUM(AE120:AE122)</f>
        <v>0</v>
      </c>
      <c r="AF119" s="387">
        <f>SUM(AF120:AF122)</f>
        <v>0</v>
      </c>
      <c r="AG119" s="509">
        <f t="shared" si="49"/>
        <v>-1</v>
      </c>
    </row>
    <row r="120" spans="1:33" x14ac:dyDescent="0.2">
      <c r="A120" s="469" t="s">
        <v>104</v>
      </c>
      <c r="B120" s="537">
        <v>111</v>
      </c>
      <c r="C120" s="332">
        <v>29</v>
      </c>
      <c r="D120" s="332">
        <f>SUM(B120:C120)</f>
        <v>140</v>
      </c>
      <c r="E120" s="541">
        <f t="shared" si="42"/>
        <v>-2.097902097902098E-2</v>
      </c>
      <c r="F120" s="263">
        <v>111</v>
      </c>
      <c r="G120" s="284">
        <v>29</v>
      </c>
      <c r="H120" s="345">
        <f>SUM(F120:G120)</f>
        <v>140</v>
      </c>
      <c r="I120" s="510">
        <f t="shared" si="43"/>
        <v>-2.097902097902098E-2</v>
      </c>
      <c r="J120" s="498">
        <v>110</v>
      </c>
      <c r="K120" s="284">
        <v>29</v>
      </c>
      <c r="L120" s="345">
        <f>SUM(J120:K120)</f>
        <v>139</v>
      </c>
      <c r="M120" s="510">
        <f t="shared" si="44"/>
        <v>-2.7972027972027972E-2</v>
      </c>
      <c r="N120" s="498">
        <v>109</v>
      </c>
      <c r="O120" s="284">
        <v>29</v>
      </c>
      <c r="P120" s="345">
        <f>SUM(N120:O120)</f>
        <v>138</v>
      </c>
      <c r="Q120" s="510">
        <f t="shared" si="45"/>
        <v>-3.4965034965034968E-2</v>
      </c>
      <c r="R120" s="498">
        <v>109</v>
      </c>
      <c r="S120" s="284">
        <v>29</v>
      </c>
      <c r="T120" s="345">
        <f>SUM(R120:S120)</f>
        <v>138</v>
      </c>
      <c r="U120" s="510">
        <f t="shared" si="46"/>
        <v>-3.4965034965034968E-2</v>
      </c>
      <c r="V120" s="498">
        <v>109</v>
      </c>
      <c r="W120" s="284">
        <v>29</v>
      </c>
      <c r="X120" s="345">
        <f>SUM(V120:W120)</f>
        <v>138</v>
      </c>
      <c r="Y120" s="510">
        <f t="shared" si="47"/>
        <v>-3.4965034965034968E-2</v>
      </c>
      <c r="Z120" s="498"/>
      <c r="AA120" s="284"/>
      <c r="AB120" s="345">
        <f>SUM(Z120:AA120)</f>
        <v>0</v>
      </c>
      <c r="AC120" s="510">
        <f t="shared" si="48"/>
        <v>-1</v>
      </c>
      <c r="AD120" s="498"/>
      <c r="AE120" s="284"/>
      <c r="AF120" s="345">
        <f>SUM(AD120:AE120)</f>
        <v>0</v>
      </c>
      <c r="AG120" s="510">
        <f t="shared" si="49"/>
        <v>-1</v>
      </c>
    </row>
    <row r="121" spans="1:33" x14ac:dyDescent="0.2">
      <c r="A121" s="469" t="s">
        <v>176</v>
      </c>
      <c r="B121" s="493">
        <v>110</v>
      </c>
      <c r="C121" s="332">
        <v>32</v>
      </c>
      <c r="D121" s="332">
        <f t="shared" ref="D121:D122" si="58">SUM(B121:C121)</f>
        <v>142</v>
      </c>
      <c r="E121" s="541">
        <f t="shared" si="42"/>
        <v>-2.7397260273972601E-2</v>
      </c>
      <c r="F121" s="263">
        <v>109</v>
      </c>
      <c r="G121" s="284">
        <v>32</v>
      </c>
      <c r="H121" s="345">
        <f>SUM(F121:G121)</f>
        <v>141</v>
      </c>
      <c r="I121" s="510">
        <f t="shared" si="43"/>
        <v>-3.4246575342465752E-2</v>
      </c>
      <c r="J121" s="498">
        <v>109</v>
      </c>
      <c r="K121" s="284">
        <v>32</v>
      </c>
      <c r="L121" s="345">
        <f>SUM(J121:K121)</f>
        <v>141</v>
      </c>
      <c r="M121" s="510">
        <f t="shared" si="44"/>
        <v>-3.4246575342465752E-2</v>
      </c>
      <c r="N121" s="498">
        <v>108</v>
      </c>
      <c r="O121" s="284">
        <v>32</v>
      </c>
      <c r="P121" s="345">
        <f>SUM(N121:O121)</f>
        <v>140</v>
      </c>
      <c r="Q121" s="510">
        <f t="shared" si="45"/>
        <v>-4.1095890410958902E-2</v>
      </c>
      <c r="R121" s="498">
        <v>108</v>
      </c>
      <c r="S121" s="284">
        <v>32</v>
      </c>
      <c r="T121" s="345">
        <f>SUM(R121:S121)</f>
        <v>140</v>
      </c>
      <c r="U121" s="510">
        <f t="shared" si="46"/>
        <v>-4.1095890410958902E-2</v>
      </c>
      <c r="V121" s="498">
        <v>108</v>
      </c>
      <c r="W121" s="284">
        <v>32</v>
      </c>
      <c r="X121" s="345">
        <f>SUM(V121:W121)</f>
        <v>140</v>
      </c>
      <c r="Y121" s="510">
        <f t="shared" si="47"/>
        <v>-4.1095890410958902E-2</v>
      </c>
      <c r="Z121" s="498"/>
      <c r="AA121" s="284"/>
      <c r="AB121" s="345">
        <f>SUM(Z121:AA121)</f>
        <v>0</v>
      </c>
      <c r="AC121" s="510">
        <f t="shared" si="48"/>
        <v>-1</v>
      </c>
      <c r="AD121" s="498"/>
      <c r="AE121" s="284"/>
      <c r="AF121" s="345">
        <f>SUM(AD121:AE121)</f>
        <v>0</v>
      </c>
      <c r="AG121" s="510">
        <f t="shared" si="49"/>
        <v>-1</v>
      </c>
    </row>
    <row r="122" spans="1:33" ht="13.5" thickBot="1" x14ac:dyDescent="0.25">
      <c r="A122" s="471" t="s">
        <v>5</v>
      </c>
      <c r="B122" s="495">
        <v>19</v>
      </c>
      <c r="C122" s="477">
        <v>16</v>
      </c>
      <c r="D122" s="332">
        <f t="shared" si="58"/>
        <v>35</v>
      </c>
      <c r="E122" s="542">
        <f t="shared" si="42"/>
        <v>0</v>
      </c>
      <c r="F122" s="518">
        <v>18</v>
      </c>
      <c r="G122" s="500">
        <v>16</v>
      </c>
      <c r="H122" s="346">
        <f>SUM(F122:G122)</f>
        <v>34</v>
      </c>
      <c r="I122" s="511">
        <f t="shared" si="43"/>
        <v>-2.8571428571428571E-2</v>
      </c>
      <c r="J122" s="499">
        <v>18</v>
      </c>
      <c r="K122" s="500">
        <v>16</v>
      </c>
      <c r="L122" s="346">
        <f>SUM(J122:K122)</f>
        <v>34</v>
      </c>
      <c r="M122" s="511">
        <f t="shared" si="44"/>
        <v>-2.8571428571428571E-2</v>
      </c>
      <c r="N122" s="499">
        <v>18</v>
      </c>
      <c r="O122" s="500">
        <v>16</v>
      </c>
      <c r="P122" s="346">
        <f>SUM(N122:O122)</f>
        <v>34</v>
      </c>
      <c r="Q122" s="511">
        <f t="shared" si="45"/>
        <v>-2.8571428571428571E-2</v>
      </c>
      <c r="R122" s="499">
        <v>18</v>
      </c>
      <c r="S122" s="500">
        <v>16</v>
      </c>
      <c r="T122" s="346">
        <f>SUM(R122:S122)</f>
        <v>34</v>
      </c>
      <c r="U122" s="511">
        <f t="shared" si="46"/>
        <v>-2.8571428571428571E-2</v>
      </c>
      <c r="V122" s="499">
        <v>18</v>
      </c>
      <c r="W122" s="500">
        <v>16</v>
      </c>
      <c r="X122" s="346">
        <f>SUM(V122:W122)</f>
        <v>34</v>
      </c>
      <c r="Y122" s="511">
        <f t="shared" si="47"/>
        <v>-2.8571428571428571E-2</v>
      </c>
      <c r="Z122" s="499"/>
      <c r="AA122" s="500"/>
      <c r="AB122" s="346">
        <f>SUM(Z122:AA122)</f>
        <v>0</v>
      </c>
      <c r="AC122" s="511">
        <f t="shared" si="48"/>
        <v>-1</v>
      </c>
      <c r="AD122" s="499"/>
      <c r="AE122" s="500"/>
      <c r="AF122" s="346">
        <f>SUM(AD122:AE122)</f>
        <v>0</v>
      </c>
      <c r="AG122" s="511">
        <f t="shared" si="49"/>
        <v>-1</v>
      </c>
    </row>
    <row r="123" spans="1:33" ht="13.5" thickBot="1" x14ac:dyDescent="0.25"/>
    <row r="124" spans="1:33" x14ac:dyDescent="0.2">
      <c r="A124" s="502" t="s">
        <v>171</v>
      </c>
      <c r="B124" s="454">
        <f>B71+B90</f>
        <v>144</v>
      </c>
      <c r="C124" s="455">
        <f>C71+C90</f>
        <v>126</v>
      </c>
      <c r="D124" s="455">
        <f>D71+D90</f>
        <v>270</v>
      </c>
      <c r="E124" s="456">
        <f>(D124-$H58)/$H58</f>
        <v>-7.5342465753424653E-2</v>
      </c>
      <c r="F124" s="454">
        <f>F71+F90</f>
        <v>143</v>
      </c>
      <c r="G124" s="455">
        <f>G71+G90</f>
        <v>126</v>
      </c>
      <c r="H124" s="455">
        <f>H71+H90</f>
        <v>269</v>
      </c>
      <c r="I124" s="456">
        <f>(H124-$H58)/$H58</f>
        <v>-7.8767123287671229E-2</v>
      </c>
      <c r="J124" s="454">
        <f>J71+J90</f>
        <v>140</v>
      </c>
      <c r="K124" s="455">
        <f>K71+K90</f>
        <v>126</v>
      </c>
      <c r="L124" s="455">
        <f>L71+L90</f>
        <v>266</v>
      </c>
      <c r="M124" s="456">
        <f>(L124-$H58)/$H58</f>
        <v>-8.9041095890410954E-2</v>
      </c>
      <c r="N124" s="454">
        <f>N71+N90</f>
        <v>138</v>
      </c>
      <c r="O124" s="455">
        <f>O71+O90</f>
        <v>126</v>
      </c>
      <c r="P124" s="455">
        <f>P71+P90</f>
        <v>264</v>
      </c>
      <c r="Q124" s="456">
        <f>(P124-$H58)/$H58</f>
        <v>-9.5890410958904104E-2</v>
      </c>
      <c r="R124" s="454">
        <f>R71+R90</f>
        <v>138</v>
      </c>
      <c r="S124" s="455">
        <f>S71+S90</f>
        <v>126</v>
      </c>
      <c r="T124" s="455">
        <f>T71+T90</f>
        <v>264</v>
      </c>
      <c r="U124" s="456">
        <f>(T124-$H58)/$H58</f>
        <v>-9.5890410958904104E-2</v>
      </c>
      <c r="V124" s="454">
        <f>V71+V90</f>
        <v>138</v>
      </c>
      <c r="W124" s="455">
        <f>W71+W90</f>
        <v>126</v>
      </c>
      <c r="X124" s="455">
        <f>X71+X90</f>
        <v>264</v>
      </c>
      <c r="Y124" s="456">
        <f>(X124-$H58)/$H58</f>
        <v>-9.5890410958904104E-2</v>
      </c>
      <c r="Z124" s="454">
        <f>Z71+Z90</f>
        <v>0</v>
      </c>
      <c r="AA124" s="455">
        <f>AA71+AA90</f>
        <v>0</v>
      </c>
      <c r="AB124" s="455">
        <f>AB71+AB90</f>
        <v>0</v>
      </c>
      <c r="AC124" s="456">
        <f>(AB124-$H58)/$H58</f>
        <v>-1</v>
      </c>
      <c r="AD124" s="454">
        <f>AD71+AD90</f>
        <v>0</v>
      </c>
      <c r="AE124" s="455">
        <f>AE71+AE90</f>
        <v>0</v>
      </c>
      <c r="AF124" s="455">
        <f>AF71+AF90</f>
        <v>0</v>
      </c>
      <c r="AG124" s="456">
        <f>(AF124-$H58)/$H58</f>
        <v>-1</v>
      </c>
    </row>
    <row r="125" spans="1:33" x14ac:dyDescent="0.2">
      <c r="A125" s="468" t="s">
        <v>173</v>
      </c>
      <c r="B125" s="387">
        <f>B81+B95+B74</f>
        <v>409</v>
      </c>
      <c r="C125" s="387">
        <f>C81+C95+C74</f>
        <v>169</v>
      </c>
      <c r="D125" s="387">
        <f>D81+D95+D74</f>
        <v>578</v>
      </c>
      <c r="E125" s="458">
        <f>(D125-$H59)/$H59</f>
        <v>-0.11213517665130568</v>
      </c>
      <c r="F125" s="501">
        <f>F74+F81+F95</f>
        <v>408</v>
      </c>
      <c r="G125" s="387">
        <f>G74+G81+G95</f>
        <v>169</v>
      </c>
      <c r="H125" s="382">
        <f>H74+H81+H95</f>
        <v>577</v>
      </c>
      <c r="I125" s="458">
        <f>(H125-$H59)/$H59</f>
        <v>-0.11367127496159754</v>
      </c>
      <c r="J125" s="457">
        <f>J81+J95+J74</f>
        <v>404</v>
      </c>
      <c r="K125" s="387">
        <f>K81+K95+K74</f>
        <v>167</v>
      </c>
      <c r="L125" s="387">
        <f>L81+L95+L74</f>
        <v>571</v>
      </c>
      <c r="M125" s="458">
        <f>(L125-$H59)/$H59</f>
        <v>-0.12288786482334869</v>
      </c>
      <c r="N125" s="457">
        <f>N81+N95+N74</f>
        <v>403</v>
      </c>
      <c r="O125" s="387">
        <f>O81+O95+O74</f>
        <v>165</v>
      </c>
      <c r="P125" s="387">
        <f>P81+P95+P74</f>
        <v>568</v>
      </c>
      <c r="Q125" s="458">
        <f>(P125-$H59)/$H59</f>
        <v>-0.12749615975422426</v>
      </c>
      <c r="R125" s="457">
        <f>R81+R95</f>
        <v>352</v>
      </c>
      <c r="S125" s="387">
        <f>S81+S95</f>
        <v>130</v>
      </c>
      <c r="T125" s="387">
        <f>T81+T95+T74</f>
        <v>562</v>
      </c>
      <c r="U125" s="458">
        <f>(T125-$H59)/$H59</f>
        <v>-0.13671274961597543</v>
      </c>
      <c r="V125" s="457">
        <f>V81+V95+V74</f>
        <v>397</v>
      </c>
      <c r="W125" s="387">
        <f>W81+W95+W74</f>
        <v>163</v>
      </c>
      <c r="X125" s="387">
        <f>X81+X95+X74</f>
        <v>560</v>
      </c>
      <c r="Y125" s="458">
        <f>(X125-$H59)/$H59</f>
        <v>-0.13978494623655913</v>
      </c>
      <c r="Z125" s="457">
        <f>Z81+Z95</f>
        <v>0</v>
      </c>
      <c r="AA125" s="387">
        <f>AA81+AA95</f>
        <v>0</v>
      </c>
      <c r="AB125" s="387">
        <f>AB81+AB95+AB74</f>
        <v>0</v>
      </c>
      <c r="AC125" s="458">
        <f>(AB125-$H59)/$H59</f>
        <v>-1</v>
      </c>
      <c r="AD125" s="457">
        <f>AD81+AD95</f>
        <v>0</v>
      </c>
      <c r="AE125" s="387">
        <f>AE81+AE95</f>
        <v>0</v>
      </c>
      <c r="AF125" s="387">
        <f>AF81+AF95+AF74</f>
        <v>0</v>
      </c>
      <c r="AG125" s="458">
        <f>(AF125-$H59)/$H59</f>
        <v>-1</v>
      </c>
    </row>
    <row r="126" spans="1:33" x14ac:dyDescent="0.2">
      <c r="A126" s="468" t="s">
        <v>172</v>
      </c>
      <c r="B126" s="457">
        <f>B77+B86+B110</f>
        <v>514</v>
      </c>
      <c r="C126" s="387">
        <f>C77+C86+C110</f>
        <v>77</v>
      </c>
      <c r="D126" s="387">
        <f>D77+D86+D110</f>
        <v>591</v>
      </c>
      <c r="E126" s="458">
        <f>(D126-$H60)/$H60</f>
        <v>-0.16643159379407615</v>
      </c>
      <c r="F126" s="457">
        <f>F77+F86+F110</f>
        <v>506</v>
      </c>
      <c r="G126" s="387">
        <f>G77+G86+G110</f>
        <v>76</v>
      </c>
      <c r="H126" s="387">
        <f>H77+H86+H110</f>
        <v>582</v>
      </c>
      <c r="I126" s="458">
        <f>(H126-$H60)/$H60</f>
        <v>-0.17912552891396333</v>
      </c>
      <c r="J126" s="457">
        <f>J77+J86+J110</f>
        <v>487</v>
      </c>
      <c r="K126" s="387">
        <f>K77+K86+K110</f>
        <v>73</v>
      </c>
      <c r="L126" s="387">
        <f>L77+L86+L110</f>
        <v>560</v>
      </c>
      <c r="M126" s="458">
        <f>(L126-$H60)/$H60</f>
        <v>-0.21015514809590974</v>
      </c>
      <c r="N126" s="457">
        <f>N77+N86+N110</f>
        <v>485</v>
      </c>
      <c r="O126" s="387">
        <f>O77+O86+O110</f>
        <v>72</v>
      </c>
      <c r="P126" s="387">
        <f>P77+P86+P110</f>
        <v>557</v>
      </c>
      <c r="Q126" s="458">
        <f>(P126-$H60)/$H60</f>
        <v>-0.21438645980253879</v>
      </c>
      <c r="R126" s="457">
        <f>R77+R86+R110</f>
        <v>482</v>
      </c>
      <c r="S126" s="387">
        <f>S77+S86+S110</f>
        <v>72</v>
      </c>
      <c r="T126" s="387">
        <f>T77+T86+T110</f>
        <v>554</v>
      </c>
      <c r="U126" s="458">
        <f>(T126-$H60)/$H60</f>
        <v>-0.21861777150916784</v>
      </c>
      <c r="V126" s="457">
        <f>V77+V86+V110</f>
        <v>482</v>
      </c>
      <c r="W126" s="387">
        <f>W77+W86+W110</f>
        <v>72</v>
      </c>
      <c r="X126" s="387">
        <f>X77+X86+X110</f>
        <v>554</v>
      </c>
      <c r="Y126" s="458">
        <f>(X126-$H60)/$H60</f>
        <v>-0.21861777150916784</v>
      </c>
      <c r="Z126" s="457">
        <f>Z77+Z86+Z110</f>
        <v>0</v>
      </c>
      <c r="AA126" s="387">
        <f>AA77+AA86+AA110</f>
        <v>0</v>
      </c>
      <c r="AB126" s="387">
        <f>AB77+AB86+AB110</f>
        <v>0</v>
      </c>
      <c r="AC126" s="458">
        <f>(AB126-$H60)/$H60</f>
        <v>-1</v>
      </c>
      <c r="AD126" s="457">
        <f>AD77+AD86+AD110</f>
        <v>0</v>
      </c>
      <c r="AE126" s="387">
        <f>AE77+AE86+AE110</f>
        <v>0</v>
      </c>
      <c r="AF126" s="387">
        <f>AF77+AF86+AF110</f>
        <v>0</v>
      </c>
      <c r="AG126" s="458">
        <f>(AF126-$H60)/$H60</f>
        <v>-1</v>
      </c>
    </row>
    <row r="127" spans="1:33" x14ac:dyDescent="0.2">
      <c r="A127" s="468" t="s">
        <v>174</v>
      </c>
      <c r="B127" s="457">
        <f>B119</f>
        <v>240</v>
      </c>
      <c r="C127" s="387">
        <f>C119</f>
        <v>77</v>
      </c>
      <c r="D127" s="387">
        <f>D119</f>
        <v>317</v>
      </c>
      <c r="E127" s="458">
        <f>(D127-$H61)/$H61</f>
        <v>-2.1604938271604937E-2</v>
      </c>
      <c r="F127" s="457">
        <f>F119</f>
        <v>238</v>
      </c>
      <c r="G127" s="387">
        <f>G119</f>
        <v>77</v>
      </c>
      <c r="H127" s="387">
        <f>H119</f>
        <v>315</v>
      </c>
      <c r="I127" s="458">
        <f>(H127-$H61)/$H61</f>
        <v>-2.7777777777777776E-2</v>
      </c>
      <c r="J127" s="457">
        <f>J119</f>
        <v>237</v>
      </c>
      <c r="K127" s="387">
        <f>K119</f>
        <v>77</v>
      </c>
      <c r="L127" s="387">
        <f>L119</f>
        <v>314</v>
      </c>
      <c r="M127" s="458">
        <f>(L127-$H61)/$H61</f>
        <v>-3.0864197530864196E-2</v>
      </c>
      <c r="N127" s="457">
        <f>N119</f>
        <v>235</v>
      </c>
      <c r="O127" s="387">
        <f>O119</f>
        <v>77</v>
      </c>
      <c r="P127" s="387">
        <f>P119</f>
        <v>312</v>
      </c>
      <c r="Q127" s="458">
        <f>(P127-$H61)/$H61</f>
        <v>-3.7037037037037035E-2</v>
      </c>
      <c r="R127" s="457">
        <f>R119</f>
        <v>235</v>
      </c>
      <c r="S127" s="387">
        <f>S119</f>
        <v>77</v>
      </c>
      <c r="T127" s="387">
        <f>T119</f>
        <v>312</v>
      </c>
      <c r="U127" s="458">
        <f>(T127-$H61)/$H61</f>
        <v>-3.7037037037037035E-2</v>
      </c>
      <c r="V127" s="457">
        <f>V119</f>
        <v>235</v>
      </c>
      <c r="W127" s="387">
        <f>W119</f>
        <v>77</v>
      </c>
      <c r="X127" s="387">
        <f>X119</f>
        <v>312</v>
      </c>
      <c r="Y127" s="458">
        <f>(X127-$H61)/$H61</f>
        <v>-3.7037037037037035E-2</v>
      </c>
      <c r="Z127" s="457">
        <f>Z119</f>
        <v>0</v>
      </c>
      <c r="AA127" s="387">
        <f>AA119</f>
        <v>0</v>
      </c>
      <c r="AB127" s="387">
        <f>AB119</f>
        <v>0</v>
      </c>
      <c r="AC127" s="458">
        <f>(AB127-$H61)/$H61</f>
        <v>-1</v>
      </c>
      <c r="AD127" s="457">
        <f>AD119</f>
        <v>0</v>
      </c>
      <c r="AE127" s="387">
        <f>AE119</f>
        <v>0</v>
      </c>
      <c r="AF127" s="387">
        <f>AF119</f>
        <v>0</v>
      </c>
      <c r="AG127" s="458">
        <f>(AF127-$H61)/$H61</f>
        <v>-1</v>
      </c>
    </row>
    <row r="128" spans="1:33" ht="13.5" thickBot="1" x14ac:dyDescent="0.25">
      <c r="A128" s="503" t="s">
        <v>211</v>
      </c>
      <c r="B128" s="459">
        <f>B124+B125+B126</f>
        <v>1067</v>
      </c>
      <c r="C128" s="460">
        <f>C124+C125+C126</f>
        <v>372</v>
      </c>
      <c r="D128" s="460">
        <f>D124+D125+D126</f>
        <v>1439</v>
      </c>
      <c r="E128" s="458">
        <f>(D128-$H62)/$H62</f>
        <v>-0.12893462469733658</v>
      </c>
      <c r="F128" s="460">
        <f>F124+F125+F126</f>
        <v>1057</v>
      </c>
      <c r="G128" s="460">
        <f>G124+G125+G126</f>
        <v>371</v>
      </c>
      <c r="H128" s="460">
        <f>H124+H125+H126</f>
        <v>1428</v>
      </c>
      <c r="I128" s="458">
        <f>(H128-$H62)/$H62</f>
        <v>-0.13559322033898305</v>
      </c>
      <c r="J128" s="460">
        <f>J124+J125+J126</f>
        <v>1031</v>
      </c>
      <c r="K128" s="460">
        <f>K124+K125+K126</f>
        <v>366</v>
      </c>
      <c r="L128" s="460">
        <f>L124+L125+L126</f>
        <v>1397</v>
      </c>
      <c r="M128" s="458">
        <f>(L128-$H62)/$H62</f>
        <v>-0.15435835351089588</v>
      </c>
      <c r="N128" s="460">
        <f>N124+N125+N126</f>
        <v>1026</v>
      </c>
      <c r="O128" s="460">
        <f>O124+O125+O126</f>
        <v>363</v>
      </c>
      <c r="P128" s="460">
        <f>P124+P125+P126</f>
        <v>1389</v>
      </c>
      <c r="Q128" s="458">
        <f>(P128-$H62)/$H62</f>
        <v>-0.15920096852300242</v>
      </c>
      <c r="R128" s="460">
        <f>R124+R125+R126</f>
        <v>972</v>
      </c>
      <c r="S128" s="460">
        <f>S124+S125+S126</f>
        <v>328</v>
      </c>
      <c r="T128" s="460">
        <f>T124+T125+T126</f>
        <v>1380</v>
      </c>
      <c r="U128" s="458">
        <f>(T128-$H62)/$H62</f>
        <v>-0.16464891041162227</v>
      </c>
      <c r="V128" s="460">
        <f>V124+V125+V126</f>
        <v>1017</v>
      </c>
      <c r="W128" s="460">
        <f>W124+W125+W126</f>
        <v>361</v>
      </c>
      <c r="X128" s="460">
        <f>X124+X125+X126</f>
        <v>1378</v>
      </c>
      <c r="Y128" s="458">
        <f>(X128-$H62)/$H62</f>
        <v>-0.16585956416464892</v>
      </c>
      <c r="Z128" s="460">
        <f t="shared" ref="Z128:AF128" si="59">Z124+Z125+Z126+Z122</f>
        <v>0</v>
      </c>
      <c r="AA128" s="460">
        <f t="shared" si="59"/>
        <v>0</v>
      </c>
      <c r="AB128" s="460">
        <f t="shared" si="59"/>
        <v>0</v>
      </c>
      <c r="AC128" s="458">
        <f>(AB128-$H62)/$H62</f>
        <v>-1</v>
      </c>
      <c r="AD128" s="460">
        <f t="shared" si="59"/>
        <v>0</v>
      </c>
      <c r="AE128" s="460">
        <f>AE124+AE125+AE126+AE122</f>
        <v>0</v>
      </c>
      <c r="AF128" s="460">
        <f t="shared" si="59"/>
        <v>0</v>
      </c>
      <c r="AG128" s="458">
        <f>(AF128-$H62)/$H62</f>
        <v>-1</v>
      </c>
    </row>
    <row r="129" spans="1:33" x14ac:dyDescent="0.2">
      <c r="A129" s="905"/>
      <c r="B129" s="905"/>
      <c r="C129" s="905"/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  <c r="AD129" s="905"/>
      <c r="AE129" s="905"/>
      <c r="AF129" s="905"/>
      <c r="AG129" s="905"/>
    </row>
    <row r="130" spans="1:33" x14ac:dyDescent="0.2">
      <c r="A130" s="898" t="s">
        <v>50</v>
      </c>
      <c r="B130" s="898"/>
      <c r="C130" s="898"/>
      <c r="D130" s="898"/>
      <c r="E130" s="898"/>
      <c r="F130" s="898"/>
      <c r="G130" s="898"/>
      <c r="H130" s="898"/>
      <c r="I130" s="898"/>
      <c r="J130" s="898"/>
      <c r="K130" s="898"/>
      <c r="L130" s="898"/>
      <c r="M130" s="898"/>
      <c r="N130" s="898"/>
      <c r="O130" s="898"/>
      <c r="P130" s="898"/>
      <c r="Q130" s="898"/>
      <c r="R130" s="898"/>
      <c r="S130" s="898"/>
      <c r="T130" s="898"/>
      <c r="U130" s="898"/>
      <c r="V130" s="898"/>
      <c r="W130" s="898"/>
      <c r="X130" s="898"/>
      <c r="Y130" s="898"/>
      <c r="Z130" s="898"/>
      <c r="AA130" s="898"/>
      <c r="AB130" s="898"/>
      <c r="AC130" s="898"/>
      <c r="AD130" s="898"/>
      <c r="AE130" s="898"/>
      <c r="AF130" s="898"/>
      <c r="AG130" s="898"/>
    </row>
    <row r="131" spans="1:33" x14ac:dyDescent="0.2">
      <c r="A131" s="533" t="s">
        <v>204</v>
      </c>
    </row>
  </sheetData>
  <mergeCells count="20">
    <mergeCell ref="A130:AG130"/>
    <mergeCell ref="AD1:AG1"/>
    <mergeCell ref="A63:AG63"/>
    <mergeCell ref="A64:AG64"/>
    <mergeCell ref="F67:I67"/>
    <mergeCell ref="J67:M67"/>
    <mergeCell ref="N67:Q67"/>
    <mergeCell ref="R67:U67"/>
    <mergeCell ref="V67:Y67"/>
    <mergeCell ref="Z67:AC67"/>
    <mergeCell ref="AD67:AG67"/>
    <mergeCell ref="F1:I1"/>
    <mergeCell ref="J1:M1"/>
    <mergeCell ref="N1:Q1"/>
    <mergeCell ref="R1:U1"/>
    <mergeCell ref="B1:E1"/>
    <mergeCell ref="B67:E67"/>
    <mergeCell ref="V1:Y1"/>
    <mergeCell ref="Z1:AC1"/>
    <mergeCell ref="A129:AG129"/>
  </mergeCells>
  <pageMargins left="0.25" right="0.25" top="0.75" bottom="0.75" header="0.3" footer="0.3"/>
  <pageSetup paperSize="9" scale="63" fitToHeight="0" orientation="landscape" r:id="rId1"/>
  <ignoredErrors>
    <ignoredError sqref="I44 I53 M53 M44 I58 I60:I61 M60:M61 M58 Q60:Q61 Q58 U58 U60:U61 Y60:Y61 Y58 AC58 AC60:AC61 I4:I5 I8 I11 I14:I15 I20 I23:I24 I29 M29 M23:M24 M20 M14:M15 M11 M8 M4:M5 Q8 Q4:Q5 Q11 Q14:Q15 Q23:Q24 Q20 Q29 Q44 Q53 U53 Y53 AC53 AC44 Y44 U44 U29 Y29 AC29 AC23:AC24 Y23:Y24 U23:U24 U20 U14:U15 U11 U8 U4:U5 Y4:Y5 Y8 Y11 Y14:Y15 Y20 AC20 AC14:AC15 AC8 AC4:AC5 E70:E71 E74 E77 E126 E124 I126:I127 I124 M126:M127 M124 Q126:Q127 Q124 U126:U127 U124 Y126:Y127 Y124 AC126:AC127 AC124 E119 M119 Q119 U119 Y119 AB119:AC119 AF119 AC110 Y110 U110 Q110 M110 I110 E110 E80:E81 E86 E89:E90 E95 I70:I71 I74 I80:I81 I86 I89:I90 I95 M95 M89:M90 M86 M80:M81 M77 M74 M71 Q70:Q71 Q74 Q77 Q80:Q81 Q86 Q89:Q90 Q95 U95 Y95 AB95:AC95 AF95 AC89:AC90 Y89:Y90 U90 U86 U80:U81 U77 U74 U70:U71 Y70:Y71 Y74 Y77 Y80:Y81 Y86 AB86:AC86 AB77:AC77 AC80:AC81 AB74:AC74 AC70:AC71 AF74 AF77 AF86" formula="1"/>
  </ignoredError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45"/>
  <sheetViews>
    <sheetView workbookViewId="0">
      <selection activeCell="B3" sqref="B3"/>
    </sheetView>
  </sheetViews>
  <sheetFormatPr defaultColWidth="8.85546875" defaultRowHeight="12.75" x14ac:dyDescent="0.2"/>
  <cols>
    <col min="1" max="1" width="22.85546875" customWidth="1"/>
    <col min="2" max="33" width="6" customWidth="1"/>
  </cols>
  <sheetData>
    <row r="1" spans="1:33" x14ac:dyDescent="0.2">
      <c r="A1" s="928" t="s">
        <v>212</v>
      </c>
      <c r="B1" s="919" t="s">
        <v>213</v>
      </c>
      <c r="C1" s="917"/>
      <c r="D1" s="917"/>
      <c r="E1" s="930"/>
      <c r="F1" s="923" t="s">
        <v>217</v>
      </c>
      <c r="G1" s="917"/>
      <c r="H1" s="917"/>
      <c r="I1" s="918"/>
      <c r="J1" s="920" t="s">
        <v>219</v>
      </c>
      <c r="K1" s="917"/>
      <c r="L1" s="917"/>
      <c r="M1" s="918"/>
      <c r="N1" s="919" t="s">
        <v>220</v>
      </c>
      <c r="O1" s="917"/>
      <c r="P1" s="917"/>
      <c r="Q1" s="918"/>
      <c r="R1" s="919" t="s">
        <v>221</v>
      </c>
      <c r="S1" s="926"/>
      <c r="T1" s="926"/>
      <c r="U1" s="927"/>
      <c r="V1" s="916" t="s">
        <v>223</v>
      </c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B4+B15+B24</f>
        <v>1438</v>
      </c>
      <c r="C3" s="557">
        <f>C4+C15+C24</f>
        <v>466</v>
      </c>
      <c r="D3" s="558">
        <f>D4+D15+D24</f>
        <v>1904</v>
      </c>
      <c r="E3" s="559"/>
      <c r="F3" s="556">
        <f>F4+F15+F24</f>
        <v>1379</v>
      </c>
      <c r="G3" s="557">
        <f>G4+G15+G24</f>
        <v>442</v>
      </c>
      <c r="H3" s="557">
        <f>H4+H15+H24</f>
        <v>1821</v>
      </c>
      <c r="I3" s="619">
        <v>0</v>
      </c>
      <c r="J3" s="560">
        <f>J4+J15+J24</f>
        <v>1378</v>
      </c>
      <c r="K3" s="557">
        <f>K4+K15+K24</f>
        <v>444</v>
      </c>
      <c r="L3" s="557">
        <f>L4+L15+L24</f>
        <v>1822</v>
      </c>
      <c r="M3" s="561">
        <f>(L3-$H3)/$H3</f>
        <v>5.4914881933003845E-4</v>
      </c>
      <c r="N3" s="556">
        <f>N4+N15+N24</f>
        <v>1351</v>
      </c>
      <c r="O3" s="557">
        <f>O4+O15+O24</f>
        <v>435</v>
      </c>
      <c r="P3" s="558">
        <f>P4+P15+P24</f>
        <v>1786</v>
      </c>
      <c r="Q3" s="561">
        <f t="shared" ref="Q3:Q54" si="0">(P3-$H3)/$H3</f>
        <v>-1.9220208676551345E-2</v>
      </c>
      <c r="R3" s="556">
        <f>R4+R15+R24</f>
        <v>1332</v>
      </c>
      <c r="S3" s="557">
        <f>S4+S15+S24</f>
        <v>426</v>
      </c>
      <c r="T3" s="558">
        <f>T4+T15+T24</f>
        <v>1758</v>
      </c>
      <c r="U3" s="561">
        <f>(T3-$H3)/$H3</f>
        <v>-3.459637561779242E-2</v>
      </c>
      <c r="V3" s="556">
        <f>V4+V15+V24</f>
        <v>1298</v>
      </c>
      <c r="W3" s="557">
        <f>W4+W15+W24</f>
        <v>418</v>
      </c>
      <c r="X3" s="558">
        <f>X4+X15+X24</f>
        <v>1716</v>
      </c>
      <c r="Y3" s="561">
        <f>(X3-$H3)/$H3</f>
        <v>-5.7660626029654036E-2</v>
      </c>
      <c r="Z3" s="556">
        <f>Z4+Z15+Z24</f>
        <v>0</v>
      </c>
      <c r="AA3" s="557">
        <f>AA4+AA15+AA24</f>
        <v>0</v>
      </c>
      <c r="AB3" s="558">
        <f>AB4+AB15+AB24</f>
        <v>0</v>
      </c>
      <c r="AC3" s="561">
        <f>(AB3-$H3)/$H3</f>
        <v>-1</v>
      </c>
      <c r="AD3" s="560">
        <f>AD4+AD15+AD24</f>
        <v>0</v>
      </c>
      <c r="AE3" s="557">
        <f>AE4+AE15+AE24</f>
        <v>0</v>
      </c>
      <c r="AF3" s="558">
        <f>AF4+AF15+AF24</f>
        <v>0</v>
      </c>
      <c r="AG3" s="561">
        <f>(AF3-$H3)/$H3</f>
        <v>-1</v>
      </c>
    </row>
    <row r="4" spans="1:33" x14ac:dyDescent="0.2">
      <c r="A4" s="482" t="s">
        <v>165</v>
      </c>
      <c r="B4" s="492">
        <f>B5+B9+B12</f>
        <v>376</v>
      </c>
      <c r="C4" s="475">
        <f>C5+C9+C12</f>
        <v>114</v>
      </c>
      <c r="D4" s="475">
        <f>D5+D9+D12</f>
        <v>490</v>
      </c>
      <c r="E4" s="562"/>
      <c r="F4" s="492">
        <f>F5+F9+F12</f>
        <v>357</v>
      </c>
      <c r="G4" s="475">
        <f>G5+G9+G12</f>
        <v>107</v>
      </c>
      <c r="H4" s="475">
        <f>H5+H9+H12</f>
        <v>464</v>
      </c>
      <c r="I4" s="563">
        <v>0</v>
      </c>
      <c r="J4" s="564">
        <f>J5+J9+J12</f>
        <v>359</v>
      </c>
      <c r="K4" s="475">
        <f>K5+K9+K12</f>
        <v>106</v>
      </c>
      <c r="L4" s="475">
        <f>L5+L9+L12</f>
        <v>465</v>
      </c>
      <c r="M4" s="565">
        <f>(L4-$H4)/$H4</f>
        <v>2.1551724137931034E-3</v>
      </c>
      <c r="N4" s="492">
        <f>N5+N9+N12</f>
        <v>346</v>
      </c>
      <c r="O4" s="475">
        <f>O5+O9+O12</f>
        <v>103</v>
      </c>
      <c r="P4" s="475">
        <f>P5+P9+P12</f>
        <v>449</v>
      </c>
      <c r="Q4" s="565">
        <f t="shared" si="0"/>
        <v>-3.2327586206896554E-2</v>
      </c>
      <c r="R4" s="492">
        <f>R5+R9+R12</f>
        <v>341</v>
      </c>
      <c r="S4" s="475">
        <f>S5+S9+S12</f>
        <v>102</v>
      </c>
      <c r="T4" s="475">
        <f>T5+T9+T12</f>
        <v>443</v>
      </c>
      <c r="U4" s="565">
        <f>(T4-$H4)/$H4</f>
        <v>-4.5258620689655173E-2</v>
      </c>
      <c r="V4" s="492">
        <f>V5+V9+V12</f>
        <v>326</v>
      </c>
      <c r="W4" s="475">
        <f>W5+W9+W12</f>
        <v>101</v>
      </c>
      <c r="X4" s="475">
        <f>X5+X9+X12</f>
        <v>427</v>
      </c>
      <c r="Y4" s="565">
        <f>(X4-$H4)/$H4</f>
        <v>-7.9741379310344834E-2</v>
      </c>
      <c r="Z4" s="492">
        <f>Z5+Z9+Z12</f>
        <v>0</v>
      </c>
      <c r="AA4" s="475">
        <f>AA5+AA9+AA12</f>
        <v>0</v>
      </c>
      <c r="AB4" s="475">
        <f>AB5+AB9+AB12</f>
        <v>0</v>
      </c>
      <c r="AC4" s="565">
        <f>(AB4-$H4)/$H4</f>
        <v>-1</v>
      </c>
      <c r="AD4" s="564">
        <f>AD5+AD9+AD12</f>
        <v>0</v>
      </c>
      <c r="AE4" s="475">
        <f>AE5+AE9+AE12</f>
        <v>0</v>
      </c>
      <c r="AF4" s="475">
        <f>AF5+AF9+AF12</f>
        <v>0</v>
      </c>
      <c r="AG4" s="565">
        <f>(AF4-$H4)/$H4</f>
        <v>-1</v>
      </c>
    </row>
    <row r="5" spans="1:33" x14ac:dyDescent="0.2">
      <c r="A5" s="483" t="s">
        <v>171</v>
      </c>
      <c r="B5" s="457">
        <f>SUM(B6:B8)</f>
        <v>72</v>
      </c>
      <c r="C5" s="387">
        <f>SUM(C6:C8)</f>
        <v>26</v>
      </c>
      <c r="D5" s="387">
        <f>SUM(D6:D8)</f>
        <v>98</v>
      </c>
      <c r="E5" s="566"/>
      <c r="F5" s="457">
        <f>SUM(F6:F8)</f>
        <v>70</v>
      </c>
      <c r="G5" s="387">
        <f>SUM(G6:G8)</f>
        <v>24</v>
      </c>
      <c r="H5" s="387">
        <f>SUM(H6:H8)</f>
        <v>94</v>
      </c>
      <c r="I5" s="567">
        <v>0</v>
      </c>
      <c r="J5" s="382">
        <f>SUM(J6:J8)</f>
        <v>70</v>
      </c>
      <c r="K5" s="387">
        <f>SUM(K6:K8)</f>
        <v>24</v>
      </c>
      <c r="L5" s="387">
        <f>SUM(L6:L8)</f>
        <v>94</v>
      </c>
      <c r="M5" s="568">
        <f>(L5-$H5)/$H5</f>
        <v>0</v>
      </c>
      <c r="N5" s="457">
        <f>SUM(N6:N8)</f>
        <v>66</v>
      </c>
      <c r="O5" s="387">
        <f>SUM(O6:O8)</f>
        <v>22</v>
      </c>
      <c r="P5" s="387">
        <f>SUM(P6:P8)</f>
        <v>88</v>
      </c>
      <c r="Q5" s="569">
        <f t="shared" si="0"/>
        <v>-6.3829787234042548E-2</v>
      </c>
      <c r="R5" s="457">
        <f>SUM(R6:R8)</f>
        <v>61</v>
      </c>
      <c r="S5" s="387">
        <f>SUM(S6:S8)</f>
        <v>22</v>
      </c>
      <c r="T5" s="387">
        <f>SUM(T6:T8)</f>
        <v>83</v>
      </c>
      <c r="U5" s="569">
        <f>(T5-$H5)/$H5</f>
        <v>-0.11702127659574468</v>
      </c>
      <c r="V5" s="457">
        <f>SUM(V6:V8)</f>
        <v>60</v>
      </c>
      <c r="W5" s="387">
        <f>SUM(W6:W8)</f>
        <v>21</v>
      </c>
      <c r="X5" s="387">
        <f>SUM(X6:X8)</f>
        <v>81</v>
      </c>
      <c r="Y5" s="568">
        <f>(X5-$H5)/$H5</f>
        <v>-0.13829787234042554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>
        <f t="shared" ref="AC5:AC53" si="1">(AB5-$H5)/$H5</f>
        <v>-1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>
        <f t="shared" ref="AG5:AG54" si="2">(AF5-$H5)/$H5</f>
        <v>-1</v>
      </c>
    </row>
    <row r="6" spans="1:33" x14ac:dyDescent="0.2">
      <c r="A6" s="485" t="s">
        <v>214</v>
      </c>
      <c r="B6" s="494">
        <v>29</v>
      </c>
      <c r="C6" s="476">
        <v>12</v>
      </c>
      <c r="D6" s="332">
        <f>SUM(B6:C6)</f>
        <v>41</v>
      </c>
      <c r="E6" s="570"/>
      <c r="F6" s="494">
        <v>29</v>
      </c>
      <c r="G6" s="476">
        <v>11</v>
      </c>
      <c r="H6" s="476">
        <f>SUM(F6:G6)</f>
        <v>40</v>
      </c>
      <c r="I6" s="571">
        <v>0</v>
      </c>
      <c r="J6" s="572">
        <v>30</v>
      </c>
      <c r="K6" s="476">
        <v>11</v>
      </c>
      <c r="L6" s="476">
        <f>SUM(J6:K6)</f>
        <v>41</v>
      </c>
      <c r="M6" s="543">
        <f>(L6-$H6)/$H6</f>
        <v>2.5000000000000001E-2</v>
      </c>
      <c r="N6" s="494">
        <v>28</v>
      </c>
      <c r="O6" s="476">
        <v>11</v>
      </c>
      <c r="P6" s="476">
        <f>SUM(N6:O6)</f>
        <v>39</v>
      </c>
      <c r="Q6" s="541">
        <f t="shared" si="0"/>
        <v>-2.5000000000000001E-2</v>
      </c>
      <c r="R6" s="494">
        <v>26</v>
      </c>
      <c r="S6" s="476">
        <v>11</v>
      </c>
      <c r="T6" s="476">
        <f>SUM(R6:S6)</f>
        <v>37</v>
      </c>
      <c r="U6" s="545">
        <f>(T6-$H6)/$H6</f>
        <v>-7.4999999999999997E-2</v>
      </c>
      <c r="V6" s="494">
        <v>25</v>
      </c>
      <c r="W6" s="476">
        <v>11</v>
      </c>
      <c r="X6" s="476">
        <f>SUM(V6:W6)</f>
        <v>36</v>
      </c>
      <c r="Y6" s="545">
        <f>(X6-$H6)/$H6</f>
        <v>-0.1</v>
      </c>
      <c r="Z6" s="494"/>
      <c r="AA6" s="476"/>
      <c r="AB6" s="476">
        <f>SUM(Z6:AA6)</f>
        <v>0</v>
      </c>
      <c r="AC6" s="541">
        <f t="shared" si="1"/>
        <v>-1</v>
      </c>
      <c r="AD6" s="572"/>
      <c r="AE6" s="476"/>
      <c r="AF6" s="476">
        <f>SUM(AD6:AE6)</f>
        <v>0</v>
      </c>
      <c r="AG6" s="541">
        <f>(AF6-$H6)/$H6</f>
        <v>-1</v>
      </c>
    </row>
    <row r="7" spans="1:33" x14ac:dyDescent="0.2">
      <c r="A7" s="484" t="s">
        <v>130</v>
      </c>
      <c r="B7" s="493">
        <v>27</v>
      </c>
      <c r="C7" s="332">
        <v>10</v>
      </c>
      <c r="D7" s="332">
        <f t="shared" ref="D7:D8" si="3">SUM(B7:C7)</f>
        <v>37</v>
      </c>
      <c r="E7" s="488"/>
      <c r="F7" s="494">
        <v>26</v>
      </c>
      <c r="G7" s="476">
        <v>10</v>
      </c>
      <c r="H7" s="476">
        <f>SUM(F7:G7)</f>
        <v>36</v>
      </c>
      <c r="I7" s="571">
        <v>0</v>
      </c>
      <c r="J7" s="572">
        <v>25</v>
      </c>
      <c r="K7" s="476">
        <v>10</v>
      </c>
      <c r="L7" s="476">
        <f>SUM(J7:K7)</f>
        <v>35</v>
      </c>
      <c r="M7" s="541">
        <f>(L7-$H7)/$H7</f>
        <v>-2.7777777777777776E-2</v>
      </c>
      <c r="N7" s="494">
        <v>23</v>
      </c>
      <c r="O7" s="476">
        <v>8</v>
      </c>
      <c r="P7" s="476">
        <f>SUM(N7:O7)</f>
        <v>31</v>
      </c>
      <c r="Q7" s="545">
        <f t="shared" si="0"/>
        <v>-0.1388888888888889</v>
      </c>
      <c r="R7" s="494">
        <v>23</v>
      </c>
      <c r="S7" s="476">
        <v>8</v>
      </c>
      <c r="T7" s="476">
        <f>SUM(R7:S7)</f>
        <v>31</v>
      </c>
      <c r="U7" s="545">
        <f>(T7-$H7)/$H7</f>
        <v>-0.1388888888888889</v>
      </c>
      <c r="V7" s="494">
        <v>22</v>
      </c>
      <c r="W7" s="476">
        <v>8</v>
      </c>
      <c r="X7" s="476">
        <f>SUM(V7:W7)</f>
        <v>30</v>
      </c>
      <c r="Y7" s="545">
        <f>(X7-$H7)/$H7</f>
        <v>-0.16666666666666666</v>
      </c>
      <c r="Z7" s="494"/>
      <c r="AA7" s="476"/>
      <c r="AB7" s="476">
        <f>SUM(Z7:AA7)</f>
        <v>0</v>
      </c>
      <c r="AC7" s="541">
        <f t="shared" si="1"/>
        <v>-1</v>
      </c>
      <c r="AD7" s="572"/>
      <c r="AE7" s="476"/>
      <c r="AF7" s="476">
        <f>SUM(AD7:AE7)</f>
        <v>0</v>
      </c>
      <c r="AG7" s="541">
        <f>(AF7-$H7)/$H7</f>
        <v>-1</v>
      </c>
    </row>
    <row r="8" spans="1:33" x14ac:dyDescent="0.2">
      <c r="A8" s="484" t="s">
        <v>10</v>
      </c>
      <c r="B8" s="493">
        <v>16</v>
      </c>
      <c r="C8" s="332">
        <v>4</v>
      </c>
      <c r="D8" s="332">
        <f t="shared" si="3"/>
        <v>20</v>
      </c>
      <c r="E8" s="488"/>
      <c r="F8" s="493">
        <v>15</v>
      </c>
      <c r="G8" s="332">
        <v>3</v>
      </c>
      <c r="H8" s="476">
        <f>SUM(F8:G8)</f>
        <v>18</v>
      </c>
      <c r="I8" s="571">
        <v>0</v>
      </c>
      <c r="J8" s="572">
        <v>15</v>
      </c>
      <c r="K8" s="476">
        <v>3</v>
      </c>
      <c r="L8" s="476">
        <f>SUM(J8:K8)</f>
        <v>18</v>
      </c>
      <c r="M8" s="541">
        <f t="shared" ref="M8:M54" si="4">(L8-$H8)/$H8</f>
        <v>0</v>
      </c>
      <c r="N8" s="494">
        <v>15</v>
      </c>
      <c r="O8" s="476">
        <v>3</v>
      </c>
      <c r="P8" s="476">
        <f>SUM(N8:O8)</f>
        <v>18</v>
      </c>
      <c r="Q8" s="541">
        <f>(P8-$H8)/$H8</f>
        <v>0</v>
      </c>
      <c r="R8" s="494">
        <v>12</v>
      </c>
      <c r="S8" s="476">
        <v>3</v>
      </c>
      <c r="T8" s="476">
        <f>SUM(R8:S8)</f>
        <v>15</v>
      </c>
      <c r="U8" s="545">
        <f t="shared" ref="U8:U54" si="5">(T8-$H8)/$H8</f>
        <v>-0.16666666666666666</v>
      </c>
      <c r="V8" s="494">
        <v>13</v>
      </c>
      <c r="W8" s="476">
        <v>2</v>
      </c>
      <c r="X8" s="476">
        <f>SUM(V8:W8)</f>
        <v>15</v>
      </c>
      <c r="Y8" s="545">
        <f t="shared" ref="Y8:Y54" si="6">(X8-$H8)/$H8</f>
        <v>-0.16666666666666666</v>
      </c>
      <c r="Z8" s="494"/>
      <c r="AA8" s="476"/>
      <c r="AB8" s="476">
        <f>SUM(Z8:AA8)</f>
        <v>0</v>
      </c>
      <c r="AC8" s="541">
        <f t="shared" si="1"/>
        <v>-1</v>
      </c>
      <c r="AD8" s="572"/>
      <c r="AE8" s="476"/>
      <c r="AF8" s="476">
        <f>SUM(AD8:AE8)</f>
        <v>0</v>
      </c>
      <c r="AG8" s="541">
        <f t="shared" si="2"/>
        <v>-1</v>
      </c>
    </row>
    <row r="9" spans="1:33" x14ac:dyDescent="0.2">
      <c r="A9" s="483" t="s">
        <v>173</v>
      </c>
      <c r="B9" s="457">
        <f>SUM(B10:B11)</f>
        <v>76</v>
      </c>
      <c r="C9" s="387">
        <f>SUM(C10:C11)</f>
        <v>31</v>
      </c>
      <c r="D9" s="387">
        <f>SUM(B9:C9)</f>
        <v>107</v>
      </c>
      <c r="E9" s="489"/>
      <c r="F9" s="457">
        <f>SUM(F10:F11)</f>
        <v>74</v>
      </c>
      <c r="G9" s="387">
        <f>SUM(G10:G11)</f>
        <v>31</v>
      </c>
      <c r="H9" s="387">
        <f>SUM(H10:H11)</f>
        <v>105</v>
      </c>
      <c r="I9" s="567">
        <v>0</v>
      </c>
      <c r="J9" s="382">
        <f>SUM(J10:J11)</f>
        <v>76</v>
      </c>
      <c r="K9" s="387">
        <f>SUM(K10:K11)</f>
        <v>33</v>
      </c>
      <c r="L9" s="387">
        <f>SUM(L10:L11)</f>
        <v>109</v>
      </c>
      <c r="M9" s="568">
        <f t="shared" si="4"/>
        <v>3.8095238095238099E-2</v>
      </c>
      <c r="N9" s="457">
        <f>SUM(N10:N11)</f>
        <v>70</v>
      </c>
      <c r="O9" s="387">
        <f>SUM(O10:O11)</f>
        <v>33</v>
      </c>
      <c r="P9" s="387">
        <f>SUM(P10:P11)</f>
        <v>103</v>
      </c>
      <c r="Q9" s="568">
        <f t="shared" si="0"/>
        <v>-1.9047619047619049E-2</v>
      </c>
      <c r="R9" s="457">
        <f>SUM(R10:R11)</f>
        <v>70</v>
      </c>
      <c r="S9" s="387">
        <f>SUM(S10:S11)</f>
        <v>33</v>
      </c>
      <c r="T9" s="387">
        <f>SUM(T10:T11)</f>
        <v>103</v>
      </c>
      <c r="U9" s="568">
        <f t="shared" si="5"/>
        <v>-1.9047619047619049E-2</v>
      </c>
      <c r="V9" s="457">
        <f>SUM(V10:V11)</f>
        <v>67</v>
      </c>
      <c r="W9" s="387">
        <f>SUM(W10:W11)</f>
        <v>33</v>
      </c>
      <c r="X9" s="387">
        <f>SUM(X10:X11)</f>
        <v>100</v>
      </c>
      <c r="Y9" s="568">
        <f t="shared" si="6"/>
        <v>-4.7619047619047616E-2</v>
      </c>
      <c r="Z9" s="457">
        <f>SUM(Z10:Z11)</f>
        <v>0</v>
      </c>
      <c r="AA9" s="387">
        <f>SUM(AA10:AA11)</f>
        <v>0</v>
      </c>
      <c r="AB9" s="387">
        <f>SUM(AB10:AB11)</f>
        <v>0</v>
      </c>
      <c r="AC9" s="568">
        <f t="shared" si="1"/>
        <v>-1</v>
      </c>
      <c r="AD9" s="382">
        <f>SUM(AD10:AD11)</f>
        <v>0</v>
      </c>
      <c r="AE9" s="387">
        <f>SUM(AE10:AE11)</f>
        <v>0</v>
      </c>
      <c r="AF9" s="387">
        <f>SUM(AF10:AF11)</f>
        <v>0</v>
      </c>
      <c r="AG9" s="568">
        <f t="shared" si="2"/>
        <v>-1</v>
      </c>
    </row>
    <row r="10" spans="1:33" x14ac:dyDescent="0.2">
      <c r="A10" s="484" t="s">
        <v>185</v>
      </c>
      <c r="B10" s="493">
        <v>7</v>
      </c>
      <c r="C10" s="332">
        <v>8</v>
      </c>
      <c r="D10" s="332">
        <f>SUM(B10:C10)</f>
        <v>15</v>
      </c>
      <c r="E10" s="488"/>
      <c r="F10" s="493">
        <v>5</v>
      </c>
      <c r="G10" s="332">
        <v>8</v>
      </c>
      <c r="H10" s="476">
        <f>SUM(F10:G10)</f>
        <v>13</v>
      </c>
      <c r="I10" s="571">
        <v>0</v>
      </c>
      <c r="J10" s="572">
        <v>5</v>
      </c>
      <c r="K10" s="476">
        <v>9</v>
      </c>
      <c r="L10" s="476">
        <f>SUM(J10:K10)</f>
        <v>14</v>
      </c>
      <c r="M10" s="543">
        <f t="shared" si="4"/>
        <v>7.6923076923076927E-2</v>
      </c>
      <c r="N10" s="494">
        <v>4</v>
      </c>
      <c r="O10" s="476">
        <v>9</v>
      </c>
      <c r="P10" s="476">
        <f>SUM(N10:O10)</f>
        <v>13</v>
      </c>
      <c r="Q10" s="541">
        <f t="shared" si="0"/>
        <v>0</v>
      </c>
      <c r="R10" s="494">
        <v>4</v>
      </c>
      <c r="S10" s="476">
        <v>9</v>
      </c>
      <c r="T10" s="476">
        <f>SUM(R10:S10)</f>
        <v>13</v>
      </c>
      <c r="U10" s="541">
        <f t="shared" si="5"/>
        <v>0</v>
      </c>
      <c r="V10" s="494">
        <v>4</v>
      </c>
      <c r="W10" s="476">
        <v>9</v>
      </c>
      <c r="X10" s="476">
        <f>SUM(V10:W10)</f>
        <v>13</v>
      </c>
      <c r="Y10" s="541">
        <f t="shared" si="6"/>
        <v>0</v>
      </c>
      <c r="Z10" s="494"/>
      <c r="AA10" s="476"/>
      <c r="AB10" s="476">
        <f>SUM(Z10:AA10)</f>
        <v>0</v>
      </c>
      <c r="AC10" s="541">
        <f t="shared" si="1"/>
        <v>-1</v>
      </c>
      <c r="AD10" s="572"/>
      <c r="AE10" s="476"/>
      <c r="AF10" s="476">
        <f>SUM(AD10:AE10)</f>
        <v>0</v>
      </c>
      <c r="AG10" s="541">
        <f t="shared" si="2"/>
        <v>-1</v>
      </c>
    </row>
    <row r="11" spans="1:33" x14ac:dyDescent="0.2">
      <c r="A11" s="484" t="s">
        <v>184</v>
      </c>
      <c r="B11" s="493">
        <v>69</v>
      </c>
      <c r="C11" s="332">
        <v>23</v>
      </c>
      <c r="D11" s="332">
        <f t="shared" ref="D11:D54" si="7">SUM(B11:C11)</f>
        <v>92</v>
      </c>
      <c r="E11" s="488"/>
      <c r="F11" s="493">
        <v>69</v>
      </c>
      <c r="G11" s="332">
        <v>23</v>
      </c>
      <c r="H11" s="476">
        <f>SUM(F11:G11)</f>
        <v>92</v>
      </c>
      <c r="I11" s="571">
        <v>0</v>
      </c>
      <c r="J11" s="572">
        <v>71</v>
      </c>
      <c r="K11" s="476">
        <v>24</v>
      </c>
      <c r="L11" s="476">
        <f>SUM(J11:K11)</f>
        <v>95</v>
      </c>
      <c r="M11" s="543">
        <f t="shared" si="4"/>
        <v>3.2608695652173912E-2</v>
      </c>
      <c r="N11" s="494">
        <v>66</v>
      </c>
      <c r="O11" s="476">
        <v>24</v>
      </c>
      <c r="P11" s="476">
        <f>SUM(N11:O11)</f>
        <v>90</v>
      </c>
      <c r="Q11" s="541">
        <f t="shared" si="0"/>
        <v>-2.1739130434782608E-2</v>
      </c>
      <c r="R11" s="494">
        <v>66</v>
      </c>
      <c r="S11" s="476">
        <v>24</v>
      </c>
      <c r="T11" s="476">
        <f>SUM(R11:S11)</f>
        <v>90</v>
      </c>
      <c r="U11" s="541">
        <f t="shared" si="5"/>
        <v>-2.1739130434782608E-2</v>
      </c>
      <c r="V11" s="494">
        <v>63</v>
      </c>
      <c r="W11" s="476">
        <v>24</v>
      </c>
      <c r="X11" s="476">
        <f>SUM(V11:W11)</f>
        <v>87</v>
      </c>
      <c r="Y11" s="545">
        <f t="shared" si="6"/>
        <v>-5.434782608695652E-2</v>
      </c>
      <c r="Z11" s="494"/>
      <c r="AA11" s="476"/>
      <c r="AB11" s="476">
        <f>SUM(Z11:AA11)</f>
        <v>0</v>
      </c>
      <c r="AC11" s="541">
        <f t="shared" si="1"/>
        <v>-1</v>
      </c>
      <c r="AD11" s="572"/>
      <c r="AE11" s="476"/>
      <c r="AF11" s="476">
        <f>SUM(AD11:AE11)</f>
        <v>0</v>
      </c>
      <c r="AG11" s="541">
        <f t="shared" si="2"/>
        <v>-1</v>
      </c>
    </row>
    <row r="12" spans="1:33" x14ac:dyDescent="0.2">
      <c r="A12" s="483" t="s">
        <v>172</v>
      </c>
      <c r="B12" s="457">
        <f>SUM(B13:B14)</f>
        <v>228</v>
      </c>
      <c r="C12" s="387">
        <f>SUM(C13:C14)</f>
        <v>57</v>
      </c>
      <c r="D12" s="573">
        <f t="shared" si="7"/>
        <v>285</v>
      </c>
      <c r="E12" s="489"/>
      <c r="F12" s="457">
        <f>SUM(F13:F14)</f>
        <v>213</v>
      </c>
      <c r="G12" s="387">
        <f>SUM(G13:G14)</f>
        <v>52</v>
      </c>
      <c r="H12" s="387">
        <f>SUM(H13:H14)</f>
        <v>265</v>
      </c>
      <c r="I12" s="567">
        <v>0</v>
      </c>
      <c r="J12" s="382">
        <f>SUM(J13:J14)</f>
        <v>213</v>
      </c>
      <c r="K12" s="387">
        <f>SUM(K13:K14)</f>
        <v>49</v>
      </c>
      <c r="L12" s="387">
        <f>SUM(L13:L14)</f>
        <v>262</v>
      </c>
      <c r="M12" s="568">
        <f t="shared" si="4"/>
        <v>-1.1320754716981131E-2</v>
      </c>
      <c r="N12" s="457">
        <f>SUM(N13:N14)</f>
        <v>210</v>
      </c>
      <c r="O12" s="387">
        <f>SUM(O13:O14)</f>
        <v>48</v>
      </c>
      <c r="P12" s="387">
        <f>SUM(P13:P14)</f>
        <v>258</v>
      </c>
      <c r="Q12" s="568">
        <f t="shared" si="0"/>
        <v>-2.6415094339622643E-2</v>
      </c>
      <c r="R12" s="457">
        <f>SUM(R13:R14)</f>
        <v>210</v>
      </c>
      <c r="S12" s="387">
        <f>SUM(S13:S14)</f>
        <v>47</v>
      </c>
      <c r="T12" s="387">
        <f>SUM(T13:T14)</f>
        <v>257</v>
      </c>
      <c r="U12" s="568">
        <f t="shared" si="5"/>
        <v>-3.0188679245283019E-2</v>
      </c>
      <c r="V12" s="457">
        <f>SUM(V13:V14)</f>
        <v>199</v>
      </c>
      <c r="W12" s="387">
        <f>SUM(W13:W14)</f>
        <v>47</v>
      </c>
      <c r="X12" s="387">
        <f>SUM(X13:X14)</f>
        <v>246</v>
      </c>
      <c r="Y12" s="568">
        <f t="shared" si="6"/>
        <v>-7.1698113207547168E-2</v>
      </c>
      <c r="Z12" s="457">
        <f>SUM(Z13:Z14)</f>
        <v>0</v>
      </c>
      <c r="AA12" s="387">
        <f>SUM(AA13:AA14)</f>
        <v>0</v>
      </c>
      <c r="AB12" s="387">
        <f>SUM(AB13:AB14)</f>
        <v>0</v>
      </c>
      <c r="AC12" s="568">
        <f t="shared" si="1"/>
        <v>-1</v>
      </c>
      <c r="AD12" s="382">
        <f>SUM(AD13:AD14)</f>
        <v>0</v>
      </c>
      <c r="AE12" s="387">
        <f>SUM(AE13:AE14)</f>
        <v>0</v>
      </c>
      <c r="AF12" s="387">
        <f>SUM(AF13:AF14)</f>
        <v>0</v>
      </c>
      <c r="AG12" s="568">
        <f t="shared" si="2"/>
        <v>-1</v>
      </c>
    </row>
    <row r="13" spans="1:33" x14ac:dyDescent="0.2">
      <c r="A13" s="484" t="s">
        <v>150</v>
      </c>
      <c r="B13" s="493">
        <v>47</v>
      </c>
      <c r="C13" s="332">
        <v>10</v>
      </c>
      <c r="D13" s="332">
        <f t="shared" si="7"/>
        <v>57</v>
      </c>
      <c r="E13" s="488"/>
      <c r="F13" s="493">
        <v>41</v>
      </c>
      <c r="G13" s="332">
        <v>6</v>
      </c>
      <c r="H13" s="476">
        <f>SUM(F13:G13)</f>
        <v>47</v>
      </c>
      <c r="I13" s="571">
        <v>0</v>
      </c>
      <c r="J13" s="338">
        <v>41</v>
      </c>
      <c r="K13" s="332">
        <v>7</v>
      </c>
      <c r="L13" s="476">
        <f>SUM(J13:K13)</f>
        <v>48</v>
      </c>
      <c r="M13" s="543">
        <f t="shared" si="4"/>
        <v>2.1276595744680851E-2</v>
      </c>
      <c r="N13" s="494">
        <v>39</v>
      </c>
      <c r="O13" s="476">
        <v>7</v>
      </c>
      <c r="P13" s="476">
        <f>SUM(N13:O13)</f>
        <v>46</v>
      </c>
      <c r="Q13" s="545">
        <f t="shared" si="0"/>
        <v>-2.1276595744680851E-2</v>
      </c>
      <c r="R13" s="494">
        <v>39</v>
      </c>
      <c r="S13" s="476">
        <v>7</v>
      </c>
      <c r="T13" s="476">
        <f>SUM(R13:S13)</f>
        <v>46</v>
      </c>
      <c r="U13" s="541">
        <f t="shared" si="5"/>
        <v>-2.1276595744680851E-2</v>
      </c>
      <c r="V13" s="494">
        <v>36</v>
      </c>
      <c r="W13" s="476">
        <v>7</v>
      </c>
      <c r="X13" s="476">
        <f>SUM(V13:W13)</f>
        <v>43</v>
      </c>
      <c r="Y13" s="545">
        <f t="shared" si="6"/>
        <v>-8.5106382978723402E-2</v>
      </c>
      <c r="Z13" s="494"/>
      <c r="AA13" s="476"/>
      <c r="AB13" s="476">
        <f>SUM(Z13:AA13)</f>
        <v>0</v>
      </c>
      <c r="AC13" s="541">
        <f t="shared" si="1"/>
        <v>-1</v>
      </c>
      <c r="AD13" s="572"/>
      <c r="AE13" s="476"/>
      <c r="AF13" s="476">
        <f>SUM(AD13:AE13)</f>
        <v>0</v>
      </c>
      <c r="AG13" s="541">
        <f t="shared" si="2"/>
        <v>-1</v>
      </c>
    </row>
    <row r="14" spans="1:33" x14ac:dyDescent="0.2">
      <c r="A14" s="484" t="s">
        <v>91</v>
      </c>
      <c r="B14" s="493">
        <v>181</v>
      </c>
      <c r="C14" s="332">
        <v>47</v>
      </c>
      <c r="D14" s="332">
        <f t="shared" si="7"/>
        <v>228</v>
      </c>
      <c r="E14" s="488"/>
      <c r="F14" s="494">
        <v>172</v>
      </c>
      <c r="G14" s="476">
        <v>46</v>
      </c>
      <c r="H14" s="476">
        <f>SUM(F14:G14)</f>
        <v>218</v>
      </c>
      <c r="I14" s="571">
        <v>0</v>
      </c>
      <c r="J14" s="572">
        <v>172</v>
      </c>
      <c r="K14" s="476">
        <v>42</v>
      </c>
      <c r="L14" s="476">
        <f>SUM(J14:K14)</f>
        <v>214</v>
      </c>
      <c r="M14" s="541">
        <f t="shared" si="4"/>
        <v>-1.834862385321101E-2</v>
      </c>
      <c r="N14" s="494">
        <v>171</v>
      </c>
      <c r="O14" s="476">
        <v>41</v>
      </c>
      <c r="P14" s="476">
        <f>SUM(N14:O14)</f>
        <v>212</v>
      </c>
      <c r="Q14" s="541">
        <f t="shared" si="0"/>
        <v>-2.7522935779816515E-2</v>
      </c>
      <c r="R14" s="494">
        <v>171</v>
      </c>
      <c r="S14" s="476">
        <v>40</v>
      </c>
      <c r="T14" s="476">
        <f>SUM(R14:S14)</f>
        <v>211</v>
      </c>
      <c r="U14" s="541">
        <f t="shared" si="5"/>
        <v>-3.2110091743119268E-2</v>
      </c>
      <c r="V14" s="494">
        <v>163</v>
      </c>
      <c r="W14" s="476">
        <v>40</v>
      </c>
      <c r="X14" s="476">
        <f>SUM(V14:W14)</f>
        <v>203</v>
      </c>
      <c r="Y14" s="545">
        <f>(X14-$H14)/$H14</f>
        <v>-6.8807339449541288E-2</v>
      </c>
      <c r="Z14" s="494"/>
      <c r="AA14" s="476"/>
      <c r="AB14" s="476">
        <f>SUM(Z14:AA14)</f>
        <v>0</v>
      </c>
      <c r="AC14" s="541">
        <f t="shared" si="1"/>
        <v>-1</v>
      </c>
      <c r="AD14" s="572"/>
      <c r="AE14" s="476"/>
      <c r="AF14" s="476">
        <f>SUM(AD14:AE14)</f>
        <v>0</v>
      </c>
      <c r="AG14" s="541">
        <f t="shared" si="2"/>
        <v>-1</v>
      </c>
    </row>
    <row r="15" spans="1:33" x14ac:dyDescent="0.2">
      <c r="A15" s="482" t="s">
        <v>81</v>
      </c>
      <c r="B15" s="492">
        <f>B16+B21</f>
        <v>144</v>
      </c>
      <c r="C15" s="475">
        <f>C16+C21</f>
        <v>40</v>
      </c>
      <c r="D15" s="574">
        <f t="shared" si="7"/>
        <v>184</v>
      </c>
      <c r="E15" s="562"/>
      <c r="F15" s="492">
        <f>F16+F21</f>
        <v>145</v>
      </c>
      <c r="G15" s="475">
        <f>G16+G21</f>
        <v>41</v>
      </c>
      <c r="H15" s="475">
        <f>H16+H21</f>
        <v>186</v>
      </c>
      <c r="I15" s="563">
        <v>0</v>
      </c>
      <c r="J15" s="564">
        <f>J16+J21</f>
        <v>142</v>
      </c>
      <c r="K15" s="475">
        <f>K16+K21</f>
        <v>40</v>
      </c>
      <c r="L15" s="475">
        <f>L16+L21</f>
        <v>182</v>
      </c>
      <c r="M15" s="565">
        <f t="shared" si="4"/>
        <v>-2.1505376344086023E-2</v>
      </c>
      <c r="N15" s="492">
        <f>N16+N21</f>
        <v>140</v>
      </c>
      <c r="O15" s="475">
        <f>O16+O21</f>
        <v>40</v>
      </c>
      <c r="P15" s="475">
        <f>P16+P21</f>
        <v>180</v>
      </c>
      <c r="Q15" s="539">
        <f t="shared" si="0"/>
        <v>-3.2258064516129031E-2</v>
      </c>
      <c r="R15" s="492">
        <f>R16+R21</f>
        <v>136</v>
      </c>
      <c r="S15" s="475">
        <f>S16+S21</f>
        <v>39</v>
      </c>
      <c r="T15" s="475">
        <f>T16+T21</f>
        <v>175</v>
      </c>
      <c r="U15" s="539">
        <f t="shared" si="5"/>
        <v>-5.9139784946236562E-2</v>
      </c>
      <c r="V15" s="492">
        <f>V16+V21</f>
        <v>132</v>
      </c>
      <c r="W15" s="475">
        <f>W16+W21</f>
        <v>39</v>
      </c>
      <c r="X15" s="475">
        <f>X16+X21</f>
        <v>171</v>
      </c>
      <c r="Y15" s="565">
        <f t="shared" si="6"/>
        <v>-8.0645161290322578E-2</v>
      </c>
      <c r="Z15" s="492">
        <f>Z16+Z21</f>
        <v>0</v>
      </c>
      <c r="AA15" s="475">
        <f>AA16+AA21</f>
        <v>0</v>
      </c>
      <c r="AB15" s="475">
        <f>AB16+AB21</f>
        <v>0</v>
      </c>
      <c r="AC15" s="565">
        <f t="shared" si="1"/>
        <v>-1</v>
      </c>
      <c r="AD15" s="564">
        <f>AD16+AD21</f>
        <v>0</v>
      </c>
      <c r="AE15" s="475">
        <f>AE16+AE21</f>
        <v>0</v>
      </c>
      <c r="AF15" s="475">
        <f>AF16+AF21</f>
        <v>0</v>
      </c>
      <c r="AG15" s="565">
        <f t="shared" si="2"/>
        <v>-1</v>
      </c>
    </row>
    <row r="16" spans="1:33" x14ac:dyDescent="0.2">
      <c r="A16" s="483" t="s">
        <v>173</v>
      </c>
      <c r="B16" s="457">
        <f>SUM(B17:B20)</f>
        <v>75</v>
      </c>
      <c r="C16" s="387">
        <f>SUM(C17:C20)</f>
        <v>33</v>
      </c>
      <c r="D16" s="573">
        <f t="shared" si="7"/>
        <v>108</v>
      </c>
      <c r="E16" s="489"/>
      <c r="F16" s="457">
        <f>SUM(F17:F20)</f>
        <v>76</v>
      </c>
      <c r="G16" s="387">
        <f>SUM(G17:G20)</f>
        <v>34</v>
      </c>
      <c r="H16" s="387">
        <f>SUM(H17:H20)</f>
        <v>110</v>
      </c>
      <c r="I16" s="567">
        <v>0</v>
      </c>
      <c r="J16" s="382">
        <f>SUM(J17:J20)</f>
        <v>75</v>
      </c>
      <c r="K16" s="387">
        <f>SUM(K17:K20)</f>
        <v>33</v>
      </c>
      <c r="L16" s="387">
        <f>SUM(L17:L20)</f>
        <v>108</v>
      </c>
      <c r="M16" s="568">
        <f t="shared" si="4"/>
        <v>-1.8181818181818181E-2</v>
      </c>
      <c r="N16" s="457">
        <f>SUM(N17:N20)</f>
        <v>74</v>
      </c>
      <c r="O16" s="387">
        <f>SUM(O17:O20)</f>
        <v>33</v>
      </c>
      <c r="P16" s="387">
        <f>SUM(P17:P20)</f>
        <v>107</v>
      </c>
      <c r="Q16" s="568">
        <f t="shared" si="0"/>
        <v>-2.7272727272727271E-2</v>
      </c>
      <c r="R16" s="457">
        <f>SUM(R17:R20)</f>
        <v>71</v>
      </c>
      <c r="S16" s="387">
        <f>SUM(S17:S20)</f>
        <v>32</v>
      </c>
      <c r="T16" s="387">
        <f>SUM(T17:T20)</f>
        <v>103</v>
      </c>
      <c r="U16" s="568">
        <f t="shared" si="5"/>
        <v>-6.363636363636363E-2</v>
      </c>
      <c r="V16" s="457">
        <f>SUM(V17:V20)</f>
        <v>67</v>
      </c>
      <c r="W16" s="387">
        <f>SUM(W17:W20)</f>
        <v>32</v>
      </c>
      <c r="X16" s="387">
        <f>SUM(X17:X20)</f>
        <v>99</v>
      </c>
      <c r="Y16" s="568">
        <f t="shared" si="6"/>
        <v>-0.1</v>
      </c>
      <c r="Z16" s="457">
        <f>SUM(Z17:Z20)</f>
        <v>0</v>
      </c>
      <c r="AA16" s="387">
        <f>SUM(AA17:AA20)</f>
        <v>0</v>
      </c>
      <c r="AB16" s="387">
        <f>SUM(AB17:AB20)</f>
        <v>0</v>
      </c>
      <c r="AC16" s="568">
        <f t="shared" si="1"/>
        <v>-1</v>
      </c>
      <c r="AD16" s="382">
        <f>SUM(AD17:AD20)</f>
        <v>0</v>
      </c>
      <c r="AE16" s="387">
        <f>SUM(AE17:AE20)</f>
        <v>0</v>
      </c>
      <c r="AF16" s="387">
        <f>SUM(AF17:AF20)</f>
        <v>0</v>
      </c>
      <c r="AG16" s="568">
        <f t="shared" si="2"/>
        <v>-1</v>
      </c>
    </row>
    <row r="17" spans="1:33" x14ac:dyDescent="0.2">
      <c r="A17" s="484" t="s">
        <v>9</v>
      </c>
      <c r="B17" s="493">
        <v>12</v>
      </c>
      <c r="C17" s="332">
        <v>10</v>
      </c>
      <c r="D17" s="332">
        <f t="shared" si="7"/>
        <v>22</v>
      </c>
      <c r="E17" s="488"/>
      <c r="F17" s="493">
        <v>13</v>
      </c>
      <c r="G17" s="332">
        <v>10</v>
      </c>
      <c r="H17" s="476">
        <f>SUM(F17:G17)</f>
        <v>23</v>
      </c>
      <c r="I17" s="571">
        <v>0</v>
      </c>
      <c r="J17" s="572">
        <v>13</v>
      </c>
      <c r="K17" s="476">
        <v>9</v>
      </c>
      <c r="L17" s="476">
        <f>SUM(J17:K17)</f>
        <v>22</v>
      </c>
      <c r="M17" s="541">
        <f t="shared" si="4"/>
        <v>-4.3478260869565216E-2</v>
      </c>
      <c r="N17" s="494">
        <v>13</v>
      </c>
      <c r="O17" s="476">
        <v>9</v>
      </c>
      <c r="P17" s="476">
        <f>SUM(N17:O17)</f>
        <v>22</v>
      </c>
      <c r="Q17" s="541">
        <f t="shared" si="0"/>
        <v>-4.3478260869565216E-2</v>
      </c>
      <c r="R17" s="494">
        <v>13</v>
      </c>
      <c r="S17" s="476">
        <v>9</v>
      </c>
      <c r="T17" s="476">
        <f>SUM(R17:S17)</f>
        <v>22</v>
      </c>
      <c r="U17" s="541">
        <f t="shared" si="5"/>
        <v>-4.3478260869565216E-2</v>
      </c>
      <c r="V17" s="494">
        <v>12</v>
      </c>
      <c r="W17" s="476">
        <v>9</v>
      </c>
      <c r="X17" s="476">
        <f>SUM(V17:W17)</f>
        <v>21</v>
      </c>
      <c r="Y17" s="545">
        <f t="shared" si="6"/>
        <v>-8.6956521739130432E-2</v>
      </c>
      <c r="Z17" s="494"/>
      <c r="AA17" s="476"/>
      <c r="AB17" s="476">
        <f>SUM(Z17:AA17)</f>
        <v>0</v>
      </c>
      <c r="AC17" s="541">
        <f t="shared" si="1"/>
        <v>-1</v>
      </c>
      <c r="AD17" s="572"/>
      <c r="AE17" s="476"/>
      <c r="AF17" s="476">
        <f>SUM(AD17:AE17)</f>
        <v>0</v>
      </c>
      <c r="AG17" s="541">
        <f t="shared" si="2"/>
        <v>-1</v>
      </c>
    </row>
    <row r="18" spans="1:33" x14ac:dyDescent="0.2">
      <c r="A18" s="484" t="s">
        <v>103</v>
      </c>
      <c r="B18" s="493">
        <v>24</v>
      </c>
      <c r="C18" s="332">
        <v>5</v>
      </c>
      <c r="D18" s="332">
        <f t="shared" si="7"/>
        <v>29</v>
      </c>
      <c r="E18" s="488"/>
      <c r="F18" s="493">
        <v>24</v>
      </c>
      <c r="G18" s="575">
        <v>6</v>
      </c>
      <c r="H18" s="476">
        <f>SUM(F18:G18)</f>
        <v>30</v>
      </c>
      <c r="I18" s="571">
        <v>0</v>
      </c>
      <c r="J18" s="572">
        <v>24</v>
      </c>
      <c r="K18" s="576">
        <v>6</v>
      </c>
      <c r="L18" s="476">
        <f>SUM(J18:K18)</f>
        <v>30</v>
      </c>
      <c r="M18" s="541">
        <f t="shared" si="4"/>
        <v>0</v>
      </c>
      <c r="N18" s="494">
        <v>23</v>
      </c>
      <c r="O18" s="576">
        <v>6</v>
      </c>
      <c r="P18" s="476">
        <f>SUM(N18:O18)</f>
        <v>29</v>
      </c>
      <c r="Q18" s="541">
        <f t="shared" si="0"/>
        <v>-3.3333333333333333E-2</v>
      </c>
      <c r="R18" s="494">
        <v>22</v>
      </c>
      <c r="S18" s="576">
        <v>6</v>
      </c>
      <c r="T18" s="476">
        <f>SUM(R18:S18)</f>
        <v>28</v>
      </c>
      <c r="U18" s="545">
        <f t="shared" si="5"/>
        <v>-6.6666666666666666E-2</v>
      </c>
      <c r="V18" s="494">
        <v>20</v>
      </c>
      <c r="W18" s="576">
        <v>6</v>
      </c>
      <c r="X18" s="476">
        <f>SUM(V18:W18)</f>
        <v>26</v>
      </c>
      <c r="Y18" s="545">
        <f t="shared" si="6"/>
        <v>-0.13333333333333333</v>
      </c>
      <c r="Z18" s="494"/>
      <c r="AA18" s="576"/>
      <c r="AB18" s="476">
        <f>SUM(Z18:AA18)</f>
        <v>0</v>
      </c>
      <c r="AC18" s="541">
        <f t="shared" si="1"/>
        <v>-1</v>
      </c>
      <c r="AD18" s="572"/>
      <c r="AE18" s="576"/>
      <c r="AF18" s="476">
        <f>SUM(AD18:AE18)</f>
        <v>0</v>
      </c>
      <c r="AG18" s="541">
        <f t="shared" si="2"/>
        <v>-1</v>
      </c>
    </row>
    <row r="19" spans="1:33" x14ac:dyDescent="0.2">
      <c r="A19" s="484" t="s">
        <v>13</v>
      </c>
      <c r="B19" s="493">
        <v>11</v>
      </c>
      <c r="C19" s="332">
        <v>17</v>
      </c>
      <c r="D19" s="332">
        <f t="shared" si="7"/>
        <v>28</v>
      </c>
      <c r="E19" s="488"/>
      <c r="F19" s="493">
        <v>11</v>
      </c>
      <c r="G19" s="332">
        <v>17</v>
      </c>
      <c r="H19" s="476">
        <f>SUM(F19:G19)</f>
        <v>28</v>
      </c>
      <c r="I19" s="571">
        <v>0</v>
      </c>
      <c r="J19" s="572">
        <v>11</v>
      </c>
      <c r="K19" s="476">
        <v>17</v>
      </c>
      <c r="L19" s="476">
        <f>SUM(J19:K19)</f>
        <v>28</v>
      </c>
      <c r="M19" s="541">
        <f t="shared" si="4"/>
        <v>0</v>
      </c>
      <c r="N19" s="494">
        <v>11</v>
      </c>
      <c r="O19" s="476">
        <v>17</v>
      </c>
      <c r="P19" s="476">
        <f>SUM(N19:O19)</f>
        <v>28</v>
      </c>
      <c r="Q19" s="541">
        <f t="shared" si="0"/>
        <v>0</v>
      </c>
      <c r="R19" s="494">
        <v>10</v>
      </c>
      <c r="S19" s="476">
        <v>16</v>
      </c>
      <c r="T19" s="476">
        <f>SUM(R19:S19)</f>
        <v>26</v>
      </c>
      <c r="U19" s="545">
        <f t="shared" si="5"/>
        <v>-7.1428571428571425E-2</v>
      </c>
      <c r="V19" s="494">
        <v>10</v>
      </c>
      <c r="W19" s="476">
        <v>16</v>
      </c>
      <c r="X19" s="476">
        <f>SUM(V19:W19)</f>
        <v>26</v>
      </c>
      <c r="Y19" s="545">
        <f t="shared" si="6"/>
        <v>-7.1428571428571425E-2</v>
      </c>
      <c r="Z19" s="494"/>
      <c r="AA19" s="476"/>
      <c r="AB19" s="476">
        <f>SUM(Z19:AA19)</f>
        <v>0</v>
      </c>
      <c r="AC19" s="541">
        <f t="shared" si="1"/>
        <v>-1</v>
      </c>
      <c r="AD19" s="572"/>
      <c r="AE19" s="476"/>
      <c r="AF19" s="476">
        <f>SUM(AD19:AE19)</f>
        <v>0</v>
      </c>
      <c r="AG19" s="541">
        <f t="shared" si="2"/>
        <v>-1</v>
      </c>
    </row>
    <row r="20" spans="1:33" x14ac:dyDescent="0.2">
      <c r="A20" s="484" t="s">
        <v>80</v>
      </c>
      <c r="B20" s="493">
        <v>28</v>
      </c>
      <c r="C20" s="332">
        <v>1</v>
      </c>
      <c r="D20" s="332">
        <f t="shared" si="7"/>
        <v>29</v>
      </c>
      <c r="E20" s="488"/>
      <c r="F20" s="493">
        <v>28</v>
      </c>
      <c r="G20" s="332">
        <v>1</v>
      </c>
      <c r="H20" s="476">
        <f>SUM(F20:G20)</f>
        <v>29</v>
      </c>
      <c r="I20" s="571">
        <v>0</v>
      </c>
      <c r="J20" s="572">
        <v>27</v>
      </c>
      <c r="K20" s="476">
        <v>1</v>
      </c>
      <c r="L20" s="476">
        <f>SUM(J20:K20)</f>
        <v>28</v>
      </c>
      <c r="M20" s="541">
        <f t="shared" si="4"/>
        <v>-3.4482758620689655E-2</v>
      </c>
      <c r="N20" s="494">
        <v>27</v>
      </c>
      <c r="O20" s="476">
        <v>1</v>
      </c>
      <c r="P20" s="476">
        <f>SUM(N20:O20)</f>
        <v>28</v>
      </c>
      <c r="Q20" s="541">
        <f t="shared" si="0"/>
        <v>-3.4482758620689655E-2</v>
      </c>
      <c r="R20" s="494">
        <v>26</v>
      </c>
      <c r="S20" s="476">
        <v>1</v>
      </c>
      <c r="T20" s="476">
        <f>SUM(R20:S20)</f>
        <v>27</v>
      </c>
      <c r="U20" s="545">
        <f t="shared" si="5"/>
        <v>-6.8965517241379309E-2</v>
      </c>
      <c r="V20" s="494">
        <v>25</v>
      </c>
      <c r="W20" s="476">
        <v>1</v>
      </c>
      <c r="X20" s="476">
        <f>SUM(V20:W20)</f>
        <v>26</v>
      </c>
      <c r="Y20" s="545">
        <f t="shared" si="6"/>
        <v>-0.10344827586206896</v>
      </c>
      <c r="Z20" s="494"/>
      <c r="AA20" s="476"/>
      <c r="AB20" s="476">
        <f>SUM(Z20:AA20)</f>
        <v>0</v>
      </c>
      <c r="AC20" s="541">
        <f t="shared" si="1"/>
        <v>-1</v>
      </c>
      <c r="AD20" s="572"/>
      <c r="AE20" s="476"/>
      <c r="AF20" s="476">
        <f>SUM(AD20:AE20)</f>
        <v>0</v>
      </c>
      <c r="AG20" s="541">
        <f t="shared" si="2"/>
        <v>-1</v>
      </c>
    </row>
    <row r="21" spans="1:33" x14ac:dyDescent="0.2">
      <c r="A21" s="483" t="s">
        <v>172</v>
      </c>
      <c r="B21" s="457">
        <f>SUM(B22:B23)</f>
        <v>69</v>
      </c>
      <c r="C21" s="387">
        <f>SUM(C22:C23)</f>
        <v>7</v>
      </c>
      <c r="D21" s="573">
        <f t="shared" si="7"/>
        <v>76</v>
      </c>
      <c r="E21" s="489"/>
      <c r="F21" s="457">
        <f>SUM(F22:F23)</f>
        <v>69</v>
      </c>
      <c r="G21" s="387">
        <f>SUM(G22:G23)</f>
        <v>7</v>
      </c>
      <c r="H21" s="387">
        <f>SUM(H22:H23)</f>
        <v>76</v>
      </c>
      <c r="I21" s="567">
        <v>0</v>
      </c>
      <c r="J21" s="382">
        <f>SUM(J22:J23)</f>
        <v>67</v>
      </c>
      <c r="K21" s="387">
        <f>SUM(K22:K23)</f>
        <v>7</v>
      </c>
      <c r="L21" s="387">
        <f>SUM(L22:L23)</f>
        <v>74</v>
      </c>
      <c r="M21" s="568">
        <f t="shared" si="4"/>
        <v>-2.6315789473684209E-2</v>
      </c>
      <c r="N21" s="457">
        <f>SUM(N22:N23)</f>
        <v>66</v>
      </c>
      <c r="O21" s="387">
        <f>SUM(O22:O23)</f>
        <v>7</v>
      </c>
      <c r="P21" s="387">
        <f>SUM(P22:P23)</f>
        <v>73</v>
      </c>
      <c r="Q21" s="568">
        <f t="shared" si="0"/>
        <v>-3.9473684210526314E-2</v>
      </c>
      <c r="R21" s="457">
        <f>SUM(R22:R23)</f>
        <v>65</v>
      </c>
      <c r="S21" s="387">
        <f>SUM(S22:S23)</f>
        <v>7</v>
      </c>
      <c r="T21" s="387">
        <f>SUM(T22:T23)</f>
        <v>72</v>
      </c>
      <c r="U21" s="568">
        <f t="shared" si="5"/>
        <v>-5.2631578947368418E-2</v>
      </c>
      <c r="V21" s="457">
        <f>SUM(V22:V23)</f>
        <v>65</v>
      </c>
      <c r="W21" s="387">
        <f>SUM(W22:W23)</f>
        <v>7</v>
      </c>
      <c r="X21" s="387">
        <f>SUM(X22:X23)</f>
        <v>72</v>
      </c>
      <c r="Y21" s="568">
        <f t="shared" si="6"/>
        <v>-5.2631578947368418E-2</v>
      </c>
      <c r="Z21" s="457">
        <f>SUM(Z22:Z23)</f>
        <v>0</v>
      </c>
      <c r="AA21" s="387">
        <f>SUM(AA22:AA23)</f>
        <v>0</v>
      </c>
      <c r="AB21" s="387">
        <f>SUM(AB22:AB23)</f>
        <v>0</v>
      </c>
      <c r="AC21" s="540">
        <f t="shared" si="1"/>
        <v>-1</v>
      </c>
      <c r="AD21" s="382">
        <f>SUM(AD22:AD23)</f>
        <v>0</v>
      </c>
      <c r="AE21" s="387">
        <f>SUM(AE22:AE23)</f>
        <v>0</v>
      </c>
      <c r="AF21" s="387">
        <f>SUM(AF22:AF23)</f>
        <v>0</v>
      </c>
      <c r="AG21" s="568">
        <f t="shared" si="2"/>
        <v>-1</v>
      </c>
    </row>
    <row r="22" spans="1:33" x14ac:dyDescent="0.2">
      <c r="A22" s="484" t="s">
        <v>3</v>
      </c>
      <c r="B22" s="493">
        <v>24</v>
      </c>
      <c r="C22" s="332">
        <v>1</v>
      </c>
      <c r="D22" s="332">
        <f t="shared" si="7"/>
        <v>25</v>
      </c>
      <c r="E22" s="488"/>
      <c r="F22" s="493">
        <v>24</v>
      </c>
      <c r="G22" s="332">
        <v>1</v>
      </c>
      <c r="H22" s="476">
        <f>SUM(F22:G22)</f>
        <v>25</v>
      </c>
      <c r="I22" s="571">
        <v>0</v>
      </c>
      <c r="J22" s="572">
        <v>23</v>
      </c>
      <c r="K22" s="476">
        <v>1</v>
      </c>
      <c r="L22" s="476">
        <f>SUM(J22:K22)</f>
        <v>24</v>
      </c>
      <c r="M22" s="541">
        <f t="shared" si="4"/>
        <v>-0.04</v>
      </c>
      <c r="N22" s="494">
        <v>23</v>
      </c>
      <c r="O22" s="476">
        <v>1</v>
      </c>
      <c r="P22" s="476">
        <f>SUM(N22:O22)</f>
        <v>24</v>
      </c>
      <c r="Q22" s="541">
        <f t="shared" si="0"/>
        <v>-0.04</v>
      </c>
      <c r="R22" s="494">
        <v>22</v>
      </c>
      <c r="S22" s="476">
        <v>1</v>
      </c>
      <c r="T22" s="476">
        <f>SUM(R22:S22)</f>
        <v>23</v>
      </c>
      <c r="U22" s="545">
        <f t="shared" si="5"/>
        <v>-0.08</v>
      </c>
      <c r="V22" s="494">
        <v>22</v>
      </c>
      <c r="W22" s="476">
        <v>1</v>
      </c>
      <c r="X22" s="476">
        <f>SUM(V22:W22)</f>
        <v>23</v>
      </c>
      <c r="Y22" s="545">
        <f t="shared" si="6"/>
        <v>-0.08</v>
      </c>
      <c r="Z22" s="494"/>
      <c r="AA22" s="476"/>
      <c r="AB22" s="476">
        <f>SUM(Z22:AA22)</f>
        <v>0</v>
      </c>
      <c r="AC22" s="541">
        <f t="shared" si="1"/>
        <v>-1</v>
      </c>
      <c r="AD22" s="572"/>
      <c r="AE22" s="476"/>
      <c r="AF22" s="476">
        <f>SUM(AD22:AE22)</f>
        <v>0</v>
      </c>
      <c r="AG22" s="541">
        <f t="shared" si="2"/>
        <v>-1</v>
      </c>
    </row>
    <row r="23" spans="1:33" x14ac:dyDescent="0.2">
      <c r="A23" s="484" t="s">
        <v>91</v>
      </c>
      <c r="B23" s="493">
        <v>45</v>
      </c>
      <c r="C23" s="332">
        <v>6</v>
      </c>
      <c r="D23" s="332">
        <f t="shared" si="7"/>
        <v>51</v>
      </c>
      <c r="E23" s="488"/>
      <c r="F23" s="493">
        <v>45</v>
      </c>
      <c r="G23" s="332">
        <v>6</v>
      </c>
      <c r="H23" s="476">
        <f>SUM(F23:G23)</f>
        <v>51</v>
      </c>
      <c r="I23" s="571">
        <v>0</v>
      </c>
      <c r="J23" s="572">
        <v>44</v>
      </c>
      <c r="K23" s="476">
        <v>6</v>
      </c>
      <c r="L23" s="476">
        <f>SUM(J23:K23)</f>
        <v>50</v>
      </c>
      <c r="M23" s="541">
        <f t="shared" si="4"/>
        <v>-1.9607843137254902E-2</v>
      </c>
      <c r="N23" s="494">
        <v>43</v>
      </c>
      <c r="O23" s="476">
        <v>6</v>
      </c>
      <c r="P23" s="476">
        <f>SUM(N23:O23)</f>
        <v>49</v>
      </c>
      <c r="Q23" s="541">
        <f t="shared" si="0"/>
        <v>-3.9215686274509803E-2</v>
      </c>
      <c r="R23" s="494">
        <v>43</v>
      </c>
      <c r="S23" s="476">
        <v>6</v>
      </c>
      <c r="T23" s="476">
        <f>SUM(R23:S23)</f>
        <v>49</v>
      </c>
      <c r="U23" s="541">
        <f t="shared" si="5"/>
        <v>-3.9215686274509803E-2</v>
      </c>
      <c r="V23" s="494">
        <v>43</v>
      </c>
      <c r="W23" s="476">
        <v>6</v>
      </c>
      <c r="X23" s="476">
        <f>SUM(V23:W23)</f>
        <v>49</v>
      </c>
      <c r="Y23" s="541">
        <f t="shared" si="6"/>
        <v>-3.9215686274509803E-2</v>
      </c>
      <c r="Z23" s="494"/>
      <c r="AA23" s="476"/>
      <c r="AB23" s="476">
        <f>SUM(Z23:AA23)</f>
        <v>0</v>
      </c>
      <c r="AC23" s="541">
        <f t="shared" si="1"/>
        <v>-1</v>
      </c>
      <c r="AD23" s="572"/>
      <c r="AE23" s="476"/>
      <c r="AF23" s="476">
        <f>SUM(AD23:AE23)</f>
        <v>0</v>
      </c>
      <c r="AG23" s="541">
        <f t="shared" si="2"/>
        <v>-1</v>
      </c>
    </row>
    <row r="24" spans="1:33" x14ac:dyDescent="0.2">
      <c r="A24" s="482" t="s">
        <v>82</v>
      </c>
      <c r="B24" s="492">
        <f>B25+B30+B46</f>
        <v>918</v>
      </c>
      <c r="C24" s="475">
        <f>C25+C30+C46</f>
        <v>312</v>
      </c>
      <c r="D24" s="574">
        <f t="shared" si="7"/>
        <v>1230</v>
      </c>
      <c r="E24" s="562"/>
      <c r="F24" s="492">
        <f>F25+F30+F46</f>
        <v>877</v>
      </c>
      <c r="G24" s="475">
        <f>G25+G30+G46</f>
        <v>294</v>
      </c>
      <c r="H24" s="475">
        <f>H25+H30+H46</f>
        <v>1171</v>
      </c>
      <c r="I24" s="563">
        <v>0</v>
      </c>
      <c r="J24" s="564">
        <f>J25+J30+J46</f>
        <v>877</v>
      </c>
      <c r="K24" s="475">
        <f>K25+K30+K46</f>
        <v>298</v>
      </c>
      <c r="L24" s="475">
        <f>L25+L30+L46</f>
        <v>1175</v>
      </c>
      <c r="M24" s="565">
        <f t="shared" si="4"/>
        <v>3.4158838599487617E-3</v>
      </c>
      <c r="N24" s="492">
        <f>N25+N30+N46</f>
        <v>865</v>
      </c>
      <c r="O24" s="475">
        <f>O25+O30+O46</f>
        <v>292</v>
      </c>
      <c r="P24" s="475">
        <f>P25+P30+P46</f>
        <v>1157</v>
      </c>
      <c r="Q24" s="539">
        <f t="shared" si="0"/>
        <v>-1.1955593509820665E-2</v>
      </c>
      <c r="R24" s="492">
        <f>R25+R30+R46</f>
        <v>855</v>
      </c>
      <c r="S24" s="475">
        <f>S25+S30+S46</f>
        <v>285</v>
      </c>
      <c r="T24" s="475">
        <f>T25+T30+T46</f>
        <v>1140</v>
      </c>
      <c r="U24" s="539">
        <f t="shared" si="5"/>
        <v>-2.6473099914602904E-2</v>
      </c>
      <c r="V24" s="492">
        <f>V25+V30+V46</f>
        <v>840</v>
      </c>
      <c r="W24" s="475">
        <f>W25+W30+W46</f>
        <v>278</v>
      </c>
      <c r="X24" s="475">
        <f>X25+X30+X46</f>
        <v>1118</v>
      </c>
      <c r="Y24" s="565">
        <f t="shared" si="6"/>
        <v>-4.5260461144321092E-2</v>
      </c>
      <c r="Z24" s="492">
        <f>Z25+Z30+Z46</f>
        <v>0</v>
      </c>
      <c r="AA24" s="475">
        <f>AA25+AA30+AA46</f>
        <v>0</v>
      </c>
      <c r="AB24" s="475">
        <f>AB25+AB30+AB46</f>
        <v>0</v>
      </c>
      <c r="AC24" s="565">
        <f t="shared" si="1"/>
        <v>-1</v>
      </c>
      <c r="AD24" s="564">
        <f>AD25+AD30+AD46</f>
        <v>0</v>
      </c>
      <c r="AE24" s="475">
        <f>AE25+AE30+AE46</f>
        <v>0</v>
      </c>
      <c r="AF24" s="475">
        <f>AF25+AF30+AF46</f>
        <v>0</v>
      </c>
      <c r="AG24" s="565">
        <f t="shared" si="2"/>
        <v>-1</v>
      </c>
    </row>
    <row r="25" spans="1:33" x14ac:dyDescent="0.2">
      <c r="A25" s="483" t="s">
        <v>171</v>
      </c>
      <c r="B25" s="457">
        <f>SUM(B26:B29)</f>
        <v>108</v>
      </c>
      <c r="C25" s="387">
        <f>SUM(C26:C29)</f>
        <v>101</v>
      </c>
      <c r="D25" s="573">
        <f t="shared" si="7"/>
        <v>209</v>
      </c>
      <c r="E25" s="566"/>
      <c r="F25" s="457">
        <f>SUM(F26:F29)</f>
        <v>104</v>
      </c>
      <c r="G25" s="387">
        <f>SUM(G26:G29)</f>
        <v>98</v>
      </c>
      <c r="H25" s="387">
        <f>SUM(H26:H29)</f>
        <v>202</v>
      </c>
      <c r="I25" s="567">
        <v>0</v>
      </c>
      <c r="J25" s="382">
        <f>SUM(J26:J29)</f>
        <v>105</v>
      </c>
      <c r="K25" s="387">
        <f>SUM(K26:K29)</f>
        <v>98</v>
      </c>
      <c r="L25" s="387">
        <f>SUM(L26:L29)</f>
        <v>203</v>
      </c>
      <c r="M25" s="568">
        <f t="shared" si="4"/>
        <v>4.9504950495049506E-3</v>
      </c>
      <c r="N25" s="457">
        <f>SUM(N26:N29)</f>
        <v>103</v>
      </c>
      <c r="O25" s="387">
        <f>SUM(O26:O29)</f>
        <v>94</v>
      </c>
      <c r="P25" s="387">
        <f>SUM(P26:P29)</f>
        <v>197</v>
      </c>
      <c r="Q25" s="568">
        <f t="shared" si="0"/>
        <v>-2.4752475247524754E-2</v>
      </c>
      <c r="R25" s="457">
        <f>SUM(R26:R29)</f>
        <v>103</v>
      </c>
      <c r="S25" s="387">
        <f>SUM(S26:S29)</f>
        <v>92</v>
      </c>
      <c r="T25" s="387">
        <f>SUM(T26:T29)</f>
        <v>195</v>
      </c>
      <c r="U25" s="568">
        <f t="shared" si="5"/>
        <v>-3.4653465346534656E-2</v>
      </c>
      <c r="V25" s="457">
        <f>SUM(V26:V29)</f>
        <v>101</v>
      </c>
      <c r="W25" s="387">
        <f>SUM(W26:W29)</f>
        <v>89</v>
      </c>
      <c r="X25" s="387">
        <f>SUM(X26:X29)</f>
        <v>190</v>
      </c>
      <c r="Y25" s="568">
        <f t="shared" si="6"/>
        <v>-5.9405940594059403E-2</v>
      </c>
      <c r="Z25" s="457">
        <f>SUM(Z26:Z29)</f>
        <v>0</v>
      </c>
      <c r="AA25" s="387">
        <f>SUM(AA26:AA29)</f>
        <v>0</v>
      </c>
      <c r="AB25" s="387">
        <f>SUM(AB26:AB29)</f>
        <v>0</v>
      </c>
      <c r="AC25" s="568">
        <f t="shared" si="1"/>
        <v>-1</v>
      </c>
      <c r="AD25" s="382">
        <f>SUM(AD26:AD29)</f>
        <v>0</v>
      </c>
      <c r="AE25" s="387">
        <f>SUM(AE26:AE29)</f>
        <v>0</v>
      </c>
      <c r="AF25" s="387">
        <f>SUM(AF26:AF29)</f>
        <v>0</v>
      </c>
      <c r="AG25" s="568">
        <f t="shared" si="2"/>
        <v>-1</v>
      </c>
    </row>
    <row r="26" spans="1:33" x14ac:dyDescent="0.2">
      <c r="A26" s="484" t="s">
        <v>44</v>
      </c>
      <c r="B26" s="493">
        <v>61</v>
      </c>
      <c r="C26" s="332">
        <v>76</v>
      </c>
      <c r="D26" s="332">
        <f t="shared" si="7"/>
        <v>137</v>
      </c>
      <c r="E26" s="488"/>
      <c r="F26" s="493">
        <v>61</v>
      </c>
      <c r="G26" s="332">
        <v>75</v>
      </c>
      <c r="H26" s="476">
        <f>SUM(F26:G26)</f>
        <v>136</v>
      </c>
      <c r="I26" s="571">
        <v>0</v>
      </c>
      <c r="J26" s="338">
        <v>60</v>
      </c>
      <c r="K26" s="332">
        <v>76</v>
      </c>
      <c r="L26" s="476">
        <f>SUM(J26:K26)</f>
        <v>136</v>
      </c>
      <c r="M26" s="541">
        <f t="shared" si="4"/>
        <v>0</v>
      </c>
      <c r="N26" s="493">
        <v>59</v>
      </c>
      <c r="O26" s="332">
        <v>72</v>
      </c>
      <c r="P26" s="476">
        <f>SUM(N26:O26)</f>
        <v>131</v>
      </c>
      <c r="Q26" s="541">
        <f t="shared" si="0"/>
        <v>-3.6764705882352942E-2</v>
      </c>
      <c r="R26" s="493">
        <v>59</v>
      </c>
      <c r="S26" s="332">
        <v>72</v>
      </c>
      <c r="T26" s="476">
        <f>SUM(R26:S26)</f>
        <v>131</v>
      </c>
      <c r="U26" s="541">
        <f t="shared" si="5"/>
        <v>-3.6764705882352942E-2</v>
      </c>
      <c r="V26" s="493">
        <v>59</v>
      </c>
      <c r="W26" s="332">
        <v>69</v>
      </c>
      <c r="X26" s="476">
        <f>SUM(V26:W26)</f>
        <v>128</v>
      </c>
      <c r="Y26" s="545">
        <f t="shared" si="6"/>
        <v>-5.8823529411764705E-2</v>
      </c>
      <c r="Z26" s="493"/>
      <c r="AA26" s="332"/>
      <c r="AB26" s="476">
        <f>SUM(Z26:AA26)</f>
        <v>0</v>
      </c>
      <c r="AC26" s="541">
        <f t="shared" si="1"/>
        <v>-1</v>
      </c>
      <c r="AD26" s="338"/>
      <c r="AE26" s="332"/>
      <c r="AF26" s="476">
        <f>SUM(AD26:AE26)</f>
        <v>0</v>
      </c>
      <c r="AG26" s="541">
        <f t="shared" si="2"/>
        <v>-1</v>
      </c>
    </row>
    <row r="27" spans="1:33" x14ac:dyDescent="0.2">
      <c r="A27" s="484" t="s">
        <v>130</v>
      </c>
      <c r="B27" s="493">
        <v>17</v>
      </c>
      <c r="C27" s="332">
        <v>7</v>
      </c>
      <c r="D27" s="332">
        <f t="shared" si="7"/>
        <v>24</v>
      </c>
      <c r="E27" s="488"/>
      <c r="F27" s="493">
        <v>15</v>
      </c>
      <c r="G27" s="332">
        <v>6</v>
      </c>
      <c r="H27" s="476">
        <f>SUM(F27:G27)</f>
        <v>21</v>
      </c>
      <c r="I27" s="571">
        <v>0</v>
      </c>
      <c r="J27" s="572">
        <v>18</v>
      </c>
      <c r="K27" s="476">
        <v>5</v>
      </c>
      <c r="L27" s="476">
        <f>SUM(J27:K27)</f>
        <v>23</v>
      </c>
      <c r="M27" s="543">
        <f t="shared" si="4"/>
        <v>9.5238095238095233E-2</v>
      </c>
      <c r="N27" s="494">
        <v>17</v>
      </c>
      <c r="O27" s="476">
        <v>5</v>
      </c>
      <c r="P27" s="476">
        <f>SUM(N27:O27)</f>
        <v>22</v>
      </c>
      <c r="Q27" s="543">
        <f t="shared" si="0"/>
        <v>4.7619047619047616E-2</v>
      </c>
      <c r="R27" s="494">
        <v>17</v>
      </c>
      <c r="S27" s="476">
        <v>4</v>
      </c>
      <c r="T27" s="476">
        <f>SUM(R27:S27)</f>
        <v>21</v>
      </c>
      <c r="U27" s="541">
        <f t="shared" si="5"/>
        <v>0</v>
      </c>
      <c r="V27" s="494">
        <v>16</v>
      </c>
      <c r="W27" s="476">
        <v>4</v>
      </c>
      <c r="X27" s="476">
        <f>SUM(V27:W27)</f>
        <v>20</v>
      </c>
      <c r="Y27" s="541">
        <f t="shared" si="6"/>
        <v>-4.7619047619047616E-2</v>
      </c>
      <c r="Z27" s="494"/>
      <c r="AA27" s="476"/>
      <c r="AB27" s="476">
        <f>SUM(Z27:AA27)</f>
        <v>0</v>
      </c>
      <c r="AC27" s="541">
        <f t="shared" si="1"/>
        <v>-1</v>
      </c>
      <c r="AD27" s="572"/>
      <c r="AE27" s="476"/>
      <c r="AF27" s="476">
        <f>SUM(AD27:AE27)</f>
        <v>0</v>
      </c>
      <c r="AG27" s="541">
        <f t="shared" si="2"/>
        <v>-1</v>
      </c>
    </row>
    <row r="28" spans="1:33" x14ac:dyDescent="0.2">
      <c r="A28" s="484" t="s">
        <v>11</v>
      </c>
      <c r="B28" s="493">
        <v>10</v>
      </c>
      <c r="C28" s="332">
        <v>9</v>
      </c>
      <c r="D28" s="332">
        <f t="shared" si="7"/>
        <v>19</v>
      </c>
      <c r="E28" s="488"/>
      <c r="F28" s="493">
        <v>10</v>
      </c>
      <c r="G28" s="332">
        <v>8</v>
      </c>
      <c r="H28" s="476">
        <f>SUM(F28:G28)</f>
        <v>18</v>
      </c>
      <c r="I28" s="571">
        <v>0</v>
      </c>
      <c r="J28" s="572">
        <v>8</v>
      </c>
      <c r="K28" s="476">
        <v>9</v>
      </c>
      <c r="L28" s="476">
        <f>SUM(J28:K28)</f>
        <v>17</v>
      </c>
      <c r="M28" s="545">
        <f t="shared" si="4"/>
        <v>-5.5555555555555552E-2</v>
      </c>
      <c r="N28" s="494">
        <v>8</v>
      </c>
      <c r="O28" s="476">
        <v>9</v>
      </c>
      <c r="P28" s="476">
        <f>SUM(N28:O28)</f>
        <v>17</v>
      </c>
      <c r="Q28" s="545">
        <f t="shared" si="0"/>
        <v>-5.5555555555555552E-2</v>
      </c>
      <c r="R28" s="494">
        <v>8</v>
      </c>
      <c r="S28" s="476">
        <v>9</v>
      </c>
      <c r="T28" s="476">
        <f>SUM(R28:S28)</f>
        <v>17</v>
      </c>
      <c r="U28" s="545">
        <f t="shared" si="5"/>
        <v>-5.5555555555555552E-2</v>
      </c>
      <c r="V28" s="494">
        <v>8</v>
      </c>
      <c r="W28" s="476">
        <v>9</v>
      </c>
      <c r="X28" s="476">
        <f>SUM(V28:W28)</f>
        <v>17</v>
      </c>
      <c r="Y28" s="545">
        <f t="shared" si="6"/>
        <v>-5.5555555555555552E-2</v>
      </c>
      <c r="Z28" s="494"/>
      <c r="AA28" s="476"/>
      <c r="AB28" s="476">
        <f>SUM(Z28:AA28)</f>
        <v>0</v>
      </c>
      <c r="AC28" s="541">
        <f t="shared" si="1"/>
        <v>-1</v>
      </c>
      <c r="AD28" s="572"/>
      <c r="AE28" s="476"/>
      <c r="AF28" s="476">
        <f>SUM(AD28:AE28)</f>
        <v>0</v>
      </c>
      <c r="AG28" s="541">
        <f t="shared" si="2"/>
        <v>-1</v>
      </c>
    </row>
    <row r="29" spans="1:33" x14ac:dyDescent="0.2">
      <c r="A29" s="484" t="s">
        <v>10</v>
      </c>
      <c r="B29" s="493">
        <v>20</v>
      </c>
      <c r="C29" s="332">
        <v>9</v>
      </c>
      <c r="D29" s="332">
        <f t="shared" si="7"/>
        <v>29</v>
      </c>
      <c r="E29" s="488"/>
      <c r="F29" s="493">
        <v>18</v>
      </c>
      <c r="G29" s="332">
        <v>9</v>
      </c>
      <c r="H29" s="476">
        <f>SUM(F29:G29)</f>
        <v>27</v>
      </c>
      <c r="I29" s="571">
        <v>0</v>
      </c>
      <c r="J29" s="338">
        <v>19</v>
      </c>
      <c r="K29" s="332">
        <v>8</v>
      </c>
      <c r="L29" s="476">
        <f>SUM(J29:K29)</f>
        <v>27</v>
      </c>
      <c r="M29" s="541">
        <f t="shared" si="4"/>
        <v>0</v>
      </c>
      <c r="N29" s="493">
        <v>19</v>
      </c>
      <c r="O29" s="332">
        <v>8</v>
      </c>
      <c r="P29" s="476">
        <f>SUM(N29:O29)</f>
        <v>27</v>
      </c>
      <c r="Q29" s="541">
        <f t="shared" si="0"/>
        <v>0</v>
      </c>
      <c r="R29" s="493">
        <v>19</v>
      </c>
      <c r="S29" s="332">
        <v>7</v>
      </c>
      <c r="T29" s="476">
        <f>SUM(R29:S29)</f>
        <v>26</v>
      </c>
      <c r="U29" s="541">
        <f t="shared" si="5"/>
        <v>-3.7037037037037035E-2</v>
      </c>
      <c r="V29" s="493">
        <v>18</v>
      </c>
      <c r="W29" s="332">
        <v>7</v>
      </c>
      <c r="X29" s="476">
        <f>SUM(V29:W29)</f>
        <v>25</v>
      </c>
      <c r="Y29" s="545">
        <f t="shared" si="6"/>
        <v>-7.407407407407407E-2</v>
      </c>
      <c r="Z29" s="493"/>
      <c r="AA29" s="332"/>
      <c r="AB29" s="476">
        <f>SUM(Z29:AA29)</f>
        <v>0</v>
      </c>
      <c r="AC29" s="541">
        <f t="shared" si="1"/>
        <v>-1</v>
      </c>
      <c r="AD29" s="338"/>
      <c r="AE29" s="332"/>
      <c r="AF29" s="476">
        <f>SUM(AD29:AE29)</f>
        <v>0</v>
      </c>
      <c r="AG29" s="541">
        <f t="shared" si="2"/>
        <v>-1</v>
      </c>
    </row>
    <row r="30" spans="1:33" x14ac:dyDescent="0.2">
      <c r="A30" s="483" t="s">
        <v>173</v>
      </c>
      <c r="B30" s="457">
        <f>SUM(B31:B45)</f>
        <v>406</v>
      </c>
      <c r="C30" s="387">
        <f>SUM(C31:C45)</f>
        <v>172</v>
      </c>
      <c r="D30" s="573">
        <f t="shared" si="7"/>
        <v>578</v>
      </c>
      <c r="E30" s="489"/>
      <c r="F30" s="457">
        <f>SUM(F31:F45)</f>
        <v>389</v>
      </c>
      <c r="G30" s="387">
        <f>SUM(G31:G45)</f>
        <v>160</v>
      </c>
      <c r="H30" s="387">
        <f>SUM(H31:H45)</f>
        <v>549</v>
      </c>
      <c r="I30" s="567">
        <v>0</v>
      </c>
      <c r="J30" s="382">
        <f>SUM(J31:J45)</f>
        <v>395</v>
      </c>
      <c r="K30" s="387">
        <f>SUM(K31:K45)</f>
        <v>165</v>
      </c>
      <c r="L30" s="387">
        <f>SUM(L31:L45)</f>
        <v>560</v>
      </c>
      <c r="M30" s="568">
        <f t="shared" si="4"/>
        <v>2.0036429872495445E-2</v>
      </c>
      <c r="N30" s="457">
        <f>SUM(N31:N45)</f>
        <v>393</v>
      </c>
      <c r="O30" s="387">
        <f>SUM(O31:O45)</f>
        <v>163</v>
      </c>
      <c r="P30" s="387">
        <f>SUM(P31:P45)</f>
        <v>556</v>
      </c>
      <c r="Q30" s="568">
        <f t="shared" si="0"/>
        <v>1.2750455373406194E-2</v>
      </c>
      <c r="R30" s="457">
        <f>SUM(R31:R45)</f>
        <v>387</v>
      </c>
      <c r="S30" s="387">
        <f>SUM(S31:S45)</f>
        <v>161</v>
      </c>
      <c r="T30" s="387">
        <f>SUM(T31:T45)</f>
        <v>548</v>
      </c>
      <c r="U30" s="568">
        <f t="shared" si="5"/>
        <v>-1.8214936247723133E-3</v>
      </c>
      <c r="V30" s="457">
        <f>SUM(V31:V45)</f>
        <v>382</v>
      </c>
      <c r="W30" s="387">
        <f>SUM(W31:W45)</f>
        <v>160</v>
      </c>
      <c r="X30" s="387">
        <f>SUM(X31:X45)</f>
        <v>542</v>
      </c>
      <c r="Y30" s="568">
        <f t="shared" si="6"/>
        <v>-1.2750455373406194E-2</v>
      </c>
      <c r="Z30" s="457">
        <f>SUM(Z31:Z45)</f>
        <v>0</v>
      </c>
      <c r="AA30" s="387">
        <f>SUM(AA31:AA45)</f>
        <v>0</v>
      </c>
      <c r="AB30" s="387">
        <f>SUM(AB31:AB45)</f>
        <v>0</v>
      </c>
      <c r="AC30" s="568">
        <f t="shared" si="1"/>
        <v>-1</v>
      </c>
      <c r="AD30" s="382">
        <f>SUM(AD31:AD45)</f>
        <v>0</v>
      </c>
      <c r="AE30" s="387">
        <f>SUM(AE31:AE45)</f>
        <v>0</v>
      </c>
      <c r="AF30" s="387">
        <f>SUM(AF31:AF45)</f>
        <v>0</v>
      </c>
      <c r="AG30" s="568">
        <f t="shared" si="2"/>
        <v>-1</v>
      </c>
    </row>
    <row r="31" spans="1:33" x14ac:dyDescent="0.2">
      <c r="A31" s="484" t="s">
        <v>9</v>
      </c>
      <c r="B31" s="493">
        <v>69</v>
      </c>
      <c r="C31" s="332">
        <v>16</v>
      </c>
      <c r="D31" s="332">
        <f t="shared" si="7"/>
        <v>85</v>
      </c>
      <c r="E31" s="488"/>
      <c r="F31" s="493">
        <v>64</v>
      </c>
      <c r="G31" s="332">
        <v>16</v>
      </c>
      <c r="H31" s="476">
        <f t="shared" ref="H31:H44" si="8">SUM(F31:G31)</f>
        <v>80</v>
      </c>
      <c r="I31" s="571">
        <v>0</v>
      </c>
      <c r="J31" s="572">
        <v>63</v>
      </c>
      <c r="K31" s="476">
        <v>18</v>
      </c>
      <c r="L31" s="476">
        <f t="shared" ref="L31:L44" si="9">SUM(J31:K31)</f>
        <v>81</v>
      </c>
      <c r="M31" s="543">
        <f t="shared" si="4"/>
        <v>1.2500000000000001E-2</v>
      </c>
      <c r="N31" s="494">
        <v>62</v>
      </c>
      <c r="O31" s="476">
        <v>18</v>
      </c>
      <c r="P31" s="476">
        <f t="shared" ref="P31:P44" si="10">SUM(N31:O31)</f>
        <v>80</v>
      </c>
      <c r="Q31" s="541">
        <f t="shared" si="0"/>
        <v>0</v>
      </c>
      <c r="R31" s="494">
        <v>62</v>
      </c>
      <c r="S31" s="476">
        <v>18</v>
      </c>
      <c r="T31" s="476">
        <f t="shared" ref="T31:T45" si="11">SUM(R31:S31)</f>
        <v>80</v>
      </c>
      <c r="U31" s="541">
        <f t="shared" si="5"/>
        <v>0</v>
      </c>
      <c r="V31" s="494">
        <v>61</v>
      </c>
      <c r="W31" s="476">
        <v>18</v>
      </c>
      <c r="X31" s="476">
        <f t="shared" ref="X31:X45" si="12">SUM(V31:W31)</f>
        <v>79</v>
      </c>
      <c r="Y31" s="541">
        <f t="shared" si="6"/>
        <v>-1.2500000000000001E-2</v>
      </c>
      <c r="Z31" s="494"/>
      <c r="AA31" s="476"/>
      <c r="AB31" s="476">
        <f t="shared" ref="AB31:AB45" si="13">SUM(Z31:AA31)</f>
        <v>0</v>
      </c>
      <c r="AC31" s="541">
        <f t="shared" si="1"/>
        <v>-1</v>
      </c>
      <c r="AD31" s="572"/>
      <c r="AE31" s="476"/>
      <c r="AF31" s="476">
        <f t="shared" ref="AF31:AF45" si="14">SUM(AD31:AE31)</f>
        <v>0</v>
      </c>
      <c r="AG31" s="541">
        <f t="shared" si="2"/>
        <v>-1</v>
      </c>
    </row>
    <row r="32" spans="1:33" x14ac:dyDescent="0.2">
      <c r="A32" s="484" t="s">
        <v>119</v>
      </c>
      <c r="B32" s="493">
        <v>15</v>
      </c>
      <c r="C32" s="332">
        <v>44</v>
      </c>
      <c r="D32" s="332">
        <f t="shared" si="7"/>
        <v>59</v>
      </c>
      <c r="E32" s="488"/>
      <c r="F32" s="493">
        <v>13</v>
      </c>
      <c r="G32" s="332">
        <v>41</v>
      </c>
      <c r="H32" s="476">
        <f t="shared" si="8"/>
        <v>54</v>
      </c>
      <c r="I32" s="571">
        <v>0</v>
      </c>
      <c r="J32" s="572">
        <v>12</v>
      </c>
      <c r="K32" s="476">
        <v>41</v>
      </c>
      <c r="L32" s="476">
        <f t="shared" si="9"/>
        <v>53</v>
      </c>
      <c r="M32" s="541">
        <f t="shared" si="4"/>
        <v>-1.8518518518518517E-2</v>
      </c>
      <c r="N32" s="494">
        <v>12</v>
      </c>
      <c r="O32" s="476">
        <v>41</v>
      </c>
      <c r="P32" s="476">
        <f t="shared" si="10"/>
        <v>53</v>
      </c>
      <c r="Q32" s="541">
        <f t="shared" si="0"/>
        <v>-1.8518518518518517E-2</v>
      </c>
      <c r="R32" s="494">
        <v>12</v>
      </c>
      <c r="S32" s="476">
        <v>41</v>
      </c>
      <c r="T32" s="476">
        <f t="shared" si="11"/>
        <v>53</v>
      </c>
      <c r="U32" s="541">
        <f t="shared" si="5"/>
        <v>-1.8518518518518517E-2</v>
      </c>
      <c r="V32" s="494">
        <v>11</v>
      </c>
      <c r="W32" s="476">
        <v>41</v>
      </c>
      <c r="X32" s="476">
        <f t="shared" si="12"/>
        <v>52</v>
      </c>
      <c r="Y32" s="541">
        <f t="shared" si="6"/>
        <v>-3.7037037037037035E-2</v>
      </c>
      <c r="Z32" s="494"/>
      <c r="AA32" s="476"/>
      <c r="AB32" s="476">
        <f t="shared" si="13"/>
        <v>0</v>
      </c>
      <c r="AC32" s="541">
        <f t="shared" si="1"/>
        <v>-1</v>
      </c>
      <c r="AD32" s="572"/>
      <c r="AE32" s="476"/>
      <c r="AF32" s="476">
        <f t="shared" si="14"/>
        <v>0</v>
      </c>
      <c r="AG32" s="541">
        <f t="shared" si="2"/>
        <v>-1</v>
      </c>
    </row>
    <row r="33" spans="1:33" x14ac:dyDescent="0.2">
      <c r="A33" s="484" t="s">
        <v>151</v>
      </c>
      <c r="B33" s="493">
        <v>13</v>
      </c>
      <c r="C33" s="332">
        <v>17</v>
      </c>
      <c r="D33" s="332">
        <f t="shared" si="7"/>
        <v>30</v>
      </c>
      <c r="E33" s="488"/>
      <c r="F33" s="493">
        <v>11</v>
      </c>
      <c r="G33" s="332">
        <v>15</v>
      </c>
      <c r="H33" s="476">
        <f t="shared" si="8"/>
        <v>26</v>
      </c>
      <c r="I33" s="571">
        <v>0</v>
      </c>
      <c r="J33" s="572">
        <v>12</v>
      </c>
      <c r="K33" s="476">
        <v>15</v>
      </c>
      <c r="L33" s="476">
        <f t="shared" si="9"/>
        <v>27</v>
      </c>
      <c r="M33" s="543">
        <f t="shared" si="4"/>
        <v>3.8461538461538464E-2</v>
      </c>
      <c r="N33" s="494">
        <v>10</v>
      </c>
      <c r="O33" s="476">
        <v>13</v>
      </c>
      <c r="P33" s="476">
        <f t="shared" si="10"/>
        <v>23</v>
      </c>
      <c r="Q33" s="545">
        <f t="shared" si="0"/>
        <v>-0.11538461538461539</v>
      </c>
      <c r="R33" s="494">
        <v>10</v>
      </c>
      <c r="S33" s="476">
        <v>13</v>
      </c>
      <c r="T33" s="476">
        <f t="shared" si="11"/>
        <v>23</v>
      </c>
      <c r="U33" s="545">
        <f t="shared" si="5"/>
        <v>-0.11538461538461539</v>
      </c>
      <c r="V33" s="494">
        <v>10</v>
      </c>
      <c r="W33" s="476">
        <v>13</v>
      </c>
      <c r="X33" s="476">
        <f t="shared" si="12"/>
        <v>23</v>
      </c>
      <c r="Y33" s="545">
        <f t="shared" si="6"/>
        <v>-0.11538461538461539</v>
      </c>
      <c r="Z33" s="494"/>
      <c r="AA33" s="476"/>
      <c r="AB33" s="476">
        <f t="shared" si="13"/>
        <v>0</v>
      </c>
      <c r="AC33" s="541">
        <f t="shared" si="1"/>
        <v>-1</v>
      </c>
      <c r="AD33" s="572"/>
      <c r="AE33" s="476"/>
      <c r="AF33" s="476">
        <f t="shared" si="14"/>
        <v>0</v>
      </c>
      <c r="AG33" s="541">
        <f t="shared" si="2"/>
        <v>-1</v>
      </c>
    </row>
    <row r="34" spans="1:33" x14ac:dyDescent="0.2">
      <c r="A34" s="484" t="s">
        <v>103</v>
      </c>
      <c r="B34" s="493">
        <v>58</v>
      </c>
      <c r="C34" s="332">
        <v>6</v>
      </c>
      <c r="D34" s="332">
        <f t="shared" si="7"/>
        <v>64</v>
      </c>
      <c r="E34" s="488"/>
      <c r="F34" s="493">
        <v>57</v>
      </c>
      <c r="G34" s="332">
        <v>5</v>
      </c>
      <c r="H34" s="476">
        <f t="shared" si="8"/>
        <v>62</v>
      </c>
      <c r="I34" s="571">
        <v>0</v>
      </c>
      <c r="J34" s="572">
        <v>58</v>
      </c>
      <c r="K34" s="476">
        <v>6</v>
      </c>
      <c r="L34" s="476">
        <f t="shared" si="9"/>
        <v>64</v>
      </c>
      <c r="M34" s="543">
        <f t="shared" si="4"/>
        <v>3.2258064516129031E-2</v>
      </c>
      <c r="N34" s="494">
        <v>59</v>
      </c>
      <c r="O34" s="476">
        <v>6</v>
      </c>
      <c r="P34" s="476">
        <f t="shared" si="10"/>
        <v>65</v>
      </c>
      <c r="Q34" s="543">
        <f t="shared" si="0"/>
        <v>4.8387096774193547E-2</v>
      </c>
      <c r="R34" s="494">
        <v>58</v>
      </c>
      <c r="S34" s="476">
        <v>6</v>
      </c>
      <c r="T34" s="476">
        <f t="shared" si="11"/>
        <v>64</v>
      </c>
      <c r="U34" s="543">
        <f t="shared" si="5"/>
        <v>3.2258064516129031E-2</v>
      </c>
      <c r="V34" s="494">
        <v>58</v>
      </c>
      <c r="W34" s="476">
        <v>6</v>
      </c>
      <c r="X34" s="476">
        <f t="shared" si="12"/>
        <v>64</v>
      </c>
      <c r="Y34" s="543">
        <f t="shared" si="6"/>
        <v>3.2258064516129031E-2</v>
      </c>
      <c r="Z34" s="494"/>
      <c r="AA34" s="476"/>
      <c r="AB34" s="476">
        <f t="shared" si="13"/>
        <v>0</v>
      </c>
      <c r="AC34" s="541">
        <f t="shared" si="1"/>
        <v>-1</v>
      </c>
      <c r="AD34" s="572"/>
      <c r="AE34" s="476"/>
      <c r="AF34" s="476">
        <f t="shared" si="14"/>
        <v>0</v>
      </c>
      <c r="AG34" s="541">
        <f t="shared" si="2"/>
        <v>-1</v>
      </c>
    </row>
    <row r="35" spans="1:33" x14ac:dyDescent="0.2">
      <c r="A35" s="484" t="s">
        <v>154</v>
      </c>
      <c r="B35" s="493">
        <v>16</v>
      </c>
      <c r="C35" s="332">
        <v>3</v>
      </c>
      <c r="D35" s="332">
        <f t="shared" si="7"/>
        <v>19</v>
      </c>
      <c r="E35" s="488"/>
      <c r="F35" s="493">
        <v>16</v>
      </c>
      <c r="G35" s="332">
        <v>2</v>
      </c>
      <c r="H35" s="476">
        <f t="shared" si="8"/>
        <v>18</v>
      </c>
      <c r="I35" s="571">
        <v>0</v>
      </c>
      <c r="J35" s="572">
        <v>15</v>
      </c>
      <c r="K35" s="476">
        <v>2</v>
      </c>
      <c r="L35" s="476">
        <f t="shared" si="9"/>
        <v>17</v>
      </c>
      <c r="M35" s="545">
        <f t="shared" si="4"/>
        <v>-5.5555555555555552E-2</v>
      </c>
      <c r="N35" s="494">
        <v>15</v>
      </c>
      <c r="O35" s="476">
        <v>2</v>
      </c>
      <c r="P35" s="476">
        <f t="shared" si="10"/>
        <v>17</v>
      </c>
      <c r="Q35" s="545">
        <f t="shared" si="0"/>
        <v>-5.5555555555555552E-2</v>
      </c>
      <c r="R35" s="494">
        <v>15</v>
      </c>
      <c r="S35" s="476">
        <v>2</v>
      </c>
      <c r="T35" s="476">
        <f t="shared" si="11"/>
        <v>17</v>
      </c>
      <c r="U35" s="545">
        <f t="shared" si="5"/>
        <v>-5.5555555555555552E-2</v>
      </c>
      <c r="V35" s="494">
        <v>15</v>
      </c>
      <c r="W35" s="476">
        <v>2</v>
      </c>
      <c r="X35" s="476">
        <f t="shared" si="12"/>
        <v>17</v>
      </c>
      <c r="Y35" s="545">
        <f t="shared" si="6"/>
        <v>-5.5555555555555552E-2</v>
      </c>
      <c r="Z35" s="494"/>
      <c r="AA35" s="476"/>
      <c r="AB35" s="476">
        <f t="shared" si="13"/>
        <v>0</v>
      </c>
      <c r="AC35" s="541">
        <f t="shared" si="1"/>
        <v>-1</v>
      </c>
      <c r="AD35" s="572"/>
      <c r="AE35" s="476"/>
      <c r="AF35" s="476">
        <f t="shared" si="14"/>
        <v>0</v>
      </c>
      <c r="AG35" s="541">
        <f t="shared" si="2"/>
        <v>-1</v>
      </c>
    </row>
    <row r="36" spans="1:33" x14ac:dyDescent="0.2">
      <c r="A36" s="484" t="s">
        <v>116</v>
      </c>
      <c r="B36" s="493">
        <v>57</v>
      </c>
      <c r="C36" s="332">
        <v>19</v>
      </c>
      <c r="D36" s="332">
        <f t="shared" si="7"/>
        <v>76</v>
      </c>
      <c r="E36" s="488"/>
      <c r="F36" s="493">
        <v>52</v>
      </c>
      <c r="G36" s="332">
        <v>18</v>
      </c>
      <c r="H36" s="476">
        <f t="shared" si="8"/>
        <v>70</v>
      </c>
      <c r="I36" s="571">
        <v>0</v>
      </c>
      <c r="J36" s="572">
        <v>55</v>
      </c>
      <c r="K36" s="476">
        <v>19</v>
      </c>
      <c r="L36" s="476">
        <f t="shared" si="9"/>
        <v>74</v>
      </c>
      <c r="M36" s="543">
        <f t="shared" si="4"/>
        <v>5.7142857142857141E-2</v>
      </c>
      <c r="N36" s="494">
        <v>56</v>
      </c>
      <c r="O36" s="476">
        <v>19</v>
      </c>
      <c r="P36" s="476">
        <f t="shared" si="10"/>
        <v>75</v>
      </c>
      <c r="Q36" s="543">
        <f t="shared" si="0"/>
        <v>7.1428571428571425E-2</v>
      </c>
      <c r="R36" s="494">
        <v>54</v>
      </c>
      <c r="S36" s="476">
        <v>18</v>
      </c>
      <c r="T36" s="476">
        <f t="shared" si="11"/>
        <v>72</v>
      </c>
      <c r="U36" s="543">
        <f t="shared" si="5"/>
        <v>2.8571428571428571E-2</v>
      </c>
      <c r="V36" s="494">
        <v>54</v>
      </c>
      <c r="W36" s="476">
        <v>17</v>
      </c>
      <c r="X36" s="476">
        <f t="shared" si="12"/>
        <v>71</v>
      </c>
      <c r="Y36" s="543">
        <f t="shared" si="6"/>
        <v>1.4285714285714285E-2</v>
      </c>
      <c r="Z36" s="494"/>
      <c r="AA36" s="476"/>
      <c r="AB36" s="476">
        <f t="shared" si="13"/>
        <v>0</v>
      </c>
      <c r="AC36" s="541">
        <f t="shared" si="1"/>
        <v>-1</v>
      </c>
      <c r="AD36" s="572"/>
      <c r="AE36" s="476"/>
      <c r="AF36" s="476">
        <f t="shared" si="14"/>
        <v>0</v>
      </c>
      <c r="AG36" s="541">
        <f t="shared" si="2"/>
        <v>-1</v>
      </c>
    </row>
    <row r="37" spans="1:33" x14ac:dyDescent="0.2">
      <c r="A37" s="484" t="s">
        <v>156</v>
      </c>
      <c r="B37" s="493">
        <v>9</v>
      </c>
      <c r="C37" s="332">
        <v>3</v>
      </c>
      <c r="D37" s="332">
        <f t="shared" si="7"/>
        <v>12</v>
      </c>
      <c r="E37" s="488"/>
      <c r="F37" s="493">
        <v>9</v>
      </c>
      <c r="G37" s="332">
        <v>3</v>
      </c>
      <c r="H37" s="476">
        <f t="shared" si="8"/>
        <v>12</v>
      </c>
      <c r="I37" s="571">
        <v>0</v>
      </c>
      <c r="J37" s="572">
        <v>9</v>
      </c>
      <c r="K37" s="476">
        <v>3</v>
      </c>
      <c r="L37" s="476">
        <f t="shared" si="9"/>
        <v>12</v>
      </c>
      <c r="M37" s="541">
        <f t="shared" si="4"/>
        <v>0</v>
      </c>
      <c r="N37" s="494">
        <v>9</v>
      </c>
      <c r="O37" s="476">
        <v>3</v>
      </c>
      <c r="P37" s="476">
        <f t="shared" si="10"/>
        <v>12</v>
      </c>
      <c r="Q37" s="541">
        <f t="shared" si="0"/>
        <v>0</v>
      </c>
      <c r="R37" s="494">
        <v>9</v>
      </c>
      <c r="S37" s="476">
        <v>3</v>
      </c>
      <c r="T37" s="476">
        <f t="shared" si="11"/>
        <v>12</v>
      </c>
      <c r="U37" s="541">
        <f t="shared" si="5"/>
        <v>0</v>
      </c>
      <c r="V37" s="494">
        <v>9</v>
      </c>
      <c r="W37" s="476">
        <v>3</v>
      </c>
      <c r="X37" s="476">
        <f t="shared" si="12"/>
        <v>12</v>
      </c>
      <c r="Y37" s="541">
        <f t="shared" si="6"/>
        <v>0</v>
      </c>
      <c r="Z37" s="494"/>
      <c r="AA37" s="476"/>
      <c r="AB37" s="476">
        <f t="shared" si="13"/>
        <v>0</v>
      </c>
      <c r="AC37" s="541">
        <f t="shared" si="1"/>
        <v>-1</v>
      </c>
      <c r="AD37" s="572"/>
      <c r="AE37" s="476"/>
      <c r="AF37" s="476">
        <f t="shared" si="14"/>
        <v>0</v>
      </c>
      <c r="AG37" s="541">
        <f t="shared" si="2"/>
        <v>-1</v>
      </c>
    </row>
    <row r="38" spans="1:33" x14ac:dyDescent="0.2">
      <c r="A38" s="485" t="s">
        <v>157</v>
      </c>
      <c r="B38" s="494">
        <v>9</v>
      </c>
      <c r="C38" s="476">
        <v>13</v>
      </c>
      <c r="D38" s="332">
        <f t="shared" si="7"/>
        <v>22</v>
      </c>
      <c r="E38" s="488"/>
      <c r="F38" s="493">
        <v>8</v>
      </c>
      <c r="G38" s="332">
        <v>13</v>
      </c>
      <c r="H38" s="476">
        <f t="shared" si="8"/>
        <v>21</v>
      </c>
      <c r="I38" s="571">
        <v>0</v>
      </c>
      <c r="J38" s="572">
        <v>7</v>
      </c>
      <c r="K38" s="476">
        <v>11</v>
      </c>
      <c r="L38" s="476">
        <f t="shared" si="9"/>
        <v>18</v>
      </c>
      <c r="M38" s="545">
        <f t="shared" si="4"/>
        <v>-0.14285714285714285</v>
      </c>
      <c r="N38" s="494">
        <v>8</v>
      </c>
      <c r="O38" s="476">
        <v>11</v>
      </c>
      <c r="P38" s="476">
        <f t="shared" si="10"/>
        <v>19</v>
      </c>
      <c r="Q38" s="545">
        <f t="shared" si="0"/>
        <v>-9.5238095238095233E-2</v>
      </c>
      <c r="R38" s="494">
        <v>8</v>
      </c>
      <c r="S38" s="476">
        <v>11</v>
      </c>
      <c r="T38" s="476">
        <f t="shared" si="11"/>
        <v>19</v>
      </c>
      <c r="U38" s="545">
        <f t="shared" si="5"/>
        <v>-9.5238095238095233E-2</v>
      </c>
      <c r="V38" s="494">
        <v>8</v>
      </c>
      <c r="W38" s="476">
        <v>11</v>
      </c>
      <c r="X38" s="476">
        <f t="shared" si="12"/>
        <v>19</v>
      </c>
      <c r="Y38" s="545">
        <f t="shared" si="6"/>
        <v>-9.5238095238095233E-2</v>
      </c>
      <c r="Z38" s="494"/>
      <c r="AA38" s="476"/>
      <c r="AB38" s="476">
        <f t="shared" si="13"/>
        <v>0</v>
      </c>
      <c r="AC38" s="541">
        <f t="shared" si="1"/>
        <v>-1</v>
      </c>
      <c r="AD38" s="572"/>
      <c r="AE38" s="476"/>
      <c r="AF38" s="476">
        <f t="shared" si="14"/>
        <v>0</v>
      </c>
      <c r="AG38" s="541">
        <f t="shared" si="2"/>
        <v>-1</v>
      </c>
    </row>
    <row r="39" spans="1:33" x14ac:dyDescent="0.2">
      <c r="A39" s="484" t="s">
        <v>164</v>
      </c>
      <c r="B39" s="493">
        <v>8</v>
      </c>
      <c r="C39" s="332">
        <v>10</v>
      </c>
      <c r="D39" s="332">
        <f t="shared" si="7"/>
        <v>18</v>
      </c>
      <c r="E39" s="488"/>
      <c r="F39" s="493">
        <v>8</v>
      </c>
      <c r="G39" s="332">
        <v>10</v>
      </c>
      <c r="H39" s="476">
        <f t="shared" si="8"/>
        <v>18</v>
      </c>
      <c r="I39" s="571">
        <v>0</v>
      </c>
      <c r="J39" s="572">
        <v>8</v>
      </c>
      <c r="K39" s="476">
        <v>10</v>
      </c>
      <c r="L39" s="476">
        <f t="shared" si="9"/>
        <v>18</v>
      </c>
      <c r="M39" s="541">
        <f t="shared" si="4"/>
        <v>0</v>
      </c>
      <c r="N39" s="494">
        <v>8</v>
      </c>
      <c r="O39" s="476">
        <v>10</v>
      </c>
      <c r="P39" s="476">
        <f t="shared" si="10"/>
        <v>18</v>
      </c>
      <c r="Q39" s="541">
        <f t="shared" si="0"/>
        <v>0</v>
      </c>
      <c r="R39" s="494">
        <v>7</v>
      </c>
      <c r="S39" s="476">
        <v>9</v>
      </c>
      <c r="T39" s="476">
        <f t="shared" si="11"/>
        <v>16</v>
      </c>
      <c r="U39" s="545">
        <f t="shared" si="5"/>
        <v>-0.1111111111111111</v>
      </c>
      <c r="V39" s="494">
        <v>7</v>
      </c>
      <c r="W39" s="476">
        <v>9</v>
      </c>
      <c r="X39" s="476">
        <f t="shared" si="12"/>
        <v>16</v>
      </c>
      <c r="Y39" s="545">
        <f t="shared" si="6"/>
        <v>-0.1111111111111111</v>
      </c>
      <c r="Z39" s="494"/>
      <c r="AA39" s="476"/>
      <c r="AB39" s="476">
        <f t="shared" si="13"/>
        <v>0</v>
      </c>
      <c r="AC39" s="541">
        <f t="shared" si="1"/>
        <v>-1</v>
      </c>
      <c r="AD39" s="572"/>
      <c r="AE39" s="476"/>
      <c r="AF39" s="476">
        <f t="shared" si="14"/>
        <v>0</v>
      </c>
      <c r="AG39" s="541">
        <f t="shared" si="2"/>
        <v>-1</v>
      </c>
    </row>
    <row r="40" spans="1:33" x14ac:dyDescent="0.2">
      <c r="A40" s="484" t="s">
        <v>158</v>
      </c>
      <c r="B40" s="493">
        <v>19</v>
      </c>
      <c r="C40" s="332">
        <v>14</v>
      </c>
      <c r="D40" s="332">
        <f t="shared" si="7"/>
        <v>33</v>
      </c>
      <c r="E40" s="488"/>
      <c r="F40" s="493">
        <v>21</v>
      </c>
      <c r="G40" s="332">
        <v>12</v>
      </c>
      <c r="H40" s="476">
        <f t="shared" si="8"/>
        <v>33</v>
      </c>
      <c r="I40" s="571">
        <v>0</v>
      </c>
      <c r="J40" s="572">
        <v>22</v>
      </c>
      <c r="K40" s="476">
        <v>15</v>
      </c>
      <c r="L40" s="476">
        <f t="shared" si="9"/>
        <v>37</v>
      </c>
      <c r="M40" s="543">
        <f t="shared" si="4"/>
        <v>0.12121212121212122</v>
      </c>
      <c r="N40" s="494">
        <v>23</v>
      </c>
      <c r="O40" s="476">
        <v>16</v>
      </c>
      <c r="P40" s="476">
        <f t="shared" si="10"/>
        <v>39</v>
      </c>
      <c r="Q40" s="543">
        <f t="shared" si="0"/>
        <v>0.18181818181818182</v>
      </c>
      <c r="R40" s="494">
        <v>23</v>
      </c>
      <c r="S40" s="476">
        <v>16</v>
      </c>
      <c r="T40" s="476">
        <f t="shared" si="11"/>
        <v>39</v>
      </c>
      <c r="U40" s="543">
        <f t="shared" si="5"/>
        <v>0.18181818181818182</v>
      </c>
      <c r="V40" s="494">
        <v>23</v>
      </c>
      <c r="W40" s="476">
        <v>16</v>
      </c>
      <c r="X40" s="476">
        <f t="shared" si="12"/>
        <v>39</v>
      </c>
      <c r="Y40" s="543">
        <f t="shared" si="6"/>
        <v>0.18181818181818182</v>
      </c>
      <c r="Z40" s="494"/>
      <c r="AA40" s="476"/>
      <c r="AB40" s="476">
        <f t="shared" si="13"/>
        <v>0</v>
      </c>
      <c r="AC40" s="541">
        <f t="shared" si="1"/>
        <v>-1</v>
      </c>
      <c r="AD40" s="572"/>
      <c r="AE40" s="476"/>
      <c r="AF40" s="476">
        <f t="shared" si="14"/>
        <v>0</v>
      </c>
      <c r="AG40" s="541">
        <f t="shared" si="2"/>
        <v>-1</v>
      </c>
    </row>
    <row r="41" spans="1:33" x14ac:dyDescent="0.2">
      <c r="A41" s="484" t="s">
        <v>215</v>
      </c>
      <c r="B41" s="493">
        <v>14</v>
      </c>
      <c r="C41" s="332">
        <v>4</v>
      </c>
      <c r="D41" s="332">
        <f t="shared" si="7"/>
        <v>18</v>
      </c>
      <c r="E41" s="488"/>
      <c r="F41" s="493">
        <v>14</v>
      </c>
      <c r="G41" s="332">
        <v>4</v>
      </c>
      <c r="H41" s="476">
        <f t="shared" si="8"/>
        <v>18</v>
      </c>
      <c r="I41" s="571">
        <v>0</v>
      </c>
      <c r="J41" s="572">
        <v>15</v>
      </c>
      <c r="K41" s="476">
        <v>4</v>
      </c>
      <c r="L41" s="476">
        <f t="shared" si="9"/>
        <v>19</v>
      </c>
      <c r="M41" s="543">
        <f t="shared" si="4"/>
        <v>5.5555555555555552E-2</v>
      </c>
      <c r="N41" s="494">
        <v>15</v>
      </c>
      <c r="O41" s="476">
        <v>4</v>
      </c>
      <c r="P41" s="476">
        <f t="shared" si="10"/>
        <v>19</v>
      </c>
      <c r="Q41" s="543">
        <f t="shared" si="0"/>
        <v>5.5555555555555552E-2</v>
      </c>
      <c r="R41" s="494">
        <v>15</v>
      </c>
      <c r="S41" s="476">
        <v>4</v>
      </c>
      <c r="T41" s="476">
        <f t="shared" si="11"/>
        <v>19</v>
      </c>
      <c r="U41" s="543">
        <f t="shared" si="5"/>
        <v>5.5555555555555552E-2</v>
      </c>
      <c r="V41" s="494">
        <v>15</v>
      </c>
      <c r="W41" s="476">
        <v>4</v>
      </c>
      <c r="X41" s="476">
        <f t="shared" si="12"/>
        <v>19</v>
      </c>
      <c r="Y41" s="543">
        <f t="shared" si="6"/>
        <v>5.5555555555555552E-2</v>
      </c>
      <c r="Z41" s="494"/>
      <c r="AA41" s="476"/>
      <c r="AB41" s="476">
        <f t="shared" si="13"/>
        <v>0</v>
      </c>
      <c r="AC41" s="541">
        <f t="shared" si="1"/>
        <v>-1</v>
      </c>
      <c r="AD41" s="572"/>
      <c r="AE41" s="476"/>
      <c r="AF41" s="476">
        <f t="shared" si="14"/>
        <v>0</v>
      </c>
      <c r="AG41" s="541">
        <f t="shared" si="2"/>
        <v>-1</v>
      </c>
    </row>
    <row r="42" spans="1:33" x14ac:dyDescent="0.2">
      <c r="A42" s="484" t="s">
        <v>161</v>
      </c>
      <c r="B42" s="493">
        <v>7</v>
      </c>
      <c r="C42" s="332">
        <v>4</v>
      </c>
      <c r="D42" s="332">
        <f t="shared" si="7"/>
        <v>11</v>
      </c>
      <c r="E42" s="488"/>
      <c r="F42" s="493">
        <v>7</v>
      </c>
      <c r="G42" s="332">
        <v>3</v>
      </c>
      <c r="H42" s="476">
        <f t="shared" si="8"/>
        <v>10</v>
      </c>
      <c r="I42" s="571">
        <v>0</v>
      </c>
      <c r="J42" s="572">
        <v>7</v>
      </c>
      <c r="K42" s="476">
        <v>3</v>
      </c>
      <c r="L42" s="476">
        <f t="shared" si="9"/>
        <v>10</v>
      </c>
      <c r="M42" s="541">
        <f t="shared" si="4"/>
        <v>0</v>
      </c>
      <c r="N42" s="494">
        <v>7</v>
      </c>
      <c r="O42" s="476">
        <v>3</v>
      </c>
      <c r="P42" s="476">
        <f t="shared" si="10"/>
        <v>10</v>
      </c>
      <c r="Q42" s="541">
        <f t="shared" si="0"/>
        <v>0</v>
      </c>
      <c r="R42" s="494">
        <v>7</v>
      </c>
      <c r="S42" s="476">
        <v>3</v>
      </c>
      <c r="T42" s="476">
        <f t="shared" si="11"/>
        <v>10</v>
      </c>
      <c r="U42" s="541">
        <f t="shared" si="5"/>
        <v>0</v>
      </c>
      <c r="V42" s="494">
        <v>5</v>
      </c>
      <c r="W42" s="476">
        <v>3</v>
      </c>
      <c r="X42" s="476">
        <f t="shared" si="12"/>
        <v>8</v>
      </c>
      <c r="Y42" s="544">
        <f t="shared" si="6"/>
        <v>-0.2</v>
      </c>
      <c r="Z42" s="494"/>
      <c r="AA42" s="476"/>
      <c r="AB42" s="476">
        <f t="shared" si="13"/>
        <v>0</v>
      </c>
      <c r="AC42" s="541">
        <f t="shared" si="1"/>
        <v>-1</v>
      </c>
      <c r="AD42" s="572"/>
      <c r="AE42" s="476"/>
      <c r="AF42" s="476">
        <f t="shared" si="14"/>
        <v>0</v>
      </c>
      <c r="AG42" s="541">
        <f t="shared" si="2"/>
        <v>-1</v>
      </c>
    </row>
    <row r="43" spans="1:33" x14ac:dyDescent="0.2">
      <c r="A43" s="484" t="s">
        <v>162</v>
      </c>
      <c r="B43" s="493">
        <v>71</v>
      </c>
      <c r="C43" s="332">
        <v>4</v>
      </c>
      <c r="D43" s="332">
        <f t="shared" si="7"/>
        <v>75</v>
      </c>
      <c r="E43" s="488"/>
      <c r="F43" s="493">
        <v>68</v>
      </c>
      <c r="G43" s="332">
        <v>3</v>
      </c>
      <c r="H43" s="476">
        <f t="shared" si="8"/>
        <v>71</v>
      </c>
      <c r="I43" s="571">
        <v>0</v>
      </c>
      <c r="J43" s="572">
        <v>71</v>
      </c>
      <c r="K43" s="476">
        <v>3</v>
      </c>
      <c r="L43" s="476">
        <f t="shared" si="9"/>
        <v>74</v>
      </c>
      <c r="M43" s="543">
        <f t="shared" si="4"/>
        <v>4.2253521126760563E-2</v>
      </c>
      <c r="N43" s="494">
        <v>70</v>
      </c>
      <c r="O43" s="476">
        <v>3</v>
      </c>
      <c r="P43" s="476">
        <f t="shared" si="10"/>
        <v>73</v>
      </c>
      <c r="Q43" s="543">
        <f t="shared" si="0"/>
        <v>2.8169014084507043E-2</v>
      </c>
      <c r="R43" s="494">
        <v>68</v>
      </c>
      <c r="S43" s="476">
        <v>3</v>
      </c>
      <c r="T43" s="476">
        <f t="shared" si="11"/>
        <v>71</v>
      </c>
      <c r="U43" s="541">
        <f t="shared" si="5"/>
        <v>0</v>
      </c>
      <c r="V43" s="494">
        <v>67</v>
      </c>
      <c r="W43" s="476">
        <v>3</v>
      </c>
      <c r="X43" s="476">
        <f t="shared" si="12"/>
        <v>70</v>
      </c>
      <c r="Y43" s="541">
        <f t="shared" si="6"/>
        <v>-1.4084507042253521E-2</v>
      </c>
      <c r="Z43" s="494"/>
      <c r="AA43" s="476"/>
      <c r="AB43" s="476">
        <f t="shared" si="13"/>
        <v>0</v>
      </c>
      <c r="AC43" s="541">
        <f t="shared" si="1"/>
        <v>-1</v>
      </c>
      <c r="AD43" s="572"/>
      <c r="AE43" s="476"/>
      <c r="AF43" s="476">
        <f t="shared" si="14"/>
        <v>0</v>
      </c>
      <c r="AG43" s="541">
        <f t="shared" si="2"/>
        <v>-1</v>
      </c>
    </row>
    <row r="44" spans="1:33" x14ac:dyDescent="0.2">
      <c r="A44" s="484" t="s">
        <v>56</v>
      </c>
      <c r="B44" s="493">
        <v>14</v>
      </c>
      <c r="C44" s="332">
        <v>4</v>
      </c>
      <c r="D44" s="332">
        <f t="shared" si="7"/>
        <v>18</v>
      </c>
      <c r="E44" s="488"/>
      <c r="F44" s="493">
        <v>13</v>
      </c>
      <c r="G44" s="332">
        <v>4</v>
      </c>
      <c r="H44" s="476">
        <f t="shared" si="8"/>
        <v>17</v>
      </c>
      <c r="I44" s="571">
        <v>0</v>
      </c>
      <c r="J44" s="572">
        <v>13</v>
      </c>
      <c r="K44" s="476">
        <v>4</v>
      </c>
      <c r="L44" s="476">
        <f t="shared" si="9"/>
        <v>17</v>
      </c>
      <c r="M44" s="541">
        <f t="shared" si="4"/>
        <v>0</v>
      </c>
      <c r="N44" s="494">
        <v>13</v>
      </c>
      <c r="O44" s="476">
        <v>4</v>
      </c>
      <c r="P44" s="476">
        <f t="shared" si="10"/>
        <v>17</v>
      </c>
      <c r="Q44" s="541">
        <f t="shared" si="0"/>
        <v>0</v>
      </c>
      <c r="R44" s="494">
        <v>13</v>
      </c>
      <c r="S44" s="476">
        <v>4</v>
      </c>
      <c r="T44" s="476">
        <f t="shared" si="11"/>
        <v>17</v>
      </c>
      <c r="U44" s="541">
        <f t="shared" si="5"/>
        <v>0</v>
      </c>
      <c r="V44" s="494">
        <v>13</v>
      </c>
      <c r="W44" s="476">
        <v>4</v>
      </c>
      <c r="X44" s="476">
        <f t="shared" si="12"/>
        <v>17</v>
      </c>
      <c r="Y44" s="541">
        <f t="shared" si="6"/>
        <v>0</v>
      </c>
      <c r="Z44" s="494"/>
      <c r="AA44" s="476"/>
      <c r="AB44" s="476">
        <f t="shared" si="13"/>
        <v>0</v>
      </c>
      <c r="AC44" s="541">
        <f t="shared" si="1"/>
        <v>-1</v>
      </c>
      <c r="AD44" s="572"/>
      <c r="AE44" s="476"/>
      <c r="AF44" s="476">
        <f t="shared" si="14"/>
        <v>0</v>
      </c>
      <c r="AG44" s="541">
        <f t="shared" si="2"/>
        <v>-1</v>
      </c>
    </row>
    <row r="45" spans="1:33" x14ac:dyDescent="0.2">
      <c r="A45" s="484" t="s">
        <v>184</v>
      </c>
      <c r="B45" s="493">
        <v>27</v>
      </c>
      <c r="C45" s="332">
        <v>11</v>
      </c>
      <c r="D45" s="332">
        <f t="shared" si="7"/>
        <v>38</v>
      </c>
      <c r="E45" s="488"/>
      <c r="F45" s="493">
        <v>28</v>
      </c>
      <c r="G45" s="332">
        <v>11</v>
      </c>
      <c r="H45" s="476">
        <f>SUM(F45:G45)</f>
        <v>39</v>
      </c>
      <c r="I45" s="571">
        <v>0</v>
      </c>
      <c r="J45" s="572">
        <v>28</v>
      </c>
      <c r="K45" s="476">
        <v>11</v>
      </c>
      <c r="L45" s="476">
        <f>SUM(J45:K45)</f>
        <v>39</v>
      </c>
      <c r="M45" s="541">
        <f t="shared" si="4"/>
        <v>0</v>
      </c>
      <c r="N45" s="494">
        <v>26</v>
      </c>
      <c r="O45" s="476">
        <v>10</v>
      </c>
      <c r="P45" s="476">
        <f>SUM(N45:O45)</f>
        <v>36</v>
      </c>
      <c r="Q45" s="545">
        <f t="shared" si="0"/>
        <v>-7.6923076923076927E-2</v>
      </c>
      <c r="R45" s="494">
        <v>26</v>
      </c>
      <c r="S45" s="476">
        <v>10</v>
      </c>
      <c r="T45" s="476">
        <f t="shared" si="11"/>
        <v>36</v>
      </c>
      <c r="U45" s="545">
        <f t="shared" si="5"/>
        <v>-7.6923076923076927E-2</v>
      </c>
      <c r="V45" s="494">
        <v>26</v>
      </c>
      <c r="W45" s="476">
        <v>10</v>
      </c>
      <c r="X45" s="476">
        <f t="shared" si="12"/>
        <v>36</v>
      </c>
      <c r="Y45" s="545">
        <f t="shared" si="6"/>
        <v>-7.6923076923076927E-2</v>
      </c>
      <c r="Z45" s="494"/>
      <c r="AA45" s="476"/>
      <c r="AB45" s="476">
        <f t="shared" si="13"/>
        <v>0</v>
      </c>
      <c r="AC45" s="541">
        <f t="shared" si="1"/>
        <v>-1</v>
      </c>
      <c r="AD45" s="572"/>
      <c r="AE45" s="476"/>
      <c r="AF45" s="476">
        <f t="shared" si="14"/>
        <v>0</v>
      </c>
      <c r="AG45" s="541">
        <f t="shared" si="2"/>
        <v>-1</v>
      </c>
    </row>
    <row r="46" spans="1:33" x14ac:dyDescent="0.2">
      <c r="A46" s="483" t="s">
        <v>172</v>
      </c>
      <c r="B46" s="457">
        <f>SUM(B47:B54)</f>
        <v>404</v>
      </c>
      <c r="C46" s="387">
        <f>SUM(C47:C54)</f>
        <v>39</v>
      </c>
      <c r="D46" s="573">
        <f t="shared" si="7"/>
        <v>443</v>
      </c>
      <c r="E46" s="489"/>
      <c r="F46" s="457">
        <f>SUM(F47:F54)</f>
        <v>384</v>
      </c>
      <c r="G46" s="387">
        <f>SUM(G47:G54)</f>
        <v>36</v>
      </c>
      <c r="H46" s="387">
        <f>SUM(H47:H54)</f>
        <v>420</v>
      </c>
      <c r="I46" s="567">
        <v>0</v>
      </c>
      <c r="J46" s="382">
        <f>SUM(J47:J54)</f>
        <v>377</v>
      </c>
      <c r="K46" s="387">
        <f>SUM(K47:K54)</f>
        <v>35</v>
      </c>
      <c r="L46" s="387">
        <f>SUM(L47:L54)</f>
        <v>412</v>
      </c>
      <c r="M46" s="568">
        <f t="shared" si="4"/>
        <v>-1.9047619047619049E-2</v>
      </c>
      <c r="N46" s="457">
        <f>SUM(N47:N54)</f>
        <v>369</v>
      </c>
      <c r="O46" s="387">
        <f>SUM(O47:O54)</f>
        <v>35</v>
      </c>
      <c r="P46" s="387">
        <f>SUM(P47:P54)</f>
        <v>404</v>
      </c>
      <c r="Q46" s="568">
        <f t="shared" si="0"/>
        <v>-3.8095238095238099E-2</v>
      </c>
      <c r="R46" s="457">
        <f>SUM(R47:R54)</f>
        <v>365</v>
      </c>
      <c r="S46" s="387">
        <f>SUM(S47:S54)</f>
        <v>32</v>
      </c>
      <c r="T46" s="387">
        <f>SUM(T47:T54)</f>
        <v>397</v>
      </c>
      <c r="U46" s="568">
        <f t="shared" si="5"/>
        <v>-5.4761904761904762E-2</v>
      </c>
      <c r="V46" s="457">
        <f>SUM(V47:V54)</f>
        <v>357</v>
      </c>
      <c r="W46" s="387">
        <f>SUM(W47:W54)</f>
        <v>29</v>
      </c>
      <c r="X46" s="387">
        <f>SUM(X47:X54)</f>
        <v>386</v>
      </c>
      <c r="Y46" s="568">
        <f t="shared" si="6"/>
        <v>-8.0952380952380956E-2</v>
      </c>
      <c r="Z46" s="457">
        <f>SUM(Z47:Z54)</f>
        <v>0</v>
      </c>
      <c r="AA46" s="387">
        <f>SUM(AA47:AA54)</f>
        <v>0</v>
      </c>
      <c r="AB46" s="387">
        <f>SUM(AB47:AB54)</f>
        <v>0</v>
      </c>
      <c r="AC46" s="568">
        <f t="shared" si="1"/>
        <v>-1</v>
      </c>
      <c r="AD46" s="382">
        <f>SUM(AD47:AD54)</f>
        <v>0</v>
      </c>
      <c r="AE46" s="387">
        <f>SUM(AE47:AE54)</f>
        <v>0</v>
      </c>
      <c r="AF46" s="387">
        <f>SUM(AF47:AF54)</f>
        <v>0</v>
      </c>
      <c r="AG46" s="568">
        <f t="shared" si="2"/>
        <v>-1</v>
      </c>
    </row>
    <row r="47" spans="1:33" x14ac:dyDescent="0.2">
      <c r="A47" s="484" t="s">
        <v>102</v>
      </c>
      <c r="B47" s="493">
        <v>28</v>
      </c>
      <c r="C47" s="332">
        <v>1</v>
      </c>
      <c r="D47" s="332">
        <f t="shared" si="7"/>
        <v>29</v>
      </c>
      <c r="E47" s="488"/>
      <c r="F47" s="493">
        <v>26</v>
      </c>
      <c r="G47" s="332">
        <v>0</v>
      </c>
      <c r="H47" s="476">
        <f t="shared" ref="H47:H54" si="15">SUM(F47:G47)</f>
        <v>26</v>
      </c>
      <c r="I47" s="571">
        <v>0</v>
      </c>
      <c r="J47" s="572">
        <v>24</v>
      </c>
      <c r="K47" s="476">
        <v>0</v>
      </c>
      <c r="L47" s="476">
        <f t="shared" ref="L47:L54" si="16">SUM(J47:K47)</f>
        <v>24</v>
      </c>
      <c r="M47" s="545">
        <f t="shared" si="4"/>
        <v>-7.6923076923076927E-2</v>
      </c>
      <c r="N47" s="494">
        <v>24</v>
      </c>
      <c r="O47" s="476">
        <v>0</v>
      </c>
      <c r="P47" s="476">
        <f t="shared" ref="P47:P54" si="17">SUM(N47:O47)</f>
        <v>24</v>
      </c>
      <c r="Q47" s="545">
        <f t="shared" si="0"/>
        <v>-7.6923076923076927E-2</v>
      </c>
      <c r="R47" s="494">
        <v>24</v>
      </c>
      <c r="S47" s="476">
        <v>0</v>
      </c>
      <c r="T47" s="476">
        <f t="shared" ref="T47:T54" si="18">SUM(R47:S47)</f>
        <v>24</v>
      </c>
      <c r="U47" s="545">
        <f t="shared" si="5"/>
        <v>-7.6923076923076927E-2</v>
      </c>
      <c r="V47" s="494">
        <v>24</v>
      </c>
      <c r="W47" s="476">
        <v>0</v>
      </c>
      <c r="X47" s="476">
        <f t="shared" ref="X47:X54" si="19">SUM(V47:W47)</f>
        <v>24</v>
      </c>
      <c r="Y47" s="545">
        <f t="shared" si="6"/>
        <v>-7.6923076923076927E-2</v>
      </c>
      <c r="Z47" s="494"/>
      <c r="AA47" s="476"/>
      <c r="AB47" s="476">
        <f t="shared" ref="AB47:AB54" si="20">SUM(Z47:AA47)</f>
        <v>0</v>
      </c>
      <c r="AC47" s="541">
        <f t="shared" si="1"/>
        <v>-1</v>
      </c>
      <c r="AD47" s="572"/>
      <c r="AE47" s="476"/>
      <c r="AF47" s="476">
        <f t="shared" ref="AF47:AF54" si="21">SUM(AD47:AE47)</f>
        <v>0</v>
      </c>
      <c r="AG47" s="541">
        <f t="shared" si="2"/>
        <v>-1</v>
      </c>
    </row>
    <row r="48" spans="1:33" x14ac:dyDescent="0.2">
      <c r="A48" s="484" t="s">
        <v>152</v>
      </c>
      <c r="B48" s="493">
        <v>48</v>
      </c>
      <c r="C48" s="332">
        <v>5</v>
      </c>
      <c r="D48" s="332">
        <f t="shared" si="7"/>
        <v>53</v>
      </c>
      <c r="E48" s="488"/>
      <c r="F48" s="493">
        <v>46</v>
      </c>
      <c r="G48" s="332">
        <v>5</v>
      </c>
      <c r="H48" s="476">
        <f t="shared" si="15"/>
        <v>51</v>
      </c>
      <c r="I48" s="571">
        <v>0</v>
      </c>
      <c r="J48" s="572">
        <v>47</v>
      </c>
      <c r="K48" s="476">
        <v>5</v>
      </c>
      <c r="L48" s="476">
        <f t="shared" si="16"/>
        <v>52</v>
      </c>
      <c r="M48" s="543">
        <f t="shared" si="4"/>
        <v>1.9607843137254902E-2</v>
      </c>
      <c r="N48" s="494">
        <v>44</v>
      </c>
      <c r="O48" s="476">
        <v>5</v>
      </c>
      <c r="P48" s="476">
        <f t="shared" si="17"/>
        <v>49</v>
      </c>
      <c r="Q48" s="541">
        <f t="shared" si="0"/>
        <v>-3.9215686274509803E-2</v>
      </c>
      <c r="R48" s="494">
        <v>42</v>
      </c>
      <c r="S48" s="476">
        <v>4</v>
      </c>
      <c r="T48" s="476">
        <f t="shared" si="18"/>
        <v>46</v>
      </c>
      <c r="U48" s="545">
        <f t="shared" si="5"/>
        <v>-9.8039215686274508E-2</v>
      </c>
      <c r="V48" s="494">
        <v>40</v>
      </c>
      <c r="W48" s="476">
        <v>4</v>
      </c>
      <c r="X48" s="476">
        <f t="shared" si="19"/>
        <v>44</v>
      </c>
      <c r="Y48" s="545">
        <f t="shared" si="6"/>
        <v>-0.13725490196078433</v>
      </c>
      <c r="Z48" s="494"/>
      <c r="AA48" s="476"/>
      <c r="AB48" s="476">
        <f t="shared" si="20"/>
        <v>0</v>
      </c>
      <c r="AC48" s="541">
        <f t="shared" si="1"/>
        <v>-1</v>
      </c>
      <c r="AD48" s="572"/>
      <c r="AE48" s="476"/>
      <c r="AF48" s="476">
        <f t="shared" si="21"/>
        <v>0</v>
      </c>
      <c r="AG48" s="541">
        <f t="shared" si="2"/>
        <v>-1</v>
      </c>
    </row>
    <row r="49" spans="1:33" x14ac:dyDescent="0.2">
      <c r="A49" s="484" t="s">
        <v>153</v>
      </c>
      <c r="B49" s="493">
        <v>51</v>
      </c>
      <c r="C49" s="332">
        <v>3</v>
      </c>
      <c r="D49" s="332">
        <f t="shared" si="7"/>
        <v>54</v>
      </c>
      <c r="E49" s="488"/>
      <c r="F49" s="493">
        <v>48</v>
      </c>
      <c r="G49" s="332">
        <v>3</v>
      </c>
      <c r="H49" s="476">
        <f>SUM(F49:G49)</f>
        <v>51</v>
      </c>
      <c r="I49" s="571">
        <v>0</v>
      </c>
      <c r="J49" s="572">
        <v>49</v>
      </c>
      <c r="K49" s="476">
        <v>3</v>
      </c>
      <c r="L49" s="476">
        <f>SUM(J49:K49)</f>
        <v>52</v>
      </c>
      <c r="M49" s="543">
        <f t="shared" si="4"/>
        <v>1.9607843137254902E-2</v>
      </c>
      <c r="N49" s="494">
        <v>50</v>
      </c>
      <c r="O49" s="476">
        <v>3</v>
      </c>
      <c r="P49" s="476">
        <f>SUM(N49:O49)</f>
        <v>53</v>
      </c>
      <c r="Q49" s="543">
        <f t="shared" si="0"/>
        <v>3.9215686274509803E-2</v>
      </c>
      <c r="R49" s="494">
        <v>50</v>
      </c>
      <c r="S49" s="476">
        <v>3</v>
      </c>
      <c r="T49" s="476">
        <f>SUM(R49:S49)</f>
        <v>53</v>
      </c>
      <c r="U49" s="543">
        <f t="shared" si="5"/>
        <v>3.9215686274509803E-2</v>
      </c>
      <c r="V49" s="494">
        <v>50</v>
      </c>
      <c r="W49" s="476">
        <v>3</v>
      </c>
      <c r="X49" s="476">
        <f>SUM(V49:W49)</f>
        <v>53</v>
      </c>
      <c r="Y49" s="543">
        <f t="shared" si="6"/>
        <v>3.9215686274509803E-2</v>
      </c>
      <c r="Z49" s="494"/>
      <c r="AA49" s="476"/>
      <c r="AB49" s="476">
        <f>SUM(Z49:AA49)</f>
        <v>0</v>
      </c>
      <c r="AC49" s="541">
        <f t="shared" si="1"/>
        <v>-1</v>
      </c>
      <c r="AD49" s="572"/>
      <c r="AE49" s="476"/>
      <c r="AF49" s="476">
        <f>SUM(AD49:AE49)</f>
        <v>0</v>
      </c>
      <c r="AG49" s="541">
        <f t="shared" si="2"/>
        <v>-1</v>
      </c>
    </row>
    <row r="50" spans="1:33" x14ac:dyDescent="0.2">
      <c r="A50" s="484" t="s">
        <v>155</v>
      </c>
      <c r="B50" s="493">
        <v>30</v>
      </c>
      <c r="C50" s="332">
        <v>5</v>
      </c>
      <c r="D50" s="332">
        <f t="shared" si="7"/>
        <v>35</v>
      </c>
      <c r="E50" s="488"/>
      <c r="F50" s="493">
        <v>27</v>
      </c>
      <c r="G50" s="332">
        <v>4</v>
      </c>
      <c r="H50" s="476">
        <f t="shared" si="15"/>
        <v>31</v>
      </c>
      <c r="I50" s="571">
        <v>0</v>
      </c>
      <c r="J50" s="572">
        <v>26</v>
      </c>
      <c r="K50" s="476">
        <v>3</v>
      </c>
      <c r="L50" s="476">
        <f t="shared" si="16"/>
        <v>29</v>
      </c>
      <c r="M50" s="545">
        <f t="shared" si="4"/>
        <v>-6.4516129032258063E-2</v>
      </c>
      <c r="N50" s="494">
        <v>25</v>
      </c>
      <c r="O50" s="476">
        <v>3</v>
      </c>
      <c r="P50" s="476">
        <f t="shared" si="17"/>
        <v>28</v>
      </c>
      <c r="Q50" s="545">
        <f t="shared" si="0"/>
        <v>-9.6774193548387094E-2</v>
      </c>
      <c r="R50" s="494">
        <v>24</v>
      </c>
      <c r="S50" s="476">
        <v>2</v>
      </c>
      <c r="T50" s="476">
        <f t="shared" si="18"/>
        <v>26</v>
      </c>
      <c r="U50" s="545">
        <f t="shared" si="5"/>
        <v>-0.16129032258064516</v>
      </c>
      <c r="V50" s="494">
        <v>24</v>
      </c>
      <c r="W50" s="476">
        <v>2</v>
      </c>
      <c r="X50" s="476">
        <f t="shared" si="19"/>
        <v>26</v>
      </c>
      <c r="Y50" s="545">
        <f t="shared" si="6"/>
        <v>-0.16129032258064516</v>
      </c>
      <c r="Z50" s="494"/>
      <c r="AA50" s="476"/>
      <c r="AB50" s="476">
        <f t="shared" si="20"/>
        <v>0</v>
      </c>
      <c r="AC50" s="541">
        <f t="shared" si="1"/>
        <v>-1</v>
      </c>
      <c r="AD50" s="572"/>
      <c r="AE50" s="476"/>
      <c r="AF50" s="476">
        <f t="shared" si="21"/>
        <v>0</v>
      </c>
      <c r="AG50" s="541">
        <f t="shared" si="2"/>
        <v>-1</v>
      </c>
    </row>
    <row r="51" spans="1:33" x14ac:dyDescent="0.2">
      <c r="A51" s="484" t="s">
        <v>118</v>
      </c>
      <c r="B51" s="493">
        <v>11</v>
      </c>
      <c r="C51" s="332">
        <v>0</v>
      </c>
      <c r="D51" s="332">
        <f t="shared" si="7"/>
        <v>11</v>
      </c>
      <c r="E51" s="488"/>
      <c r="F51" s="493">
        <v>10</v>
      </c>
      <c r="G51" s="332">
        <v>0</v>
      </c>
      <c r="H51" s="476">
        <f t="shared" si="15"/>
        <v>10</v>
      </c>
      <c r="I51" s="571">
        <v>0</v>
      </c>
      <c r="J51" s="572">
        <v>10</v>
      </c>
      <c r="K51" s="476">
        <v>0</v>
      </c>
      <c r="L51" s="476">
        <f t="shared" si="16"/>
        <v>10</v>
      </c>
      <c r="M51" s="541">
        <f t="shared" si="4"/>
        <v>0</v>
      </c>
      <c r="N51" s="494">
        <v>9</v>
      </c>
      <c r="O51" s="476">
        <v>0</v>
      </c>
      <c r="P51" s="476">
        <f t="shared" si="17"/>
        <v>9</v>
      </c>
      <c r="Q51" s="545">
        <f t="shared" si="0"/>
        <v>-0.1</v>
      </c>
      <c r="R51" s="494">
        <v>9</v>
      </c>
      <c r="S51" s="476">
        <v>0</v>
      </c>
      <c r="T51" s="476">
        <f t="shared" si="18"/>
        <v>9</v>
      </c>
      <c r="U51" s="545">
        <f t="shared" si="5"/>
        <v>-0.1</v>
      </c>
      <c r="V51" s="494">
        <v>9</v>
      </c>
      <c r="W51" s="476">
        <v>0</v>
      </c>
      <c r="X51" s="476">
        <f t="shared" si="19"/>
        <v>9</v>
      </c>
      <c r="Y51" s="545">
        <f t="shared" si="6"/>
        <v>-0.1</v>
      </c>
      <c r="Z51" s="494"/>
      <c r="AA51" s="476"/>
      <c r="AB51" s="476">
        <f t="shared" si="20"/>
        <v>0</v>
      </c>
      <c r="AC51" s="541">
        <f t="shared" si="1"/>
        <v>-1</v>
      </c>
      <c r="AD51" s="572"/>
      <c r="AE51" s="476"/>
      <c r="AF51" s="476">
        <f t="shared" si="21"/>
        <v>0</v>
      </c>
      <c r="AG51" s="541">
        <f t="shared" si="2"/>
        <v>-1</v>
      </c>
    </row>
    <row r="52" spans="1:33" x14ac:dyDescent="0.2">
      <c r="A52" s="485" t="s">
        <v>91</v>
      </c>
      <c r="B52" s="494">
        <v>101</v>
      </c>
      <c r="C52" s="476">
        <v>14</v>
      </c>
      <c r="D52" s="332">
        <f t="shared" si="7"/>
        <v>115</v>
      </c>
      <c r="E52" s="488"/>
      <c r="F52" s="493">
        <v>95</v>
      </c>
      <c r="G52" s="332">
        <v>13</v>
      </c>
      <c r="H52" s="476">
        <f t="shared" si="15"/>
        <v>108</v>
      </c>
      <c r="I52" s="571">
        <v>0</v>
      </c>
      <c r="J52" s="572">
        <v>92</v>
      </c>
      <c r="K52" s="476">
        <v>13</v>
      </c>
      <c r="L52" s="476">
        <f t="shared" si="16"/>
        <v>105</v>
      </c>
      <c r="M52" s="541">
        <f t="shared" si="4"/>
        <v>-2.7777777777777776E-2</v>
      </c>
      <c r="N52" s="494">
        <v>92</v>
      </c>
      <c r="O52" s="476">
        <v>12</v>
      </c>
      <c r="P52" s="476">
        <f t="shared" si="17"/>
        <v>104</v>
      </c>
      <c r="Q52" s="541">
        <f t="shared" si="0"/>
        <v>-3.7037037037037035E-2</v>
      </c>
      <c r="R52" s="494">
        <v>92</v>
      </c>
      <c r="S52" s="476">
        <v>11</v>
      </c>
      <c r="T52" s="476">
        <f t="shared" si="18"/>
        <v>103</v>
      </c>
      <c r="U52" s="541">
        <f t="shared" si="5"/>
        <v>-4.6296296296296294E-2</v>
      </c>
      <c r="V52" s="494">
        <v>91</v>
      </c>
      <c r="W52" s="476">
        <v>9</v>
      </c>
      <c r="X52" s="476">
        <f t="shared" si="19"/>
        <v>100</v>
      </c>
      <c r="Y52" s="545">
        <f t="shared" si="6"/>
        <v>-7.407407407407407E-2</v>
      </c>
      <c r="Z52" s="494"/>
      <c r="AA52" s="476"/>
      <c r="AB52" s="476">
        <f t="shared" si="20"/>
        <v>0</v>
      </c>
      <c r="AC52" s="541">
        <f t="shared" si="1"/>
        <v>-1</v>
      </c>
      <c r="AD52" s="572"/>
      <c r="AE52" s="476"/>
      <c r="AF52" s="476">
        <f t="shared" si="21"/>
        <v>0</v>
      </c>
      <c r="AG52" s="541">
        <f t="shared" si="2"/>
        <v>-1</v>
      </c>
    </row>
    <row r="53" spans="1:33" x14ac:dyDescent="0.2">
      <c r="A53" s="484" t="s">
        <v>92</v>
      </c>
      <c r="B53" s="493">
        <v>14</v>
      </c>
      <c r="C53" s="332">
        <v>8</v>
      </c>
      <c r="D53" s="332">
        <f t="shared" si="7"/>
        <v>22</v>
      </c>
      <c r="E53" s="488"/>
      <c r="F53" s="493">
        <v>13</v>
      </c>
      <c r="G53" s="332">
        <v>9</v>
      </c>
      <c r="H53" s="476">
        <f t="shared" si="15"/>
        <v>22</v>
      </c>
      <c r="I53" s="571">
        <v>0</v>
      </c>
      <c r="J53" s="572">
        <v>11</v>
      </c>
      <c r="K53" s="476">
        <v>9</v>
      </c>
      <c r="L53" s="476">
        <f t="shared" si="16"/>
        <v>20</v>
      </c>
      <c r="M53" s="545">
        <f t="shared" si="4"/>
        <v>-9.0909090909090912E-2</v>
      </c>
      <c r="N53" s="494">
        <v>10</v>
      </c>
      <c r="O53" s="476">
        <v>9</v>
      </c>
      <c r="P53" s="476">
        <f t="shared" si="17"/>
        <v>19</v>
      </c>
      <c r="Q53" s="545">
        <f t="shared" si="0"/>
        <v>-0.13636363636363635</v>
      </c>
      <c r="R53" s="494">
        <v>10</v>
      </c>
      <c r="S53" s="476">
        <v>9</v>
      </c>
      <c r="T53" s="476">
        <f t="shared" si="18"/>
        <v>19</v>
      </c>
      <c r="U53" s="545">
        <f t="shared" si="5"/>
        <v>-0.13636363636363635</v>
      </c>
      <c r="V53" s="494">
        <v>10</v>
      </c>
      <c r="W53" s="476">
        <v>9</v>
      </c>
      <c r="X53" s="476">
        <f t="shared" si="19"/>
        <v>19</v>
      </c>
      <c r="Y53" s="545">
        <f t="shared" si="6"/>
        <v>-0.13636363636363635</v>
      </c>
      <c r="Z53" s="494"/>
      <c r="AA53" s="476"/>
      <c r="AB53" s="476">
        <f t="shared" si="20"/>
        <v>0</v>
      </c>
      <c r="AC53" s="541">
        <f t="shared" si="1"/>
        <v>-1</v>
      </c>
      <c r="AD53" s="572"/>
      <c r="AE53" s="476"/>
      <c r="AF53" s="476">
        <f t="shared" si="21"/>
        <v>0</v>
      </c>
      <c r="AG53" s="541">
        <f t="shared" si="2"/>
        <v>-1</v>
      </c>
    </row>
    <row r="54" spans="1:33" ht="13.5" thickBot="1" x14ac:dyDescent="0.25">
      <c r="A54" s="486" t="s">
        <v>38</v>
      </c>
      <c r="B54" s="495">
        <v>121</v>
      </c>
      <c r="C54" s="477">
        <v>3</v>
      </c>
      <c r="D54" s="477">
        <f t="shared" si="7"/>
        <v>124</v>
      </c>
      <c r="E54" s="506"/>
      <c r="F54" s="495">
        <v>119</v>
      </c>
      <c r="G54" s="477">
        <v>2</v>
      </c>
      <c r="H54" s="577">
        <f t="shared" si="15"/>
        <v>121</v>
      </c>
      <c r="I54" s="578">
        <v>0</v>
      </c>
      <c r="J54" s="579">
        <v>118</v>
      </c>
      <c r="K54" s="577">
        <v>2</v>
      </c>
      <c r="L54" s="577">
        <f t="shared" si="16"/>
        <v>120</v>
      </c>
      <c r="M54" s="542">
        <f t="shared" si="4"/>
        <v>-8.2644628099173556E-3</v>
      </c>
      <c r="N54" s="580">
        <v>115</v>
      </c>
      <c r="O54" s="577">
        <v>3</v>
      </c>
      <c r="P54" s="577">
        <f t="shared" si="17"/>
        <v>118</v>
      </c>
      <c r="Q54" s="542">
        <f t="shared" si="0"/>
        <v>-2.4793388429752067E-2</v>
      </c>
      <c r="R54" s="580">
        <v>114</v>
      </c>
      <c r="S54" s="577">
        <v>3</v>
      </c>
      <c r="T54" s="577">
        <f t="shared" si="18"/>
        <v>117</v>
      </c>
      <c r="U54" s="542">
        <f t="shared" si="5"/>
        <v>-3.3057851239669422E-2</v>
      </c>
      <c r="V54" s="580">
        <v>109</v>
      </c>
      <c r="W54" s="577">
        <v>2</v>
      </c>
      <c r="X54" s="577">
        <f t="shared" si="19"/>
        <v>111</v>
      </c>
      <c r="Y54" s="622">
        <f t="shared" si="6"/>
        <v>-8.2644628099173556E-2</v>
      </c>
      <c r="Z54" s="580"/>
      <c r="AA54" s="577"/>
      <c r="AB54" s="577">
        <f t="shared" si="20"/>
        <v>0</v>
      </c>
      <c r="AC54" s="542">
        <f>(AB54-$H54)/$H54</f>
        <v>-1</v>
      </c>
      <c r="AD54" s="579"/>
      <c r="AE54" s="577"/>
      <c r="AF54" s="577">
        <f t="shared" si="21"/>
        <v>0</v>
      </c>
      <c r="AG54" s="542">
        <f t="shared" si="2"/>
        <v>-1</v>
      </c>
    </row>
    <row r="55" spans="1:33" ht="13.5" thickBot="1" x14ac:dyDescent="0.25">
      <c r="B55" s="478"/>
      <c r="C55" s="478"/>
      <c r="D55" s="478"/>
      <c r="E55" s="478"/>
    </row>
    <row r="56" spans="1:33" x14ac:dyDescent="0.2">
      <c r="A56" s="502" t="s">
        <v>171</v>
      </c>
      <c r="B56" s="546">
        <f>B5+B25</f>
        <v>180</v>
      </c>
      <c r="C56" s="547">
        <f>C5+C25</f>
        <v>127</v>
      </c>
      <c r="D56" s="547">
        <f>D5+D25</f>
        <v>307</v>
      </c>
      <c r="E56" s="581"/>
      <c r="F56" s="546">
        <f>F5+F25</f>
        <v>174</v>
      </c>
      <c r="G56" s="547">
        <f>G5+G25</f>
        <v>122</v>
      </c>
      <c r="H56" s="547">
        <f>H5+H25</f>
        <v>296</v>
      </c>
      <c r="I56" s="620">
        <v>0</v>
      </c>
      <c r="J56" s="546">
        <f>J5+J25</f>
        <v>175</v>
      </c>
      <c r="K56" s="547">
        <f>K5+K25</f>
        <v>122</v>
      </c>
      <c r="L56" s="547">
        <f>L5+L25</f>
        <v>297</v>
      </c>
      <c r="M56" s="582">
        <f>(L56-$H56)/$H56</f>
        <v>3.3783783783783786E-3</v>
      </c>
      <c r="N56" s="546">
        <f>N5+N25</f>
        <v>169</v>
      </c>
      <c r="O56" s="547">
        <f>O5+O25</f>
        <v>116</v>
      </c>
      <c r="P56" s="547">
        <f>P5+P25</f>
        <v>285</v>
      </c>
      <c r="Q56" s="583">
        <f>(P56-$H56)/$H56</f>
        <v>-3.7162162162162164E-2</v>
      </c>
      <c r="R56" s="546">
        <f>R5+R25</f>
        <v>164</v>
      </c>
      <c r="S56" s="547">
        <f>S5+S25</f>
        <v>114</v>
      </c>
      <c r="T56" s="547">
        <f>T5+T25</f>
        <v>278</v>
      </c>
      <c r="U56" s="582">
        <f>(T56-$H56)/$H56</f>
        <v>-6.0810810810810814E-2</v>
      </c>
      <c r="V56" s="546">
        <f>V5+V25</f>
        <v>161</v>
      </c>
      <c r="W56" s="547">
        <f>W5+W25</f>
        <v>110</v>
      </c>
      <c r="X56" s="547">
        <f>X5+X25</f>
        <v>271</v>
      </c>
      <c r="Y56" s="582">
        <f>(X56-$H56)/$H56</f>
        <v>-8.4459459459459457E-2</v>
      </c>
      <c r="Z56" s="546">
        <f>Z5+Z25</f>
        <v>0</v>
      </c>
      <c r="AA56" s="547">
        <f>AA5+AA25</f>
        <v>0</v>
      </c>
      <c r="AB56" s="547">
        <f>AB5+AB25</f>
        <v>0</v>
      </c>
      <c r="AC56" s="582">
        <f>(AB56-$H56)/$H56</f>
        <v>-1</v>
      </c>
      <c r="AD56" s="546">
        <f>AD5+AD25</f>
        <v>0</v>
      </c>
      <c r="AE56" s="547">
        <f>AE5+AE25</f>
        <v>0</v>
      </c>
      <c r="AF56" s="547">
        <f>AF5+AF25</f>
        <v>0</v>
      </c>
      <c r="AG56" s="582">
        <f>(AF56-$H56)/$H56</f>
        <v>-1</v>
      </c>
    </row>
    <row r="57" spans="1:33" ht="13.5" thickBot="1" x14ac:dyDescent="0.25">
      <c r="A57" s="468" t="s">
        <v>173</v>
      </c>
      <c r="B57" s="457">
        <f>B16+B30+B9</f>
        <v>557</v>
      </c>
      <c r="C57" s="387">
        <f>C16+C30+C9</f>
        <v>236</v>
      </c>
      <c r="D57" s="387">
        <f>D16+D30+D9</f>
        <v>793</v>
      </c>
      <c r="E57" s="584"/>
      <c r="F57" s="457">
        <f>F16+F30+F9</f>
        <v>539</v>
      </c>
      <c r="G57" s="387">
        <f>G16+G30+G9</f>
        <v>225</v>
      </c>
      <c r="H57" s="387">
        <f>H16+H30+H9</f>
        <v>764</v>
      </c>
      <c r="I57" s="567">
        <v>0</v>
      </c>
      <c r="J57" s="457">
        <f>J16+J30+J9</f>
        <v>546</v>
      </c>
      <c r="K57" s="387">
        <f>K16+K30+K9</f>
        <v>231</v>
      </c>
      <c r="L57" s="387">
        <f>L16+L30+L9</f>
        <v>777</v>
      </c>
      <c r="M57" s="569">
        <f>(L57-$H57)/$H57</f>
        <v>1.7015706806282723E-2</v>
      </c>
      <c r="N57" s="457">
        <f>N16+N30+N9</f>
        <v>537</v>
      </c>
      <c r="O57" s="387">
        <f>O16+O30+O9</f>
        <v>229</v>
      </c>
      <c r="P57" s="387">
        <f>P16+P30+P9</f>
        <v>766</v>
      </c>
      <c r="Q57" s="585">
        <f>(P57-$H57)/$H57</f>
        <v>2.617801047120419E-3</v>
      </c>
      <c r="R57" s="457">
        <f>R16+R30+R9</f>
        <v>528</v>
      </c>
      <c r="S57" s="387">
        <f>S16+S30+S9</f>
        <v>226</v>
      </c>
      <c r="T57" s="387">
        <f>T16+T30+T9</f>
        <v>754</v>
      </c>
      <c r="U57" s="586">
        <f>(T57-$H57)/$H57</f>
        <v>-1.3089005235602094E-2</v>
      </c>
      <c r="V57" s="457">
        <f>V16+V30+V9</f>
        <v>516</v>
      </c>
      <c r="W57" s="387">
        <f>W16+W30+W9</f>
        <v>225</v>
      </c>
      <c r="X57" s="387">
        <f>X16+X30+X9</f>
        <v>741</v>
      </c>
      <c r="Y57" s="569">
        <f>(X57-$H57)/$H57</f>
        <v>-3.0104712041884817E-2</v>
      </c>
      <c r="Z57" s="457">
        <f>Z16+Z30+Z9</f>
        <v>0</v>
      </c>
      <c r="AA57" s="387">
        <f>AA16+AA30+AA9</f>
        <v>0</v>
      </c>
      <c r="AB57" s="387">
        <f>AB16+AB30+AB9</f>
        <v>0</v>
      </c>
      <c r="AC57" s="569">
        <f>(AB57-$H57)/$H57</f>
        <v>-1</v>
      </c>
      <c r="AD57" s="457">
        <f>AD16+AD30+AD9</f>
        <v>0</v>
      </c>
      <c r="AE57" s="387">
        <f>AE16+AE30+AE9</f>
        <v>0</v>
      </c>
      <c r="AF57" s="387">
        <f>AF16+AF30+AF9</f>
        <v>0</v>
      </c>
      <c r="AG57" s="569">
        <f>(AF57-$H57)/$H57</f>
        <v>-1</v>
      </c>
    </row>
    <row r="58" spans="1:33" ht="13.5" thickBot="1" x14ac:dyDescent="0.25">
      <c r="A58" s="503" t="s">
        <v>172</v>
      </c>
      <c r="B58" s="459">
        <f>B12+B21+B46</f>
        <v>701</v>
      </c>
      <c r="C58" s="460">
        <f>C12+C21+C46</f>
        <v>103</v>
      </c>
      <c r="D58" s="460">
        <f>D12+D21+D46</f>
        <v>804</v>
      </c>
      <c r="E58" s="587"/>
      <c r="F58" s="459">
        <f>F12+F21+F46</f>
        <v>666</v>
      </c>
      <c r="G58" s="460">
        <f>G12+G21+G46</f>
        <v>95</v>
      </c>
      <c r="H58" s="460">
        <f>H12+H21+H46</f>
        <v>761</v>
      </c>
      <c r="I58" s="621">
        <v>0</v>
      </c>
      <c r="J58" s="459">
        <f>J12+J21+J46</f>
        <v>657</v>
      </c>
      <c r="K58" s="460">
        <f>K12+K21+K46</f>
        <v>91</v>
      </c>
      <c r="L58" s="460">
        <f>L12+L21+L46</f>
        <v>748</v>
      </c>
      <c r="M58" s="588">
        <f>(L58-$H58)/$H58</f>
        <v>-1.7082785808147174E-2</v>
      </c>
      <c r="N58" s="459">
        <f>N12+N21+N46</f>
        <v>645</v>
      </c>
      <c r="O58" s="460">
        <f>O12+O21+O46</f>
        <v>90</v>
      </c>
      <c r="P58" s="460">
        <f>P12+P21+P46</f>
        <v>735</v>
      </c>
      <c r="Q58" s="589">
        <f>(P58-$H58)/$H58</f>
        <v>-3.4165571616294348E-2</v>
      </c>
      <c r="R58" s="459">
        <f>R12+R21+R46</f>
        <v>640</v>
      </c>
      <c r="S58" s="460">
        <f>S12+S21+S46</f>
        <v>86</v>
      </c>
      <c r="T58" s="590">
        <f>T12+T21+T46</f>
        <v>726</v>
      </c>
      <c r="U58" s="591">
        <f>(T58-$H58)/$H58</f>
        <v>-4.5992115637319315E-2</v>
      </c>
      <c r="V58" s="459">
        <f>V12+V21+V46</f>
        <v>621</v>
      </c>
      <c r="W58" s="460">
        <f>W12+W21+W46</f>
        <v>83</v>
      </c>
      <c r="X58" s="460">
        <f>X12+X21+X46</f>
        <v>704</v>
      </c>
      <c r="Y58" s="588">
        <f>(X58-$H58)/$H58</f>
        <v>-7.4901445466491454E-2</v>
      </c>
      <c r="Z58" s="459">
        <f>Z12+Z21+Z46</f>
        <v>0</v>
      </c>
      <c r="AA58" s="460">
        <f>AA12+AA21+AA46</f>
        <v>0</v>
      </c>
      <c r="AB58" s="460">
        <f>AB12+AB21+AB46</f>
        <v>0</v>
      </c>
      <c r="AC58" s="588">
        <f>(AB58-$H58)/$H58</f>
        <v>-1</v>
      </c>
      <c r="AD58" s="459">
        <f>AD12+AD21+AD46</f>
        <v>0</v>
      </c>
      <c r="AE58" s="460">
        <f>AE12+AE21+AE46</f>
        <v>0</v>
      </c>
      <c r="AF58" s="460">
        <f>AF12+AF21+AF46</f>
        <v>0</v>
      </c>
      <c r="AG58" s="588">
        <f>(AF58-$H58)/$H58</f>
        <v>-1</v>
      </c>
    </row>
    <row r="59" spans="1:33" ht="13.5" thickBot="1" x14ac:dyDescent="0.25">
      <c r="A59" s="592"/>
      <c r="B59" s="593"/>
      <c r="C59" s="593"/>
      <c r="D59" s="593"/>
      <c r="E59" s="594"/>
      <c r="F59" s="593"/>
      <c r="G59" s="593"/>
      <c r="H59" s="593"/>
      <c r="I59" s="595"/>
      <c r="J59" s="593"/>
      <c r="K59" s="593"/>
      <c r="L59" s="593"/>
      <c r="M59" s="596"/>
      <c r="N59" s="593"/>
      <c r="O59" s="593"/>
      <c r="P59" s="593"/>
      <c r="Q59" s="596"/>
      <c r="R59" s="593"/>
      <c r="S59" s="593"/>
      <c r="T59" s="593"/>
      <c r="U59" s="596"/>
      <c r="V59" s="593"/>
      <c r="W59" s="593"/>
      <c r="X59" s="593"/>
      <c r="Y59" s="596"/>
      <c r="Z59" s="593"/>
      <c r="AA59" s="593"/>
      <c r="AB59" s="593"/>
      <c r="AC59" s="596"/>
      <c r="AD59" s="593"/>
      <c r="AE59" s="593"/>
      <c r="AF59" s="593"/>
      <c r="AG59" s="596"/>
    </row>
    <row r="60" spans="1:33" x14ac:dyDescent="0.2">
      <c r="A60" s="921" t="s">
        <v>216</v>
      </c>
      <c r="B60" s="919" t="s">
        <v>213</v>
      </c>
      <c r="C60" s="917"/>
      <c r="D60" s="917"/>
      <c r="E60" s="918"/>
      <c r="F60" s="923" t="s">
        <v>218</v>
      </c>
      <c r="G60" s="924"/>
      <c r="H60" s="924"/>
      <c r="I60" s="925"/>
      <c r="J60" s="919" t="s">
        <v>219</v>
      </c>
      <c r="K60" s="917"/>
      <c r="L60" s="917"/>
      <c r="M60" s="918"/>
      <c r="N60" s="919" t="s">
        <v>220</v>
      </c>
      <c r="O60" s="917"/>
      <c r="P60" s="917"/>
      <c r="Q60" s="918"/>
      <c r="R60" s="919" t="s">
        <v>221</v>
      </c>
      <c r="S60" s="926"/>
      <c r="T60" s="926"/>
      <c r="U60" s="927"/>
      <c r="V60" s="919" t="s">
        <v>223</v>
      </c>
      <c r="W60" s="917"/>
      <c r="X60" s="917"/>
      <c r="Y60" s="918"/>
      <c r="Z60" s="919"/>
      <c r="AA60" s="917"/>
      <c r="AB60" s="917"/>
      <c r="AC60" s="918"/>
      <c r="AD60" s="919"/>
      <c r="AE60" s="917"/>
      <c r="AF60" s="917"/>
      <c r="AG60" s="918"/>
    </row>
    <row r="61" spans="1:33" ht="13.5" thickBot="1" x14ac:dyDescent="0.25">
      <c r="A61" s="922"/>
      <c r="B61" s="550" t="s">
        <v>22</v>
      </c>
      <c r="C61" s="551" t="s">
        <v>21</v>
      </c>
      <c r="D61" s="552" t="s">
        <v>23</v>
      </c>
      <c r="E61" s="597" t="s">
        <v>47</v>
      </c>
      <c r="F61" s="550" t="s">
        <v>22</v>
      </c>
      <c r="G61" s="551" t="s">
        <v>21</v>
      </c>
      <c r="H61" s="552" t="s">
        <v>23</v>
      </c>
      <c r="I61" s="554" t="s">
        <v>47</v>
      </c>
      <c r="J61" s="550" t="s">
        <v>22</v>
      </c>
      <c r="K61" s="551" t="s">
        <v>21</v>
      </c>
      <c r="L61" s="552" t="s">
        <v>23</v>
      </c>
      <c r="M61" s="554" t="s">
        <v>47</v>
      </c>
      <c r="N61" s="550" t="s">
        <v>22</v>
      </c>
      <c r="O61" s="551" t="s">
        <v>21</v>
      </c>
      <c r="P61" s="552" t="s">
        <v>23</v>
      </c>
      <c r="Q61" s="554" t="s">
        <v>47</v>
      </c>
      <c r="R61" s="550" t="s">
        <v>22</v>
      </c>
      <c r="S61" s="551" t="s">
        <v>21</v>
      </c>
      <c r="T61" s="552" t="s">
        <v>23</v>
      </c>
      <c r="U61" s="554" t="s">
        <v>47</v>
      </c>
      <c r="V61" s="550" t="s">
        <v>22</v>
      </c>
      <c r="W61" s="551" t="s">
        <v>21</v>
      </c>
      <c r="X61" s="552" t="s">
        <v>23</v>
      </c>
      <c r="Y61" s="554" t="s">
        <v>47</v>
      </c>
      <c r="Z61" s="550" t="s">
        <v>22</v>
      </c>
      <c r="AA61" s="551" t="s">
        <v>21</v>
      </c>
      <c r="AB61" s="552" t="s">
        <v>23</v>
      </c>
      <c r="AC61" s="554" t="s">
        <v>47</v>
      </c>
      <c r="AD61" s="550" t="s">
        <v>22</v>
      </c>
      <c r="AE61" s="551" t="s">
        <v>21</v>
      </c>
      <c r="AF61" s="551" t="s">
        <v>48</v>
      </c>
      <c r="AG61" s="554" t="s">
        <v>47</v>
      </c>
    </row>
    <row r="62" spans="1:33" x14ac:dyDescent="0.2">
      <c r="A62" s="472" t="s">
        <v>149</v>
      </c>
      <c r="B62" s="556">
        <f t="shared" ref="B62:D63" si="22">B63</f>
        <v>270</v>
      </c>
      <c r="C62" s="557">
        <f t="shared" si="22"/>
        <v>107</v>
      </c>
      <c r="D62" s="557">
        <f t="shared" si="22"/>
        <v>333</v>
      </c>
      <c r="E62" s="598"/>
      <c r="F62" s="556">
        <f t="shared" ref="F62:H63" si="23">F63</f>
        <v>254</v>
      </c>
      <c r="G62" s="557">
        <f t="shared" si="23"/>
        <v>98</v>
      </c>
      <c r="H62" s="557">
        <f t="shared" si="23"/>
        <v>352</v>
      </c>
      <c r="I62" s="619">
        <v>0</v>
      </c>
      <c r="J62" s="556">
        <f t="shared" ref="J62:L63" si="24">J63</f>
        <v>249</v>
      </c>
      <c r="K62" s="557">
        <f t="shared" si="24"/>
        <v>97</v>
      </c>
      <c r="L62" s="557">
        <f t="shared" si="24"/>
        <v>346</v>
      </c>
      <c r="M62" s="561">
        <f t="shared" ref="M62:M67" si="25">(L62-$H62)/$H62</f>
        <v>-1.7045454545454544E-2</v>
      </c>
      <c r="N62" s="556">
        <f t="shared" ref="N62:P63" si="26">N63</f>
        <v>248</v>
      </c>
      <c r="O62" s="557">
        <f t="shared" si="26"/>
        <v>98</v>
      </c>
      <c r="P62" s="557">
        <f t="shared" si="26"/>
        <v>346</v>
      </c>
      <c r="Q62" s="561">
        <f>(P62-$H62)/$H62</f>
        <v>-1.7045454545454544E-2</v>
      </c>
      <c r="R62" s="556">
        <f t="shared" ref="R62:T63" si="27">R63</f>
        <v>248</v>
      </c>
      <c r="S62" s="557">
        <f t="shared" si="27"/>
        <v>97</v>
      </c>
      <c r="T62" s="557">
        <f t="shared" si="27"/>
        <v>345</v>
      </c>
      <c r="U62" s="561">
        <f>(T62-$H62)/$H62</f>
        <v>-1.9886363636363636E-2</v>
      </c>
      <c r="V62" s="556">
        <f t="shared" ref="V62:X63" si="28">V63</f>
        <v>242</v>
      </c>
      <c r="W62" s="557">
        <f t="shared" si="28"/>
        <v>92</v>
      </c>
      <c r="X62" s="557">
        <f t="shared" si="28"/>
        <v>334</v>
      </c>
      <c r="Y62" s="561">
        <f>(X62-$H62)/$H62</f>
        <v>-5.113636363636364E-2</v>
      </c>
      <c r="Z62" s="556">
        <f t="shared" ref="Z62:AB63" si="29">Z63</f>
        <v>0</v>
      </c>
      <c r="AA62" s="557">
        <f t="shared" si="29"/>
        <v>0</v>
      </c>
      <c r="AB62" s="557">
        <f t="shared" si="29"/>
        <v>0</v>
      </c>
      <c r="AC62" s="561">
        <f>(AB62-$H62)/$H62</f>
        <v>-1</v>
      </c>
      <c r="AD62" s="556">
        <f t="shared" ref="AD62:AF63" si="30">AD63</f>
        <v>0</v>
      </c>
      <c r="AE62" s="557">
        <f t="shared" si="30"/>
        <v>0</v>
      </c>
      <c r="AF62" s="557">
        <f t="shared" si="30"/>
        <v>0</v>
      </c>
      <c r="AG62" s="561">
        <f>(AF62-$H62)/$H62</f>
        <v>-1</v>
      </c>
    </row>
    <row r="63" spans="1:33" x14ac:dyDescent="0.2">
      <c r="A63" s="467" t="s">
        <v>82</v>
      </c>
      <c r="B63" s="492">
        <f t="shared" si="22"/>
        <v>270</v>
      </c>
      <c r="C63" s="475">
        <f t="shared" si="22"/>
        <v>107</v>
      </c>
      <c r="D63" s="475">
        <f t="shared" si="22"/>
        <v>333</v>
      </c>
      <c r="E63" s="599"/>
      <c r="F63" s="492">
        <f t="shared" si="23"/>
        <v>254</v>
      </c>
      <c r="G63" s="475">
        <f t="shared" si="23"/>
        <v>98</v>
      </c>
      <c r="H63" s="475">
        <f t="shared" si="23"/>
        <v>352</v>
      </c>
      <c r="I63" s="563">
        <v>0</v>
      </c>
      <c r="J63" s="492">
        <f t="shared" si="24"/>
        <v>249</v>
      </c>
      <c r="K63" s="475">
        <f t="shared" si="24"/>
        <v>97</v>
      </c>
      <c r="L63" s="475">
        <f t="shared" si="24"/>
        <v>346</v>
      </c>
      <c r="M63" s="565">
        <f t="shared" si="25"/>
        <v>-1.7045454545454544E-2</v>
      </c>
      <c r="N63" s="492">
        <f t="shared" si="26"/>
        <v>248</v>
      </c>
      <c r="O63" s="475">
        <f t="shared" si="26"/>
        <v>98</v>
      </c>
      <c r="P63" s="475">
        <f t="shared" si="26"/>
        <v>346</v>
      </c>
      <c r="Q63" s="539">
        <f t="shared" ref="Q63:Q67" si="31">(P63-$H63)/$H63</f>
        <v>-1.7045454545454544E-2</v>
      </c>
      <c r="R63" s="492">
        <f t="shared" si="27"/>
        <v>248</v>
      </c>
      <c r="S63" s="475">
        <f t="shared" si="27"/>
        <v>97</v>
      </c>
      <c r="T63" s="475">
        <f t="shared" si="27"/>
        <v>345</v>
      </c>
      <c r="U63" s="539">
        <f t="shared" ref="U63:U67" si="32">(T63-$H63)/$H63</f>
        <v>-1.9886363636363636E-2</v>
      </c>
      <c r="V63" s="492">
        <f t="shared" si="28"/>
        <v>242</v>
      </c>
      <c r="W63" s="475">
        <f t="shared" si="28"/>
        <v>92</v>
      </c>
      <c r="X63" s="475">
        <f t="shared" si="28"/>
        <v>334</v>
      </c>
      <c r="Y63" s="565">
        <f>(X63-$H63)/$H63</f>
        <v>-5.113636363636364E-2</v>
      </c>
      <c r="Z63" s="492">
        <f t="shared" si="29"/>
        <v>0</v>
      </c>
      <c r="AA63" s="475">
        <f t="shared" si="29"/>
        <v>0</v>
      </c>
      <c r="AB63" s="475">
        <f t="shared" si="29"/>
        <v>0</v>
      </c>
      <c r="AC63" s="565">
        <f t="shared" ref="AC63:AC67" si="33">(AB63-$H63)/$H63</f>
        <v>-1</v>
      </c>
      <c r="AD63" s="492">
        <f t="shared" si="30"/>
        <v>0</v>
      </c>
      <c r="AE63" s="475">
        <f t="shared" si="30"/>
        <v>0</v>
      </c>
      <c r="AF63" s="475">
        <f t="shared" si="30"/>
        <v>0</v>
      </c>
      <c r="AG63" s="565">
        <f t="shared" ref="AG63:AG67" si="34">(AF63-$H63)/$H63</f>
        <v>-1</v>
      </c>
    </row>
    <row r="64" spans="1:33" x14ac:dyDescent="0.2">
      <c r="A64" s="468" t="s">
        <v>174</v>
      </c>
      <c r="B64" s="457">
        <f>SUM(B65:B67)</f>
        <v>270</v>
      </c>
      <c r="C64" s="387">
        <f>SUM(C65:C67)</f>
        <v>107</v>
      </c>
      <c r="D64" s="387">
        <f>SUM(D65:D67)</f>
        <v>333</v>
      </c>
      <c r="E64" s="584"/>
      <c r="F64" s="457">
        <f>SUM(F65:F67)</f>
        <v>254</v>
      </c>
      <c r="G64" s="387">
        <f>SUM(G65:G67)</f>
        <v>98</v>
      </c>
      <c r="H64" s="387">
        <f>SUM(H65:H67)</f>
        <v>352</v>
      </c>
      <c r="I64" s="567">
        <v>0</v>
      </c>
      <c r="J64" s="457">
        <f>SUM(J65:J67)</f>
        <v>249</v>
      </c>
      <c r="K64" s="387">
        <f>SUM(K65:K67)</f>
        <v>97</v>
      </c>
      <c r="L64" s="387">
        <f>SUM(L65:L67)</f>
        <v>346</v>
      </c>
      <c r="M64" s="568">
        <f t="shared" si="25"/>
        <v>-1.7045454545454544E-2</v>
      </c>
      <c r="N64" s="457">
        <f>SUM(N65:N67)</f>
        <v>248</v>
      </c>
      <c r="O64" s="387">
        <f>SUM(O65:O67)</f>
        <v>98</v>
      </c>
      <c r="P64" s="387">
        <f>SUM(P65:P67)</f>
        <v>346</v>
      </c>
      <c r="Q64" s="568">
        <f t="shared" si="31"/>
        <v>-1.7045454545454544E-2</v>
      </c>
      <c r="R64" s="457">
        <f>SUM(R65:R67)</f>
        <v>248</v>
      </c>
      <c r="S64" s="387">
        <f>SUM(S65:S67)</f>
        <v>97</v>
      </c>
      <c r="T64" s="387">
        <f>SUM(T65:T67)</f>
        <v>345</v>
      </c>
      <c r="U64" s="568">
        <f t="shared" si="32"/>
        <v>-1.9886363636363636E-2</v>
      </c>
      <c r="V64" s="457">
        <f>SUM(V65:V67)</f>
        <v>242</v>
      </c>
      <c r="W64" s="387">
        <f>SUM(W65:W67)</f>
        <v>92</v>
      </c>
      <c r="X64" s="387">
        <f>SUM(X65:X67)</f>
        <v>334</v>
      </c>
      <c r="Y64" s="568">
        <f t="shared" ref="Y64:Y67" si="35">(X64-$H64)/$H64</f>
        <v>-5.113636363636364E-2</v>
      </c>
      <c r="Z64" s="457">
        <f>SUM(Z65:Z67)</f>
        <v>0</v>
      </c>
      <c r="AA64" s="387">
        <f>SUM(AA65:AA67)</f>
        <v>0</v>
      </c>
      <c r="AB64" s="387">
        <f>SUM(AB65:AB67)</f>
        <v>0</v>
      </c>
      <c r="AC64" s="568">
        <f t="shared" si="33"/>
        <v>-1</v>
      </c>
      <c r="AD64" s="457">
        <f>SUM(AD65:AD67)</f>
        <v>0</v>
      </c>
      <c r="AE64" s="387">
        <f>SUM(AE65:AE67)</f>
        <v>0</v>
      </c>
      <c r="AF64" s="387">
        <f>SUM(AF65:AF67)</f>
        <v>0</v>
      </c>
      <c r="AG64" s="568">
        <f t="shared" si="34"/>
        <v>-1</v>
      </c>
    </row>
    <row r="65" spans="1:33" x14ac:dyDescent="0.2">
      <c r="A65" s="469" t="s">
        <v>104</v>
      </c>
      <c r="B65" s="493">
        <v>143</v>
      </c>
      <c r="C65" s="332">
        <v>61</v>
      </c>
      <c r="D65" s="332">
        <v>150</v>
      </c>
      <c r="E65" s="600"/>
      <c r="F65" s="493">
        <v>131</v>
      </c>
      <c r="G65" s="332">
        <v>53</v>
      </c>
      <c r="H65" s="476">
        <f>SUM(F65:G65)</f>
        <v>184</v>
      </c>
      <c r="I65" s="571">
        <v>0</v>
      </c>
      <c r="J65" s="493">
        <v>133</v>
      </c>
      <c r="K65" s="332">
        <v>54</v>
      </c>
      <c r="L65" s="476">
        <f>SUM(J65:K65)</f>
        <v>187</v>
      </c>
      <c r="M65" s="543">
        <f t="shared" si="25"/>
        <v>1.6304347826086956E-2</v>
      </c>
      <c r="N65" s="494">
        <v>133</v>
      </c>
      <c r="O65" s="476">
        <v>54</v>
      </c>
      <c r="P65" s="476">
        <f>SUM(N65:O65)</f>
        <v>187</v>
      </c>
      <c r="Q65" s="543">
        <f t="shared" si="31"/>
        <v>1.6304347826086956E-2</v>
      </c>
      <c r="R65" s="494">
        <v>133</v>
      </c>
      <c r="S65" s="476">
        <v>53</v>
      </c>
      <c r="T65" s="476">
        <f>SUM(R65:S65)</f>
        <v>186</v>
      </c>
      <c r="U65" s="543">
        <f t="shared" si="32"/>
        <v>1.0869565217391304E-2</v>
      </c>
      <c r="V65" s="494">
        <v>127</v>
      </c>
      <c r="W65" s="476">
        <v>49</v>
      </c>
      <c r="X65" s="476">
        <f>SUM(V65:W65)</f>
        <v>176</v>
      </c>
      <c r="Y65" s="541">
        <f t="shared" si="35"/>
        <v>-4.3478260869565216E-2</v>
      </c>
      <c r="Z65" s="494"/>
      <c r="AA65" s="476"/>
      <c r="AB65" s="476">
        <f>SUM(Z65:AA65)</f>
        <v>0</v>
      </c>
      <c r="AC65" s="541">
        <f t="shared" si="33"/>
        <v>-1</v>
      </c>
      <c r="AD65" s="493"/>
      <c r="AE65" s="332"/>
      <c r="AF65" s="476">
        <f>SUM(AD65:AE65)</f>
        <v>0</v>
      </c>
      <c r="AG65" s="541">
        <f t="shared" si="34"/>
        <v>-1</v>
      </c>
    </row>
    <row r="66" spans="1:33" x14ac:dyDescent="0.2">
      <c r="A66" s="469" t="s">
        <v>176</v>
      </c>
      <c r="B66" s="493">
        <v>109</v>
      </c>
      <c r="C66" s="332">
        <v>30</v>
      </c>
      <c r="D66" s="332">
        <v>146</v>
      </c>
      <c r="E66" s="600"/>
      <c r="F66" s="493">
        <v>105</v>
      </c>
      <c r="G66" s="332">
        <v>29</v>
      </c>
      <c r="H66" s="476">
        <f>SUM(F66:G66)</f>
        <v>134</v>
      </c>
      <c r="I66" s="571">
        <v>0</v>
      </c>
      <c r="J66" s="493">
        <v>98</v>
      </c>
      <c r="K66" s="332">
        <v>27</v>
      </c>
      <c r="L66" s="476">
        <f>SUM(J66:K66)</f>
        <v>125</v>
      </c>
      <c r="M66" s="545">
        <f t="shared" si="25"/>
        <v>-6.7164179104477612E-2</v>
      </c>
      <c r="N66" s="493">
        <v>97</v>
      </c>
      <c r="O66" s="332">
        <v>28</v>
      </c>
      <c r="P66" s="476">
        <f>SUM(N66:O66)</f>
        <v>125</v>
      </c>
      <c r="Q66" s="545">
        <f t="shared" si="31"/>
        <v>-6.7164179104477612E-2</v>
      </c>
      <c r="R66" s="493">
        <v>97</v>
      </c>
      <c r="S66" s="332">
        <v>28</v>
      </c>
      <c r="T66" s="476">
        <f>SUM(R66:S66)</f>
        <v>125</v>
      </c>
      <c r="U66" s="545">
        <f t="shared" si="32"/>
        <v>-6.7164179104477612E-2</v>
      </c>
      <c r="V66" s="493">
        <v>97</v>
      </c>
      <c r="W66" s="332">
        <v>28</v>
      </c>
      <c r="X66" s="476">
        <f>SUM(V66:W66)</f>
        <v>125</v>
      </c>
      <c r="Y66" s="545">
        <f t="shared" si="35"/>
        <v>-6.7164179104477612E-2</v>
      </c>
      <c r="Z66" s="493"/>
      <c r="AA66" s="332"/>
      <c r="AB66" s="476">
        <f>SUM(Z66:AA66)</f>
        <v>0</v>
      </c>
      <c r="AC66" s="541">
        <f t="shared" si="33"/>
        <v>-1</v>
      </c>
      <c r="AD66" s="493"/>
      <c r="AE66" s="332"/>
      <c r="AF66" s="476">
        <f>SUM(AD66:AE66)</f>
        <v>0</v>
      </c>
      <c r="AG66" s="541">
        <f t="shared" si="34"/>
        <v>-1</v>
      </c>
    </row>
    <row r="67" spans="1:33" ht="13.5" thickBot="1" x14ac:dyDescent="0.25">
      <c r="A67" s="471" t="s">
        <v>5</v>
      </c>
      <c r="B67" s="495">
        <v>18</v>
      </c>
      <c r="C67" s="477">
        <v>16</v>
      </c>
      <c r="D67" s="477">
        <v>37</v>
      </c>
      <c r="E67" s="601"/>
      <c r="F67" s="495">
        <v>18</v>
      </c>
      <c r="G67" s="477">
        <v>16</v>
      </c>
      <c r="H67" s="577">
        <f>SUM(F67:G67)</f>
        <v>34</v>
      </c>
      <c r="I67" s="578">
        <v>0</v>
      </c>
      <c r="J67" s="495">
        <v>18</v>
      </c>
      <c r="K67" s="477">
        <v>16</v>
      </c>
      <c r="L67" s="577">
        <f>SUM(J67:K67)</f>
        <v>34</v>
      </c>
      <c r="M67" s="542">
        <f t="shared" si="25"/>
        <v>0</v>
      </c>
      <c r="N67" s="495">
        <v>18</v>
      </c>
      <c r="O67" s="477">
        <v>16</v>
      </c>
      <c r="P67" s="577">
        <f>SUM(N67:O67)</f>
        <v>34</v>
      </c>
      <c r="Q67" s="542">
        <f t="shared" si="31"/>
        <v>0</v>
      </c>
      <c r="R67" s="495">
        <v>18</v>
      </c>
      <c r="S67" s="477">
        <v>16</v>
      </c>
      <c r="T67" s="577">
        <f>SUM(R67:S67)</f>
        <v>34</v>
      </c>
      <c r="U67" s="542">
        <f t="shared" si="32"/>
        <v>0</v>
      </c>
      <c r="V67" s="495">
        <v>18</v>
      </c>
      <c r="W67" s="477">
        <v>15</v>
      </c>
      <c r="X67" s="577">
        <f>SUM(V67:W67)</f>
        <v>33</v>
      </c>
      <c r="Y67" s="542">
        <f t="shared" si="35"/>
        <v>-2.9411764705882353E-2</v>
      </c>
      <c r="Z67" s="495"/>
      <c r="AA67" s="477"/>
      <c r="AB67" s="577">
        <f>SUM(Z67:AA67)</f>
        <v>0</v>
      </c>
      <c r="AC67" s="542">
        <f t="shared" si="33"/>
        <v>-1</v>
      </c>
      <c r="AD67" s="495"/>
      <c r="AE67" s="477"/>
      <c r="AF67" s="577">
        <f>SUM(AD67:AE67)</f>
        <v>0</v>
      </c>
      <c r="AG67" s="542">
        <f t="shared" si="34"/>
        <v>-1</v>
      </c>
    </row>
    <row r="68" spans="1:33" ht="13.5" thickBot="1" x14ac:dyDescent="0.25">
      <c r="A68" s="602"/>
      <c r="B68" s="603"/>
      <c r="C68" s="603"/>
      <c r="D68" s="603"/>
      <c r="E68" s="604"/>
      <c r="F68" s="603"/>
      <c r="G68" s="603"/>
      <c r="H68" s="593"/>
      <c r="I68" s="595"/>
      <c r="J68" s="603"/>
      <c r="K68" s="603"/>
      <c r="L68" s="593"/>
      <c r="M68" s="605"/>
      <c r="N68" s="603"/>
      <c r="O68" s="603"/>
      <c r="P68" s="593"/>
      <c r="Q68" s="605"/>
      <c r="R68" s="603"/>
      <c r="S68" s="603"/>
      <c r="T68" s="593"/>
      <c r="U68" s="605"/>
      <c r="V68" s="603"/>
      <c r="W68" s="603"/>
      <c r="X68" s="593"/>
      <c r="Y68" s="605"/>
      <c r="Z68" s="603"/>
      <c r="AA68" s="603"/>
      <c r="AB68" s="593"/>
      <c r="AC68" s="605"/>
      <c r="AD68" s="603"/>
      <c r="AE68" s="603"/>
      <c r="AF68" s="593"/>
      <c r="AG68" s="605"/>
    </row>
    <row r="69" spans="1:33" ht="13.5" thickBot="1" x14ac:dyDescent="0.25">
      <c r="A69" s="606" t="s">
        <v>174</v>
      </c>
      <c r="B69" s="607">
        <f>B64</f>
        <v>270</v>
      </c>
      <c r="C69" s="608">
        <f>C64</f>
        <v>107</v>
      </c>
      <c r="D69" s="608">
        <f>D64</f>
        <v>333</v>
      </c>
      <c r="E69" s="609"/>
      <c r="F69" s="607">
        <f>F64</f>
        <v>254</v>
      </c>
      <c r="G69" s="608">
        <f>G64</f>
        <v>98</v>
      </c>
      <c r="H69" s="608">
        <f>H64</f>
        <v>352</v>
      </c>
      <c r="I69" s="610">
        <v>0</v>
      </c>
      <c r="J69" s="607">
        <f>J64</f>
        <v>249</v>
      </c>
      <c r="K69" s="608">
        <f>K64</f>
        <v>97</v>
      </c>
      <c r="L69" s="608">
        <f>L64</f>
        <v>346</v>
      </c>
      <c r="M69" s="611">
        <f>(L69-$H69)/$H69</f>
        <v>-1.7045454545454544E-2</v>
      </c>
      <c r="N69" s="607">
        <f>N64</f>
        <v>248</v>
      </c>
      <c r="O69" s="608">
        <f>O64</f>
        <v>98</v>
      </c>
      <c r="P69" s="608">
        <f>P64</f>
        <v>346</v>
      </c>
      <c r="Q69" s="611">
        <f>(P69-$H69)/$H69</f>
        <v>-1.7045454545454544E-2</v>
      </c>
      <c r="R69" s="612">
        <f>R64</f>
        <v>248</v>
      </c>
      <c r="S69" s="613">
        <f>S64</f>
        <v>97</v>
      </c>
      <c r="T69" s="608">
        <f>T64</f>
        <v>345</v>
      </c>
      <c r="U69" s="611">
        <f>(T69-$H69)/$H69</f>
        <v>-1.9886363636363636E-2</v>
      </c>
      <c r="V69" s="607">
        <f>V64</f>
        <v>242</v>
      </c>
      <c r="W69" s="608">
        <f>W64</f>
        <v>92</v>
      </c>
      <c r="X69" s="608">
        <f>X64</f>
        <v>334</v>
      </c>
      <c r="Y69" s="611">
        <f>(X69-$H69)/$H69</f>
        <v>-5.113636363636364E-2</v>
      </c>
      <c r="Z69" s="607">
        <f>Z64</f>
        <v>0</v>
      </c>
      <c r="AA69" s="608">
        <f>AA64</f>
        <v>0</v>
      </c>
      <c r="AB69" s="608">
        <f>AB64</f>
        <v>0</v>
      </c>
      <c r="AC69" s="611">
        <f>(AB69-$H69)/$H69</f>
        <v>-1</v>
      </c>
      <c r="AD69" s="607">
        <f>AD64</f>
        <v>0</v>
      </c>
      <c r="AE69" s="608">
        <f>AE64</f>
        <v>0</v>
      </c>
      <c r="AF69" s="608">
        <f>AF64</f>
        <v>0</v>
      </c>
      <c r="AG69" s="611">
        <f>(AF69-$H69)/$H69</f>
        <v>-1</v>
      </c>
    </row>
    <row r="70" spans="1:33" x14ac:dyDescent="0.2">
      <c r="A70" s="602"/>
      <c r="B70" s="603"/>
      <c r="C70" s="603"/>
      <c r="D70" s="603"/>
      <c r="E70" s="604"/>
      <c r="F70" s="603"/>
      <c r="G70" s="603"/>
      <c r="H70" s="593"/>
      <c r="I70" s="595"/>
      <c r="J70" s="603"/>
      <c r="K70" s="603"/>
      <c r="L70" s="593"/>
      <c r="M70" s="605"/>
      <c r="N70" s="603"/>
      <c r="O70" s="603"/>
      <c r="P70" s="593"/>
      <c r="Q70" s="605"/>
      <c r="R70" s="603"/>
      <c r="S70" s="603"/>
      <c r="T70" s="593"/>
      <c r="U70" s="605"/>
      <c r="V70" s="603"/>
      <c r="W70" s="603"/>
      <c r="X70" s="593"/>
      <c r="Y70" s="605"/>
      <c r="Z70" s="603"/>
      <c r="AA70" s="603"/>
      <c r="AB70" s="593"/>
      <c r="AC70" s="605"/>
      <c r="AD70" s="603"/>
      <c r="AE70" s="603"/>
      <c r="AF70" s="593"/>
      <c r="AG70" s="605"/>
    </row>
    <row r="71" spans="1:33" x14ac:dyDescent="0.2">
      <c r="A71" s="898" t="s">
        <v>50</v>
      </c>
      <c r="B71" s="898"/>
      <c r="C71" s="898"/>
      <c r="D71" s="898"/>
      <c r="E71" s="898"/>
      <c r="F71" s="898"/>
      <c r="G71" s="898"/>
      <c r="H71" s="898"/>
      <c r="I71" s="898"/>
      <c r="J71" s="898"/>
      <c r="K71" s="898"/>
      <c r="L71" s="898"/>
      <c r="M71" s="898"/>
      <c r="N71" s="898"/>
      <c r="O71" s="898"/>
      <c r="P71" s="898"/>
      <c r="Q71" s="89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8"/>
      <c r="AC71" s="898"/>
      <c r="AD71" s="898"/>
      <c r="AE71" s="898"/>
      <c r="AF71" s="898"/>
      <c r="AG71" s="898"/>
    </row>
    <row r="72" spans="1:33" x14ac:dyDescent="0.2">
      <c r="A72" s="549" t="s">
        <v>204</v>
      </c>
      <c r="B72" s="548"/>
      <c r="C72" s="548"/>
      <c r="D72" s="548"/>
      <c r="E72" s="548"/>
      <c r="F72" s="548"/>
      <c r="G72" s="548"/>
      <c r="H72" s="548"/>
      <c r="I72" s="548"/>
      <c r="J72" s="548"/>
      <c r="K72" s="548"/>
      <c r="L72" s="548"/>
      <c r="M72" s="548"/>
      <c r="N72" s="548"/>
      <c r="O72" s="548"/>
      <c r="P72" s="548"/>
      <c r="Q72" s="548"/>
      <c r="R72" s="548"/>
      <c r="S72" s="548"/>
      <c r="T72" s="548"/>
      <c r="U72" s="548"/>
      <c r="V72" s="548"/>
      <c r="W72" s="548"/>
      <c r="X72" s="548"/>
      <c r="Y72" s="548"/>
      <c r="Z72" s="548"/>
      <c r="AA72" s="548"/>
      <c r="AB72" s="548"/>
      <c r="AC72" s="548"/>
      <c r="AD72" s="548"/>
      <c r="AE72" s="548"/>
      <c r="AF72" s="548"/>
      <c r="AG72" s="548"/>
    </row>
    <row r="73" spans="1:33" ht="13.5" thickBot="1" x14ac:dyDescent="0.25">
      <c r="A73" s="548"/>
      <c r="B73" s="548"/>
      <c r="C73" s="548"/>
      <c r="D73" s="548"/>
      <c r="E73" s="548"/>
      <c r="F73" s="548"/>
      <c r="G73" s="548"/>
      <c r="H73" s="548"/>
      <c r="I73" s="548"/>
      <c r="J73" s="548"/>
      <c r="K73" s="548"/>
      <c r="L73" s="548"/>
      <c r="M73" s="548"/>
      <c r="N73" s="548"/>
      <c r="O73" s="548"/>
      <c r="P73" s="548"/>
      <c r="Q73" s="548"/>
      <c r="R73" s="548"/>
      <c r="S73" s="548"/>
      <c r="T73" s="548"/>
      <c r="U73" s="548"/>
      <c r="V73" s="548"/>
      <c r="W73" s="548"/>
      <c r="X73" s="548"/>
      <c r="Y73" s="548"/>
      <c r="Z73" s="548"/>
      <c r="AA73" s="548"/>
      <c r="AB73" s="548"/>
      <c r="AC73" s="548"/>
      <c r="AD73" s="548"/>
      <c r="AE73" s="548"/>
      <c r="AF73" s="548"/>
      <c r="AG73" s="548"/>
    </row>
    <row r="74" spans="1:33" ht="13.5" thickBot="1" x14ac:dyDescent="0.25">
      <c r="A74" s="473"/>
      <c r="B74" s="906" t="s">
        <v>224</v>
      </c>
      <c r="C74" s="907"/>
      <c r="D74" s="907"/>
      <c r="E74" s="909"/>
      <c r="F74" s="910" t="s">
        <v>225</v>
      </c>
      <c r="G74" s="907"/>
      <c r="H74" s="907"/>
      <c r="I74" s="909"/>
      <c r="J74" s="906" t="s">
        <v>226</v>
      </c>
      <c r="K74" s="907"/>
      <c r="L74" s="907"/>
      <c r="M74" s="909"/>
      <c r="N74" s="906" t="s">
        <v>227</v>
      </c>
      <c r="O74" s="907"/>
      <c r="P74" s="907"/>
      <c r="Q74" s="909"/>
      <c r="R74" s="906" t="s">
        <v>228</v>
      </c>
      <c r="S74" s="911"/>
      <c r="T74" s="911"/>
      <c r="U74" s="912"/>
      <c r="V74" s="906" t="s">
        <v>231</v>
      </c>
      <c r="W74" s="907"/>
      <c r="X74" s="907"/>
      <c r="Y74" s="909"/>
      <c r="Z74" s="906" t="s">
        <v>232</v>
      </c>
      <c r="AA74" s="907"/>
      <c r="AB74" s="907"/>
      <c r="AC74" s="909"/>
      <c r="AD74" s="906"/>
      <c r="AE74" s="907"/>
      <c r="AF74" s="907"/>
      <c r="AG74" s="909"/>
    </row>
    <row r="75" spans="1:33" ht="13.5" thickBot="1" x14ac:dyDescent="0.25">
      <c r="A75" s="516"/>
      <c r="B75" s="512" t="s">
        <v>22</v>
      </c>
      <c r="C75" s="513" t="s">
        <v>21</v>
      </c>
      <c r="D75" s="514" t="s">
        <v>23</v>
      </c>
      <c r="E75" s="515" t="s">
        <v>47</v>
      </c>
      <c r="F75" s="521" t="s">
        <v>22</v>
      </c>
      <c r="G75" s="513" t="s">
        <v>21</v>
      </c>
      <c r="H75" s="514" t="s">
        <v>23</v>
      </c>
      <c r="I75" s="515" t="s">
        <v>47</v>
      </c>
      <c r="J75" s="512" t="s">
        <v>22</v>
      </c>
      <c r="K75" s="513" t="s">
        <v>21</v>
      </c>
      <c r="L75" s="514" t="s">
        <v>23</v>
      </c>
      <c r="M75" s="515" t="s">
        <v>47</v>
      </c>
      <c r="N75" s="512" t="s">
        <v>22</v>
      </c>
      <c r="O75" s="513" t="s">
        <v>21</v>
      </c>
      <c r="P75" s="514" t="s">
        <v>23</v>
      </c>
      <c r="Q75" s="515" t="s">
        <v>47</v>
      </c>
      <c r="R75" s="512" t="s">
        <v>22</v>
      </c>
      <c r="S75" s="513" t="s">
        <v>21</v>
      </c>
      <c r="T75" s="514" t="s">
        <v>23</v>
      </c>
      <c r="U75" s="515" t="s">
        <v>47</v>
      </c>
      <c r="V75" s="512" t="s">
        <v>22</v>
      </c>
      <c r="W75" s="513" t="s">
        <v>21</v>
      </c>
      <c r="X75" s="514" t="s">
        <v>23</v>
      </c>
      <c r="Y75" s="515" t="s">
        <v>47</v>
      </c>
      <c r="Z75" s="512" t="s">
        <v>22</v>
      </c>
      <c r="AA75" s="513" t="s">
        <v>21</v>
      </c>
      <c r="AB75" s="514" t="s">
        <v>23</v>
      </c>
      <c r="AC75" s="515" t="s">
        <v>47</v>
      </c>
      <c r="AD75" s="512" t="s">
        <v>22</v>
      </c>
      <c r="AE75" s="513" t="s">
        <v>21</v>
      </c>
      <c r="AF75" s="513" t="s">
        <v>48</v>
      </c>
      <c r="AG75" s="515" t="s">
        <v>47</v>
      </c>
    </row>
    <row r="76" spans="1:33" x14ac:dyDescent="0.2">
      <c r="A76" s="472" t="s">
        <v>149</v>
      </c>
      <c r="B76" s="491">
        <f>B77+B88+B97</f>
        <v>1262</v>
      </c>
      <c r="C76" s="491">
        <f>C77+C88+C97</f>
        <v>414</v>
      </c>
      <c r="D76" s="491">
        <f>D77+D88+D97</f>
        <v>1676</v>
      </c>
      <c r="E76" s="463">
        <f t="shared" ref="E76:E126" si="36">(D76-$H3)/$H3</f>
        <v>-7.9626578802855577E-2</v>
      </c>
      <c r="F76" s="466">
        <f>F77+F88+F97</f>
        <v>1234</v>
      </c>
      <c r="G76" s="452">
        <f>G77+G88+G97</f>
        <v>402</v>
      </c>
      <c r="H76" s="452">
        <f>H77+H88+H97</f>
        <v>1636</v>
      </c>
      <c r="I76" s="463">
        <f t="shared" ref="I76:I127" si="37">(H76-$H3)/$H3</f>
        <v>-0.1015925315760571</v>
      </c>
      <c r="J76" s="462">
        <f>J77+J88+J97</f>
        <v>1231</v>
      </c>
      <c r="K76" s="452">
        <f>K77+K88+K97</f>
        <v>391</v>
      </c>
      <c r="L76" s="452">
        <f>L77+L88+L97</f>
        <v>1622</v>
      </c>
      <c r="M76" s="463">
        <f t="shared" ref="M76:M127" si="38">(L76-$H3)/$H3</f>
        <v>-0.10928061504667765</v>
      </c>
      <c r="N76" s="462">
        <f>N77+N88+N97</f>
        <v>1212</v>
      </c>
      <c r="O76" s="452">
        <f>O77+O88+O97</f>
        <v>383</v>
      </c>
      <c r="P76" s="453">
        <f>P77+P88+P97</f>
        <v>1595</v>
      </c>
      <c r="Q76" s="463">
        <f t="shared" ref="Q76:Q127" si="39">(P76-$H3)/$H3</f>
        <v>-0.12410763316858869</v>
      </c>
      <c r="R76" s="462">
        <f>R77+R88+R97</f>
        <v>1198</v>
      </c>
      <c r="S76" s="452">
        <f>S77+S88+S97</f>
        <v>381</v>
      </c>
      <c r="T76" s="453">
        <f>T77+T88+T97</f>
        <v>1579</v>
      </c>
      <c r="U76" s="463">
        <f t="shared" ref="U76:U127" si="40">(T76-$H3)/$H3</f>
        <v>-0.13289401427786932</v>
      </c>
      <c r="V76" s="462">
        <f>V77+V88+V97</f>
        <v>1178</v>
      </c>
      <c r="W76" s="452">
        <f>W77+W88+W97</f>
        <v>374</v>
      </c>
      <c r="X76" s="453">
        <f>X77+X88+X97</f>
        <v>1552</v>
      </c>
      <c r="Y76" s="463">
        <f t="shared" ref="Y76:Y127" si="41">(X76-$H3)/$H3</f>
        <v>-0.14772103239978035</v>
      </c>
      <c r="Z76" s="462">
        <f>Z77+Z88+Z97</f>
        <v>1164</v>
      </c>
      <c r="AA76" s="452">
        <f>AA77+AA88+AA97</f>
        <v>370</v>
      </c>
      <c r="AB76" s="453">
        <f>AB77+AB88+AB97</f>
        <v>1534</v>
      </c>
      <c r="AC76" s="463">
        <f t="shared" ref="AC76:AC127" si="42">(AB76-$H3)/$H3</f>
        <v>-0.15760571114772104</v>
      </c>
      <c r="AD76" s="462">
        <f>AD77+AD88+AD97</f>
        <v>0</v>
      </c>
      <c r="AE76" s="452">
        <f>AE77+AE88+AE97</f>
        <v>0</v>
      </c>
      <c r="AF76" s="453">
        <f>AF77+AF88+AF97</f>
        <v>0</v>
      </c>
      <c r="AG76" s="463">
        <f t="shared" ref="AG76:AG127" si="43">(AF76-$H3)/$H3</f>
        <v>-1</v>
      </c>
    </row>
    <row r="77" spans="1:33" x14ac:dyDescent="0.2">
      <c r="A77" s="467" t="s">
        <v>165</v>
      </c>
      <c r="B77" s="536">
        <f>B78+B82+B85</f>
        <v>322</v>
      </c>
      <c r="C77" s="475">
        <f>C78+C82+C85</f>
        <v>100</v>
      </c>
      <c r="D77" s="475">
        <f>D78+D82+D85</f>
        <v>422</v>
      </c>
      <c r="E77" s="539">
        <f t="shared" si="36"/>
        <v>-9.0517241379310345E-2</v>
      </c>
      <c r="F77" s="564">
        <f>F78+F82+F85</f>
        <v>296</v>
      </c>
      <c r="G77" s="475">
        <f>G78+G82+G85</f>
        <v>94</v>
      </c>
      <c r="H77" s="475">
        <f>H78+H82+H85</f>
        <v>390</v>
      </c>
      <c r="I77" s="565">
        <f t="shared" si="37"/>
        <v>-0.15948275862068967</v>
      </c>
      <c r="J77" s="492">
        <f>J78+J82+J85</f>
        <v>297</v>
      </c>
      <c r="K77" s="475">
        <f>K78+K82+K85</f>
        <v>89</v>
      </c>
      <c r="L77" s="475">
        <f>L78+L82+L85</f>
        <v>386</v>
      </c>
      <c r="M77" s="565">
        <f t="shared" si="38"/>
        <v>-0.16810344827586207</v>
      </c>
      <c r="N77" s="492">
        <f>N78+N82+N85</f>
        <v>293</v>
      </c>
      <c r="O77" s="475">
        <f>O78+O82+O85</f>
        <v>85</v>
      </c>
      <c r="P77" s="475">
        <f>P78+P82+P85</f>
        <v>378</v>
      </c>
      <c r="Q77" s="565">
        <f t="shared" si="39"/>
        <v>-0.18534482758620691</v>
      </c>
      <c r="R77" s="492">
        <f>R78+R82+R85</f>
        <v>285</v>
      </c>
      <c r="S77" s="475">
        <f>S78+S82+S85</f>
        <v>85</v>
      </c>
      <c r="T77" s="475">
        <f>T78+T82+T85</f>
        <v>370</v>
      </c>
      <c r="U77" s="565">
        <f t="shared" si="40"/>
        <v>-0.20258620689655171</v>
      </c>
      <c r="V77" s="492">
        <f>V78+V82+V85</f>
        <v>280</v>
      </c>
      <c r="W77" s="475">
        <f>W78+W82+W85</f>
        <v>84</v>
      </c>
      <c r="X77" s="475">
        <f>X78+X82+X85</f>
        <v>364</v>
      </c>
      <c r="Y77" s="565">
        <f t="shared" si="41"/>
        <v>-0.21551724137931033</v>
      </c>
      <c r="Z77" s="492">
        <f>Z78+Z82+Z85</f>
        <v>276</v>
      </c>
      <c r="AA77" s="475">
        <f>AA78+AA82+AA85</f>
        <v>83</v>
      </c>
      <c r="AB77" s="475">
        <f>AB78+AB82+AB85</f>
        <v>359</v>
      </c>
      <c r="AC77" s="565">
        <f t="shared" si="42"/>
        <v>-0.22629310344827586</v>
      </c>
      <c r="AD77" s="492">
        <f>AD78+AD82+AD85</f>
        <v>0</v>
      </c>
      <c r="AE77" s="475">
        <f>AE78+AE82+AE85</f>
        <v>0</v>
      </c>
      <c r="AF77" s="475">
        <f>AF78+AF82+AF85</f>
        <v>0</v>
      </c>
      <c r="AG77" s="565">
        <f t="shared" si="43"/>
        <v>-1</v>
      </c>
    </row>
    <row r="78" spans="1:33" x14ac:dyDescent="0.2">
      <c r="A78" s="468" t="s">
        <v>171</v>
      </c>
      <c r="B78" s="387">
        <f>SUM(B79:B81)</f>
        <v>57</v>
      </c>
      <c r="C78" s="387">
        <f>SUM(C79:C81)</f>
        <v>20</v>
      </c>
      <c r="D78" s="387">
        <f>SUM(D79:D81)</f>
        <v>77</v>
      </c>
      <c r="E78" s="540">
        <f t="shared" si="36"/>
        <v>-0.18085106382978725</v>
      </c>
      <c r="F78" s="382">
        <f>SUM(F79:F81)</f>
        <v>57</v>
      </c>
      <c r="G78" s="387">
        <f>SUM(G79:G81)</f>
        <v>19</v>
      </c>
      <c r="H78" s="387">
        <f>SUM(H79:H81)</f>
        <v>76</v>
      </c>
      <c r="I78" s="568">
        <f t="shared" si="37"/>
        <v>-0.19148936170212766</v>
      </c>
      <c r="J78" s="457">
        <f>SUM(J79:J81)</f>
        <v>57</v>
      </c>
      <c r="K78" s="387">
        <f>SUM(K79:K81)</f>
        <v>18</v>
      </c>
      <c r="L78" s="387">
        <f>SUM(L79:L81)</f>
        <v>75</v>
      </c>
      <c r="M78" s="540">
        <f t="shared" si="38"/>
        <v>-0.20212765957446807</v>
      </c>
      <c r="N78" s="457">
        <f>SUM(N79:N81)</f>
        <v>57</v>
      </c>
      <c r="O78" s="387">
        <f>SUM(O79:O81)</f>
        <v>17</v>
      </c>
      <c r="P78" s="387">
        <f>SUM(P79:P81)</f>
        <v>74</v>
      </c>
      <c r="Q78" s="568">
        <f t="shared" si="39"/>
        <v>-0.21276595744680851</v>
      </c>
      <c r="R78" s="457">
        <f>SUM(R79:R81)</f>
        <v>56</v>
      </c>
      <c r="S78" s="387">
        <f>SUM(S79:S81)</f>
        <v>17</v>
      </c>
      <c r="T78" s="387">
        <f>SUM(T79:T81)</f>
        <v>73</v>
      </c>
      <c r="U78" s="568">
        <f t="shared" si="40"/>
        <v>-0.22340425531914893</v>
      </c>
      <c r="V78" s="457">
        <f>SUM(V79:V81)</f>
        <v>53</v>
      </c>
      <c r="W78" s="387">
        <f>SUM(W79:W81)</f>
        <v>16</v>
      </c>
      <c r="X78" s="387">
        <f>SUM(X79:X81)</f>
        <v>69</v>
      </c>
      <c r="Y78" s="568">
        <f t="shared" si="41"/>
        <v>-0.26595744680851063</v>
      </c>
      <c r="Z78" s="457">
        <f>SUM(Z79:Z81)</f>
        <v>53</v>
      </c>
      <c r="AA78" s="387">
        <f>SUM(AA79:AA81)</f>
        <v>16</v>
      </c>
      <c r="AB78" s="387">
        <f>SUM(AB79:AB81)</f>
        <v>69</v>
      </c>
      <c r="AC78" s="568">
        <f t="shared" si="42"/>
        <v>-0.26595744680851063</v>
      </c>
      <c r="AD78" s="457">
        <f>SUM(AD79:AD81)</f>
        <v>0</v>
      </c>
      <c r="AE78" s="387">
        <f>SUM(AE79:AE81)</f>
        <v>0</v>
      </c>
      <c r="AF78" s="387">
        <f>SUM(AF79:AF81)</f>
        <v>0</v>
      </c>
      <c r="AG78" s="568">
        <f t="shared" si="43"/>
        <v>-1</v>
      </c>
    </row>
    <row r="79" spans="1:33" x14ac:dyDescent="0.2">
      <c r="A79" s="470" t="s">
        <v>214</v>
      </c>
      <c r="B79" s="538">
        <v>24</v>
      </c>
      <c r="C79" s="476">
        <v>10</v>
      </c>
      <c r="D79" s="332">
        <f>SUM(B79:C79)</f>
        <v>34</v>
      </c>
      <c r="E79" s="545">
        <f t="shared" si="36"/>
        <v>-0.15</v>
      </c>
      <c r="F79" s="572">
        <v>24</v>
      </c>
      <c r="G79" s="476">
        <v>9</v>
      </c>
      <c r="H79" s="476">
        <f>SUM(F79:G79)</f>
        <v>33</v>
      </c>
      <c r="I79" s="545">
        <f t="shared" si="37"/>
        <v>-0.17499999999999999</v>
      </c>
      <c r="J79" s="494">
        <v>24</v>
      </c>
      <c r="K79" s="476">
        <v>8</v>
      </c>
      <c r="L79" s="476">
        <f>SUM(J79:K79)</f>
        <v>32</v>
      </c>
      <c r="M79" s="544">
        <f t="shared" si="38"/>
        <v>-0.2</v>
      </c>
      <c r="N79" s="494">
        <v>24</v>
      </c>
      <c r="O79" s="476">
        <v>7</v>
      </c>
      <c r="P79" s="476">
        <f>SUM(N79:O79)</f>
        <v>31</v>
      </c>
      <c r="Q79" s="544">
        <f t="shared" si="39"/>
        <v>-0.22500000000000001</v>
      </c>
      <c r="R79" s="494">
        <v>24</v>
      </c>
      <c r="S79" s="476">
        <v>7</v>
      </c>
      <c r="T79" s="476">
        <f>SUM(R79:S79)</f>
        <v>31</v>
      </c>
      <c r="U79" s="544">
        <f t="shared" si="40"/>
        <v>-0.22500000000000001</v>
      </c>
      <c r="V79" s="494">
        <v>21</v>
      </c>
      <c r="W79" s="476">
        <v>6</v>
      </c>
      <c r="X79" s="476">
        <f>SUM(V79:W79)</f>
        <v>27</v>
      </c>
      <c r="Y79" s="544">
        <f t="shared" si="41"/>
        <v>-0.32500000000000001</v>
      </c>
      <c r="Z79" s="494">
        <v>21</v>
      </c>
      <c r="AA79" s="476">
        <v>6</v>
      </c>
      <c r="AB79" s="476">
        <f>SUM(Z79:AA79)</f>
        <v>27</v>
      </c>
      <c r="AC79" s="544">
        <f t="shared" si="42"/>
        <v>-0.32500000000000001</v>
      </c>
      <c r="AD79" s="494"/>
      <c r="AE79" s="476"/>
      <c r="AF79" s="476">
        <f>SUM(AD79:AE79)</f>
        <v>0</v>
      </c>
      <c r="AG79" s="541">
        <f t="shared" si="43"/>
        <v>-1</v>
      </c>
    </row>
    <row r="80" spans="1:33" x14ac:dyDescent="0.2">
      <c r="A80" s="469" t="s">
        <v>130</v>
      </c>
      <c r="B80" s="537">
        <v>21</v>
      </c>
      <c r="C80" s="332">
        <v>8</v>
      </c>
      <c r="D80" s="332">
        <f>SUM(B80:C80)</f>
        <v>29</v>
      </c>
      <c r="E80" s="545">
        <f t="shared" si="36"/>
        <v>-0.19444444444444445</v>
      </c>
      <c r="F80" s="572">
        <v>21</v>
      </c>
      <c r="G80" s="476">
        <v>8</v>
      </c>
      <c r="H80" s="476">
        <f>SUM(F80:G80)</f>
        <v>29</v>
      </c>
      <c r="I80" s="545">
        <f t="shared" si="37"/>
        <v>-0.19444444444444445</v>
      </c>
      <c r="J80" s="494">
        <v>21</v>
      </c>
      <c r="K80" s="476">
        <v>8</v>
      </c>
      <c r="L80" s="476">
        <f>SUM(J80:K80)</f>
        <v>29</v>
      </c>
      <c r="M80" s="545">
        <f t="shared" si="38"/>
        <v>-0.19444444444444445</v>
      </c>
      <c r="N80" s="494">
        <v>21</v>
      </c>
      <c r="O80" s="476">
        <v>8</v>
      </c>
      <c r="P80" s="476">
        <f>SUM(N80:O80)</f>
        <v>29</v>
      </c>
      <c r="Q80" s="545">
        <f t="shared" si="39"/>
        <v>-0.19444444444444445</v>
      </c>
      <c r="R80" s="494">
        <v>21</v>
      </c>
      <c r="S80" s="476">
        <v>8</v>
      </c>
      <c r="T80" s="476">
        <f>SUM(R80:S80)</f>
        <v>29</v>
      </c>
      <c r="U80" s="545">
        <f t="shared" si="40"/>
        <v>-0.19444444444444445</v>
      </c>
      <c r="V80" s="494">
        <v>21</v>
      </c>
      <c r="W80" s="476">
        <v>8</v>
      </c>
      <c r="X80" s="476">
        <f>SUM(V80:W80)</f>
        <v>29</v>
      </c>
      <c r="Y80" s="545">
        <f t="shared" si="41"/>
        <v>-0.19444444444444445</v>
      </c>
      <c r="Z80" s="494">
        <v>21</v>
      </c>
      <c r="AA80" s="476">
        <v>8</v>
      </c>
      <c r="AB80" s="476">
        <f>SUM(Z80:AA80)</f>
        <v>29</v>
      </c>
      <c r="AC80" s="545">
        <f t="shared" si="42"/>
        <v>-0.19444444444444445</v>
      </c>
      <c r="AD80" s="494"/>
      <c r="AE80" s="476"/>
      <c r="AF80" s="476">
        <f>SUM(AD80:AE80)</f>
        <v>0</v>
      </c>
      <c r="AG80" s="541">
        <f t="shared" si="43"/>
        <v>-1</v>
      </c>
    </row>
    <row r="81" spans="1:33" x14ac:dyDescent="0.2">
      <c r="A81" s="469" t="s">
        <v>10</v>
      </c>
      <c r="B81" s="537">
        <v>12</v>
      </c>
      <c r="C81" s="332">
        <v>2</v>
      </c>
      <c r="D81" s="332">
        <f>SUM(B81:C81)</f>
        <v>14</v>
      </c>
      <c r="E81" s="544">
        <f t="shared" si="36"/>
        <v>-0.22222222222222221</v>
      </c>
      <c r="F81" s="572">
        <v>12</v>
      </c>
      <c r="G81" s="476">
        <v>2</v>
      </c>
      <c r="H81" s="476">
        <f>SUM(F81:G81)</f>
        <v>14</v>
      </c>
      <c r="I81" s="544">
        <f t="shared" si="37"/>
        <v>-0.22222222222222221</v>
      </c>
      <c r="J81" s="494">
        <v>12</v>
      </c>
      <c r="K81" s="476">
        <v>2</v>
      </c>
      <c r="L81" s="476">
        <f>SUM(J81:K81)</f>
        <v>14</v>
      </c>
      <c r="M81" s="544">
        <f t="shared" si="38"/>
        <v>-0.22222222222222221</v>
      </c>
      <c r="N81" s="494">
        <v>12</v>
      </c>
      <c r="O81" s="476">
        <v>2</v>
      </c>
      <c r="P81" s="476">
        <f>SUM(N81:O81)</f>
        <v>14</v>
      </c>
      <c r="Q81" s="544">
        <f t="shared" si="39"/>
        <v>-0.22222222222222221</v>
      </c>
      <c r="R81" s="494">
        <v>11</v>
      </c>
      <c r="S81" s="476">
        <v>2</v>
      </c>
      <c r="T81" s="476">
        <f>SUM(R81:S81)</f>
        <v>13</v>
      </c>
      <c r="U81" s="544">
        <f t="shared" si="40"/>
        <v>-0.27777777777777779</v>
      </c>
      <c r="V81" s="493">
        <v>11</v>
      </c>
      <c r="W81" s="332">
        <v>2</v>
      </c>
      <c r="X81" s="476">
        <f>SUM(V81:W81)</f>
        <v>13</v>
      </c>
      <c r="Y81" s="544">
        <f t="shared" si="41"/>
        <v>-0.27777777777777779</v>
      </c>
      <c r="Z81" s="493">
        <v>11</v>
      </c>
      <c r="AA81" s="332">
        <v>2</v>
      </c>
      <c r="AB81" s="476">
        <f>SUM(Z81:AA81)</f>
        <v>13</v>
      </c>
      <c r="AC81" s="544">
        <f t="shared" si="42"/>
        <v>-0.27777777777777779</v>
      </c>
      <c r="AD81" s="493"/>
      <c r="AE81" s="332"/>
      <c r="AF81" s="476">
        <f>SUM(AD81:AE81)</f>
        <v>0</v>
      </c>
      <c r="AG81" s="541">
        <f t="shared" si="43"/>
        <v>-1</v>
      </c>
    </row>
    <row r="82" spans="1:33" x14ac:dyDescent="0.2">
      <c r="A82" s="468" t="s">
        <v>173</v>
      </c>
      <c r="B82" s="501">
        <f>SUM(B83:B84)</f>
        <v>67</v>
      </c>
      <c r="C82" s="387">
        <f>SUM(C83:C84)</f>
        <v>33</v>
      </c>
      <c r="D82" s="387">
        <f>SUM(D83:D84)</f>
        <v>100</v>
      </c>
      <c r="E82" s="540">
        <f t="shared" si="36"/>
        <v>-4.7619047619047616E-2</v>
      </c>
      <c r="F82" s="382">
        <f>SUM(F83:F84)</f>
        <v>64</v>
      </c>
      <c r="G82" s="387">
        <f>SUM(G83:G84)</f>
        <v>32</v>
      </c>
      <c r="H82" s="387">
        <f>SUM(H83:H84)</f>
        <v>96</v>
      </c>
      <c r="I82" s="568">
        <f t="shared" si="37"/>
        <v>-8.5714285714285715E-2</v>
      </c>
      <c r="J82" s="457">
        <f>SUM(J83:J84)</f>
        <v>64</v>
      </c>
      <c r="K82" s="387">
        <f>SUM(K83:K84)</f>
        <v>31</v>
      </c>
      <c r="L82" s="387">
        <f>SUM(L83:L84)</f>
        <v>95</v>
      </c>
      <c r="M82" s="540">
        <f t="shared" si="38"/>
        <v>-9.5238095238095233E-2</v>
      </c>
      <c r="N82" s="457">
        <f>SUM(N83:N84)</f>
        <v>62</v>
      </c>
      <c r="O82" s="387">
        <f>SUM(O83:O84)</f>
        <v>31</v>
      </c>
      <c r="P82" s="387">
        <f>SUM(P83:P84)</f>
        <v>93</v>
      </c>
      <c r="Q82" s="568">
        <f t="shared" si="39"/>
        <v>-0.11428571428571428</v>
      </c>
      <c r="R82" s="457">
        <f>SUM(R83:R84)</f>
        <v>60</v>
      </c>
      <c r="S82" s="387">
        <f>SUM(S83:S84)</f>
        <v>31</v>
      </c>
      <c r="T82" s="387">
        <f>SUM(T83:T84)</f>
        <v>91</v>
      </c>
      <c r="U82" s="568">
        <f t="shared" si="40"/>
        <v>-0.13333333333333333</v>
      </c>
      <c r="V82" s="457">
        <f>SUM(V83:V84)</f>
        <v>60</v>
      </c>
      <c r="W82" s="387">
        <f>SUM(W83:W84)</f>
        <v>31</v>
      </c>
      <c r="X82" s="387">
        <f>SUM(X83:X84)</f>
        <v>91</v>
      </c>
      <c r="Y82" s="568">
        <f t="shared" si="41"/>
        <v>-0.13333333333333333</v>
      </c>
      <c r="Z82" s="457">
        <f>SUM(Z83:Z84)</f>
        <v>59</v>
      </c>
      <c r="AA82" s="387">
        <f>SUM(AA83:AA84)</f>
        <v>31</v>
      </c>
      <c r="AB82" s="387">
        <f>SUM(AB83:AB84)</f>
        <v>90</v>
      </c>
      <c r="AC82" s="568">
        <f t="shared" si="42"/>
        <v>-0.14285714285714285</v>
      </c>
      <c r="AD82" s="457">
        <f>SUM(AD83:AD84)</f>
        <v>0</v>
      </c>
      <c r="AE82" s="387">
        <f>SUM(AE83:AE84)</f>
        <v>0</v>
      </c>
      <c r="AF82" s="387">
        <f>SUM(AF83:AF84)</f>
        <v>0</v>
      </c>
      <c r="AG82" s="568">
        <f t="shared" si="43"/>
        <v>-1</v>
      </c>
    </row>
    <row r="83" spans="1:33" x14ac:dyDescent="0.2">
      <c r="A83" s="469" t="s">
        <v>185</v>
      </c>
      <c r="B83" s="537">
        <v>6</v>
      </c>
      <c r="C83" s="332">
        <v>9</v>
      </c>
      <c r="D83" s="332">
        <f>SUM(B83:C83)</f>
        <v>15</v>
      </c>
      <c r="E83" s="543">
        <f t="shared" si="36"/>
        <v>0.15384615384615385</v>
      </c>
      <c r="F83" s="572">
        <v>4</v>
      </c>
      <c r="G83" s="476">
        <v>9</v>
      </c>
      <c r="H83" s="476">
        <f>SUM(F83:G83)</f>
        <v>13</v>
      </c>
      <c r="I83" s="541">
        <f t="shared" si="37"/>
        <v>0</v>
      </c>
      <c r="J83" s="494">
        <v>4</v>
      </c>
      <c r="K83" s="476">
        <v>9</v>
      </c>
      <c r="L83" s="476">
        <f>SUM(J83:K83)</f>
        <v>13</v>
      </c>
      <c r="M83" s="541">
        <f t="shared" si="38"/>
        <v>0</v>
      </c>
      <c r="N83" s="494">
        <v>4</v>
      </c>
      <c r="O83" s="476">
        <v>9</v>
      </c>
      <c r="P83" s="476">
        <f>SUM(N83:O83)</f>
        <v>13</v>
      </c>
      <c r="Q83" s="541">
        <f t="shared" si="39"/>
        <v>0</v>
      </c>
      <c r="R83" s="494">
        <v>4</v>
      </c>
      <c r="S83" s="476">
        <v>9</v>
      </c>
      <c r="T83" s="476">
        <f>SUM(R83:S83)</f>
        <v>13</v>
      </c>
      <c r="U83" s="541">
        <f t="shared" si="40"/>
        <v>0</v>
      </c>
      <c r="V83" s="493">
        <v>4</v>
      </c>
      <c r="W83" s="332">
        <v>9</v>
      </c>
      <c r="X83" s="476">
        <f>SUM(V83:W83)</f>
        <v>13</v>
      </c>
      <c r="Y83" s="541">
        <f t="shared" si="41"/>
        <v>0</v>
      </c>
      <c r="Z83" s="493">
        <v>4</v>
      </c>
      <c r="AA83" s="332">
        <v>9</v>
      </c>
      <c r="AB83" s="476">
        <f>SUM(Z83:AA83)</f>
        <v>13</v>
      </c>
      <c r="AC83" s="541">
        <f t="shared" si="42"/>
        <v>0</v>
      </c>
      <c r="AD83" s="493"/>
      <c r="AE83" s="332"/>
      <c r="AF83" s="476">
        <f>SUM(AD83:AE83)</f>
        <v>0</v>
      </c>
      <c r="AG83" s="541">
        <f t="shared" si="43"/>
        <v>-1</v>
      </c>
    </row>
    <row r="84" spans="1:33" x14ac:dyDescent="0.2">
      <c r="A84" s="469" t="s">
        <v>184</v>
      </c>
      <c r="B84" s="537">
        <v>61</v>
      </c>
      <c r="C84" s="332">
        <v>24</v>
      </c>
      <c r="D84" s="332">
        <f>SUM(B84:C84)</f>
        <v>85</v>
      </c>
      <c r="E84" s="545">
        <f t="shared" si="36"/>
        <v>-7.6086956521739135E-2</v>
      </c>
      <c r="F84" s="572">
        <v>60</v>
      </c>
      <c r="G84" s="476">
        <v>23</v>
      </c>
      <c r="H84" s="476">
        <f>SUM(F84:G84)</f>
        <v>83</v>
      </c>
      <c r="I84" s="545">
        <f t="shared" si="37"/>
        <v>-9.7826086956521743E-2</v>
      </c>
      <c r="J84" s="494">
        <v>60</v>
      </c>
      <c r="K84" s="476">
        <v>22</v>
      </c>
      <c r="L84" s="476">
        <f>SUM(J84:K84)</f>
        <v>82</v>
      </c>
      <c r="M84" s="545">
        <f t="shared" si="38"/>
        <v>-0.10869565217391304</v>
      </c>
      <c r="N84" s="494">
        <v>58</v>
      </c>
      <c r="O84" s="476">
        <v>22</v>
      </c>
      <c r="P84" s="476">
        <f>SUM(N84:O84)</f>
        <v>80</v>
      </c>
      <c r="Q84" s="545">
        <f t="shared" si="39"/>
        <v>-0.13043478260869565</v>
      </c>
      <c r="R84" s="494">
        <v>56</v>
      </c>
      <c r="S84" s="476">
        <v>22</v>
      </c>
      <c r="T84" s="476">
        <f>SUM(R84:S84)</f>
        <v>78</v>
      </c>
      <c r="U84" s="545">
        <f t="shared" si="40"/>
        <v>-0.15217391304347827</v>
      </c>
      <c r="V84" s="493">
        <v>56</v>
      </c>
      <c r="W84" s="332">
        <v>22</v>
      </c>
      <c r="X84" s="476">
        <f>SUM(V84:W84)</f>
        <v>78</v>
      </c>
      <c r="Y84" s="545">
        <f t="shared" si="41"/>
        <v>-0.15217391304347827</v>
      </c>
      <c r="Z84" s="493">
        <v>55</v>
      </c>
      <c r="AA84" s="332">
        <v>22</v>
      </c>
      <c r="AB84" s="476">
        <f>SUM(Z84:AA84)</f>
        <v>77</v>
      </c>
      <c r="AC84" s="545">
        <f t="shared" si="42"/>
        <v>-0.16304347826086957</v>
      </c>
      <c r="AD84" s="493"/>
      <c r="AE84" s="332"/>
      <c r="AF84" s="476">
        <f>SUM(AD84:AE84)</f>
        <v>0</v>
      </c>
      <c r="AG84" s="541">
        <f t="shared" si="43"/>
        <v>-1</v>
      </c>
    </row>
    <row r="85" spans="1:33" x14ac:dyDescent="0.2">
      <c r="A85" s="468" t="s">
        <v>172</v>
      </c>
      <c r="B85" s="501">
        <f>SUM(B86:B87)</f>
        <v>198</v>
      </c>
      <c r="C85" s="387">
        <f>SUM(C86:C87)</f>
        <v>47</v>
      </c>
      <c r="D85" s="387">
        <f>SUM(D86:D87)</f>
        <v>245</v>
      </c>
      <c r="E85" s="540">
        <f t="shared" si="36"/>
        <v>-7.5471698113207544E-2</v>
      </c>
      <c r="F85" s="382">
        <f>SUM(F86:F87)</f>
        <v>175</v>
      </c>
      <c r="G85" s="387">
        <f>SUM(G86:G87)</f>
        <v>43</v>
      </c>
      <c r="H85" s="387">
        <f>SUM(H86:H87)</f>
        <v>218</v>
      </c>
      <c r="I85" s="568">
        <f t="shared" si="37"/>
        <v>-0.17735849056603772</v>
      </c>
      <c r="J85" s="457">
        <f>SUM(J86:J87)</f>
        <v>176</v>
      </c>
      <c r="K85" s="387">
        <f>SUM(K86:K87)</f>
        <v>40</v>
      </c>
      <c r="L85" s="387">
        <f>SUM(L86:L87)</f>
        <v>216</v>
      </c>
      <c r="M85" s="545">
        <f t="shared" si="38"/>
        <v>-0.18490566037735848</v>
      </c>
      <c r="N85" s="457">
        <f>SUM(N86:N87)</f>
        <v>174</v>
      </c>
      <c r="O85" s="387">
        <f>SUM(O86:O87)</f>
        <v>37</v>
      </c>
      <c r="P85" s="387">
        <f>SUM(P86:P87)</f>
        <v>211</v>
      </c>
      <c r="Q85" s="568">
        <f t="shared" si="39"/>
        <v>-0.20377358490566039</v>
      </c>
      <c r="R85" s="457">
        <f>SUM(R86:R87)</f>
        <v>169</v>
      </c>
      <c r="S85" s="387">
        <f>SUM(S86:S87)</f>
        <v>37</v>
      </c>
      <c r="T85" s="387">
        <f>SUM(T86:T87)</f>
        <v>206</v>
      </c>
      <c r="U85" s="614">
        <f t="shared" si="40"/>
        <v>-0.22264150943396227</v>
      </c>
      <c r="V85" s="457">
        <f>SUM(V86:V87)</f>
        <v>167</v>
      </c>
      <c r="W85" s="387">
        <f>SUM(W86:W87)</f>
        <v>37</v>
      </c>
      <c r="X85" s="387">
        <f>SUM(X86:X87)</f>
        <v>204</v>
      </c>
      <c r="Y85" s="568">
        <f t="shared" si="41"/>
        <v>-0.23018867924528302</v>
      </c>
      <c r="Z85" s="457">
        <f>SUM(Z86:Z87)</f>
        <v>164</v>
      </c>
      <c r="AA85" s="387">
        <f>SUM(AA86:AA87)</f>
        <v>36</v>
      </c>
      <c r="AB85" s="387">
        <f>SUM(AB86:AB87)</f>
        <v>200</v>
      </c>
      <c r="AC85" s="568">
        <f t="shared" si="42"/>
        <v>-0.24528301886792453</v>
      </c>
      <c r="AD85" s="457">
        <f>SUM(AD86:AD87)</f>
        <v>0</v>
      </c>
      <c r="AE85" s="387">
        <f>SUM(AE86:AE87)</f>
        <v>0</v>
      </c>
      <c r="AF85" s="387">
        <f>SUM(AF86:AF87)</f>
        <v>0</v>
      </c>
      <c r="AG85" s="568">
        <f t="shared" si="43"/>
        <v>-1</v>
      </c>
    </row>
    <row r="86" spans="1:33" x14ac:dyDescent="0.2">
      <c r="A86" s="469" t="s">
        <v>150</v>
      </c>
      <c r="B86" s="537">
        <v>37</v>
      </c>
      <c r="C86" s="332">
        <v>7</v>
      </c>
      <c r="D86" s="332">
        <f>SUM(B86:C86)</f>
        <v>44</v>
      </c>
      <c r="E86" s="545">
        <f t="shared" si="36"/>
        <v>-6.3829787234042548E-2</v>
      </c>
      <c r="F86" s="572">
        <v>34</v>
      </c>
      <c r="G86" s="476">
        <v>7</v>
      </c>
      <c r="H86" s="476">
        <f>SUM(F86:G86)</f>
        <v>41</v>
      </c>
      <c r="I86" s="545">
        <f t="shared" si="37"/>
        <v>-0.1276595744680851</v>
      </c>
      <c r="J86" s="494">
        <v>35</v>
      </c>
      <c r="K86" s="476">
        <v>7</v>
      </c>
      <c r="L86" s="476">
        <f>SUM(J86:K86)</f>
        <v>42</v>
      </c>
      <c r="M86" s="545">
        <f t="shared" si="38"/>
        <v>-0.10638297872340426</v>
      </c>
      <c r="N86" s="494">
        <v>35</v>
      </c>
      <c r="O86" s="476">
        <v>5</v>
      </c>
      <c r="P86" s="476">
        <f>SUM(N86:O86)</f>
        <v>40</v>
      </c>
      <c r="Q86" s="545">
        <f t="shared" si="39"/>
        <v>-0.14893617021276595</v>
      </c>
      <c r="R86" s="494">
        <v>34</v>
      </c>
      <c r="S86" s="476">
        <v>5</v>
      </c>
      <c r="T86" s="476">
        <f>SUM(R86:S86)</f>
        <v>39</v>
      </c>
      <c r="U86" s="545">
        <f t="shared" si="40"/>
        <v>-0.1702127659574468</v>
      </c>
      <c r="V86" s="493">
        <v>33</v>
      </c>
      <c r="W86" s="332">
        <v>5</v>
      </c>
      <c r="X86" s="476">
        <f>SUM(V86:W86)</f>
        <v>38</v>
      </c>
      <c r="Y86" s="545">
        <f t="shared" si="41"/>
        <v>-0.19148936170212766</v>
      </c>
      <c r="Z86" s="493">
        <v>33</v>
      </c>
      <c r="AA86" s="332">
        <v>5</v>
      </c>
      <c r="AB86" s="476">
        <f>SUM(Z86:AA86)</f>
        <v>38</v>
      </c>
      <c r="AC86" s="545">
        <f t="shared" si="42"/>
        <v>-0.19148936170212766</v>
      </c>
      <c r="AD86" s="493"/>
      <c r="AE86" s="332"/>
      <c r="AF86" s="476">
        <f>SUM(AD86:AE86)</f>
        <v>0</v>
      </c>
      <c r="AG86" s="541">
        <f t="shared" si="43"/>
        <v>-1</v>
      </c>
    </row>
    <row r="87" spans="1:33" x14ac:dyDescent="0.2">
      <c r="A87" s="469" t="s">
        <v>91</v>
      </c>
      <c r="B87" s="537">
        <v>161</v>
      </c>
      <c r="C87" s="332">
        <v>40</v>
      </c>
      <c r="D87" s="332">
        <f>SUM(B87:C87)</f>
        <v>201</v>
      </c>
      <c r="E87" s="545">
        <f t="shared" si="36"/>
        <v>-7.7981651376146793E-2</v>
      </c>
      <c r="F87" s="572">
        <v>141</v>
      </c>
      <c r="G87" s="476">
        <v>36</v>
      </c>
      <c r="H87" s="476">
        <f>SUM(F87:G87)</f>
        <v>177</v>
      </c>
      <c r="I87" s="545">
        <f t="shared" si="37"/>
        <v>-0.18807339449541285</v>
      </c>
      <c r="J87" s="494">
        <v>141</v>
      </c>
      <c r="K87" s="476">
        <v>33</v>
      </c>
      <c r="L87" s="476">
        <f>SUM(J87:K87)</f>
        <v>174</v>
      </c>
      <c r="M87" s="544">
        <f t="shared" si="38"/>
        <v>-0.20183486238532111</v>
      </c>
      <c r="N87" s="494">
        <v>139</v>
      </c>
      <c r="O87" s="476">
        <v>32</v>
      </c>
      <c r="P87" s="476">
        <f>SUM(N87:O87)</f>
        <v>171</v>
      </c>
      <c r="Q87" s="544">
        <f t="shared" si="39"/>
        <v>-0.21559633027522937</v>
      </c>
      <c r="R87" s="494">
        <v>135</v>
      </c>
      <c r="S87" s="476">
        <v>32</v>
      </c>
      <c r="T87" s="476">
        <f>SUM(R87:S87)</f>
        <v>167</v>
      </c>
      <c r="U87" s="544">
        <f t="shared" si="40"/>
        <v>-0.23394495412844038</v>
      </c>
      <c r="V87" s="494">
        <v>134</v>
      </c>
      <c r="W87" s="476">
        <v>32</v>
      </c>
      <c r="X87" s="476">
        <f>SUM(V87:W87)</f>
        <v>166</v>
      </c>
      <c r="Y87" s="544">
        <f t="shared" si="41"/>
        <v>-0.23853211009174313</v>
      </c>
      <c r="Z87" s="494">
        <v>131</v>
      </c>
      <c r="AA87" s="476">
        <v>31</v>
      </c>
      <c r="AB87" s="476">
        <f>SUM(Z87:AA87)</f>
        <v>162</v>
      </c>
      <c r="AC87" s="544">
        <f t="shared" si="42"/>
        <v>-0.25688073394495414</v>
      </c>
      <c r="AD87" s="494"/>
      <c r="AE87" s="476"/>
      <c r="AF87" s="476">
        <f>SUM(AD87:AE87)</f>
        <v>0</v>
      </c>
      <c r="AG87" s="541">
        <f t="shared" si="43"/>
        <v>-1</v>
      </c>
    </row>
    <row r="88" spans="1:33" x14ac:dyDescent="0.2">
      <c r="A88" s="467" t="s">
        <v>81</v>
      </c>
      <c r="B88" s="536">
        <f>B89+B94</f>
        <v>131</v>
      </c>
      <c r="C88" s="475">
        <f>C89+C94</f>
        <v>37</v>
      </c>
      <c r="D88" s="475">
        <f>D89+D94</f>
        <v>168</v>
      </c>
      <c r="E88" s="539">
        <f t="shared" si="36"/>
        <v>-9.6774193548387094E-2</v>
      </c>
      <c r="F88" s="564">
        <f>F89+F94</f>
        <v>129</v>
      </c>
      <c r="G88" s="475">
        <f>G89+G94</f>
        <v>37</v>
      </c>
      <c r="H88" s="475">
        <f>H89+H94</f>
        <v>166</v>
      </c>
      <c r="I88" s="565">
        <f t="shared" si="37"/>
        <v>-0.10752688172043011</v>
      </c>
      <c r="J88" s="492">
        <f>J89+J94</f>
        <v>130</v>
      </c>
      <c r="K88" s="475">
        <f>K89+K94</f>
        <v>35</v>
      </c>
      <c r="L88" s="475">
        <f>L89+L94</f>
        <v>165</v>
      </c>
      <c r="M88" s="565">
        <f t="shared" si="38"/>
        <v>-0.11290322580645161</v>
      </c>
      <c r="N88" s="492">
        <f>N89+N94</f>
        <v>128</v>
      </c>
      <c r="O88" s="475">
        <f>O89+O94</f>
        <v>35</v>
      </c>
      <c r="P88" s="475">
        <f>P89+P94</f>
        <v>163</v>
      </c>
      <c r="Q88" s="565">
        <f t="shared" si="39"/>
        <v>-0.12365591397849462</v>
      </c>
      <c r="R88" s="492">
        <f>R89+R94</f>
        <v>126</v>
      </c>
      <c r="S88" s="475">
        <f>S89+S94</f>
        <v>35</v>
      </c>
      <c r="T88" s="475">
        <f>T89+T94</f>
        <v>161</v>
      </c>
      <c r="U88" s="565">
        <f t="shared" si="40"/>
        <v>-0.13440860215053763</v>
      </c>
      <c r="V88" s="492">
        <f>V89+V94</f>
        <v>123</v>
      </c>
      <c r="W88" s="475">
        <f>W89+W94</f>
        <v>34</v>
      </c>
      <c r="X88" s="475">
        <f>X89+X94</f>
        <v>157</v>
      </c>
      <c r="Y88" s="565">
        <f t="shared" si="41"/>
        <v>-0.15591397849462366</v>
      </c>
      <c r="Z88" s="492">
        <f>Z89+Z94</f>
        <v>123</v>
      </c>
      <c r="AA88" s="475">
        <f>AA89+AA94</f>
        <v>34</v>
      </c>
      <c r="AB88" s="475">
        <f>AB89+AB94</f>
        <v>157</v>
      </c>
      <c r="AC88" s="565">
        <f t="shared" si="42"/>
        <v>-0.15591397849462366</v>
      </c>
      <c r="AD88" s="492">
        <f>AD89+AD94</f>
        <v>0</v>
      </c>
      <c r="AE88" s="475">
        <f>AE89+AE94</f>
        <v>0</v>
      </c>
      <c r="AF88" s="475">
        <f>AF89+AF94</f>
        <v>0</v>
      </c>
      <c r="AG88" s="565">
        <f t="shared" si="43"/>
        <v>-1</v>
      </c>
    </row>
    <row r="89" spans="1:33" x14ac:dyDescent="0.2">
      <c r="A89" s="468" t="s">
        <v>173</v>
      </c>
      <c r="B89" s="501">
        <f>SUM(B90:B93)</f>
        <v>67</v>
      </c>
      <c r="C89" s="387">
        <f>SUM(C90:C93)</f>
        <v>32</v>
      </c>
      <c r="D89" s="387">
        <f>SUM(D90:D93)</f>
        <v>99</v>
      </c>
      <c r="E89" s="540">
        <f t="shared" si="36"/>
        <v>-0.1</v>
      </c>
      <c r="F89" s="382">
        <f>SUM(F90:F93)</f>
        <v>67</v>
      </c>
      <c r="G89" s="387">
        <f>SUM(G90:G93)</f>
        <v>31</v>
      </c>
      <c r="H89" s="387">
        <f>SUM(H90:H93)</f>
        <v>98</v>
      </c>
      <c r="I89" s="568">
        <f t="shared" si="37"/>
        <v>-0.10909090909090909</v>
      </c>
      <c r="J89" s="457">
        <f>SUM(J90:J93)</f>
        <v>68</v>
      </c>
      <c r="K89" s="387">
        <f>SUM(K90:K93)</f>
        <v>30</v>
      </c>
      <c r="L89" s="387">
        <f>SUM(L90:L93)</f>
        <v>98</v>
      </c>
      <c r="M89" s="540">
        <f t="shared" si="38"/>
        <v>-0.10909090909090909</v>
      </c>
      <c r="N89" s="457">
        <f>SUM(N90:N93)</f>
        <v>68</v>
      </c>
      <c r="O89" s="387">
        <f>SUM(O90:O93)</f>
        <v>30</v>
      </c>
      <c r="P89" s="387">
        <f>SUM(P90:P93)</f>
        <v>98</v>
      </c>
      <c r="Q89" s="568">
        <f t="shared" si="39"/>
        <v>-0.10909090909090909</v>
      </c>
      <c r="R89" s="457">
        <f>SUM(R90:R93)</f>
        <v>68</v>
      </c>
      <c r="S89" s="387">
        <f>SUM(S90:S93)</f>
        <v>30</v>
      </c>
      <c r="T89" s="387">
        <f>SUM(T90:T93)</f>
        <v>98</v>
      </c>
      <c r="U89" s="568">
        <f t="shared" si="40"/>
        <v>-0.10909090909090909</v>
      </c>
      <c r="V89" s="457">
        <f>SUM(V90:V93)</f>
        <v>66</v>
      </c>
      <c r="W89" s="387">
        <f>SUM(W90:W93)</f>
        <v>29</v>
      </c>
      <c r="X89" s="387">
        <f>SUM(X90:X93)</f>
        <v>95</v>
      </c>
      <c r="Y89" s="568">
        <f t="shared" si="41"/>
        <v>-0.13636363636363635</v>
      </c>
      <c r="Z89" s="457">
        <f>SUM(Z90:Z93)</f>
        <v>66</v>
      </c>
      <c r="AA89" s="387">
        <f>SUM(AA90:AA93)</f>
        <v>29</v>
      </c>
      <c r="AB89" s="387">
        <f>SUM(AB90:AB93)</f>
        <v>95</v>
      </c>
      <c r="AC89" s="568">
        <f t="shared" si="42"/>
        <v>-0.13636363636363635</v>
      </c>
      <c r="AD89" s="457">
        <f>SUM(AD90:AD93)</f>
        <v>0</v>
      </c>
      <c r="AE89" s="387">
        <f>SUM(AE90:AE93)</f>
        <v>0</v>
      </c>
      <c r="AF89" s="387">
        <f>SUM(AF90:AF93)</f>
        <v>0</v>
      </c>
      <c r="AG89" s="568">
        <f t="shared" si="43"/>
        <v>-1</v>
      </c>
    </row>
    <row r="90" spans="1:33" x14ac:dyDescent="0.2">
      <c r="A90" s="469" t="s">
        <v>9</v>
      </c>
      <c r="B90" s="537">
        <v>13</v>
      </c>
      <c r="C90" s="332">
        <v>9</v>
      </c>
      <c r="D90" s="332">
        <f>SUM(B90:C90)</f>
        <v>22</v>
      </c>
      <c r="E90" s="541">
        <f t="shared" si="36"/>
        <v>-4.3478260869565216E-2</v>
      </c>
      <c r="F90" s="572">
        <v>13</v>
      </c>
      <c r="G90" s="476">
        <v>9</v>
      </c>
      <c r="H90" s="476">
        <f>SUM(F90:G90)</f>
        <v>22</v>
      </c>
      <c r="I90" s="541">
        <f t="shared" si="37"/>
        <v>-4.3478260869565216E-2</v>
      </c>
      <c r="J90" s="494">
        <v>13</v>
      </c>
      <c r="K90" s="476">
        <v>9</v>
      </c>
      <c r="L90" s="476">
        <f>SUM(J90:K90)</f>
        <v>22</v>
      </c>
      <c r="M90" s="541">
        <f t="shared" si="38"/>
        <v>-4.3478260869565216E-2</v>
      </c>
      <c r="N90" s="494">
        <v>13</v>
      </c>
      <c r="O90" s="476">
        <v>9</v>
      </c>
      <c r="P90" s="476">
        <f>SUM(N90:O90)</f>
        <v>22</v>
      </c>
      <c r="Q90" s="541">
        <f t="shared" si="39"/>
        <v>-4.3478260869565216E-2</v>
      </c>
      <c r="R90" s="494">
        <v>13</v>
      </c>
      <c r="S90" s="476">
        <v>9</v>
      </c>
      <c r="T90" s="476">
        <f>SUM(R90:S90)</f>
        <v>22</v>
      </c>
      <c r="U90" s="541">
        <f t="shared" si="40"/>
        <v>-4.3478260869565216E-2</v>
      </c>
      <c r="V90" s="493">
        <v>12</v>
      </c>
      <c r="W90" s="332">
        <v>9</v>
      </c>
      <c r="X90" s="476">
        <f>SUM(V90:W90)</f>
        <v>21</v>
      </c>
      <c r="Y90" s="545">
        <f t="shared" si="41"/>
        <v>-8.6956521739130432E-2</v>
      </c>
      <c r="Z90" s="493">
        <v>12</v>
      </c>
      <c r="AA90" s="332">
        <v>9</v>
      </c>
      <c r="AB90" s="476">
        <f>SUM(Z90:AA90)</f>
        <v>21</v>
      </c>
      <c r="AC90" s="545">
        <f t="shared" si="42"/>
        <v>-8.6956521739130432E-2</v>
      </c>
      <c r="AD90" s="493"/>
      <c r="AE90" s="332"/>
      <c r="AF90" s="476">
        <f>SUM(AD90:AE90)</f>
        <v>0</v>
      </c>
      <c r="AG90" s="541">
        <f t="shared" si="43"/>
        <v>-1</v>
      </c>
    </row>
    <row r="91" spans="1:33" x14ac:dyDescent="0.2">
      <c r="A91" s="469" t="s">
        <v>103</v>
      </c>
      <c r="B91" s="537">
        <v>20</v>
      </c>
      <c r="C91" s="332">
        <v>6</v>
      </c>
      <c r="D91" s="332">
        <f t="shared" ref="D91:D93" si="44">SUM(B91:C91)</f>
        <v>26</v>
      </c>
      <c r="E91" s="545">
        <f t="shared" si="36"/>
        <v>-0.13333333333333333</v>
      </c>
      <c r="F91" s="572">
        <v>20</v>
      </c>
      <c r="G91" s="576">
        <v>6</v>
      </c>
      <c r="H91" s="476">
        <f>SUM(F91:G91)</f>
        <v>26</v>
      </c>
      <c r="I91" s="545">
        <f t="shared" si="37"/>
        <v>-0.13333333333333333</v>
      </c>
      <c r="J91" s="494">
        <v>20</v>
      </c>
      <c r="K91" s="576">
        <v>6</v>
      </c>
      <c r="L91" s="476">
        <f>SUM(J91:K91)</f>
        <v>26</v>
      </c>
      <c r="M91" s="545">
        <f t="shared" si="38"/>
        <v>-0.13333333333333333</v>
      </c>
      <c r="N91" s="494">
        <v>20</v>
      </c>
      <c r="O91" s="576">
        <v>6</v>
      </c>
      <c r="P91" s="476">
        <f>SUM(N91:O91)</f>
        <v>26</v>
      </c>
      <c r="Q91" s="545">
        <f t="shared" si="39"/>
        <v>-0.13333333333333333</v>
      </c>
      <c r="R91" s="494">
        <v>20</v>
      </c>
      <c r="S91" s="576">
        <v>6</v>
      </c>
      <c r="T91" s="476">
        <f>SUM(R91:S91)</f>
        <v>26</v>
      </c>
      <c r="U91" s="545">
        <f t="shared" si="40"/>
        <v>-0.13333333333333333</v>
      </c>
      <c r="V91" s="493">
        <v>19</v>
      </c>
      <c r="W91" s="575">
        <v>5</v>
      </c>
      <c r="X91" s="476">
        <f>SUM(V91:W91)</f>
        <v>24</v>
      </c>
      <c r="Y91" s="544">
        <f t="shared" si="41"/>
        <v>-0.2</v>
      </c>
      <c r="Z91" s="493">
        <v>19</v>
      </c>
      <c r="AA91" s="575">
        <v>5</v>
      </c>
      <c r="AB91" s="476">
        <f>SUM(Z91:AA91)</f>
        <v>24</v>
      </c>
      <c r="AC91" s="544">
        <f t="shared" si="42"/>
        <v>-0.2</v>
      </c>
      <c r="AD91" s="493"/>
      <c r="AE91" s="575"/>
      <c r="AF91" s="476">
        <f>SUM(AD91:AE91)</f>
        <v>0</v>
      </c>
      <c r="AG91" s="541">
        <f t="shared" si="43"/>
        <v>-1</v>
      </c>
    </row>
    <row r="92" spans="1:33" x14ac:dyDescent="0.2">
      <c r="A92" s="469" t="s">
        <v>13</v>
      </c>
      <c r="B92" s="537">
        <v>9</v>
      </c>
      <c r="C92" s="332">
        <v>16</v>
      </c>
      <c r="D92" s="332">
        <f t="shared" si="44"/>
        <v>25</v>
      </c>
      <c r="E92" s="545">
        <f t="shared" si="36"/>
        <v>-0.10714285714285714</v>
      </c>
      <c r="F92" s="572">
        <v>9</v>
      </c>
      <c r="G92" s="476">
        <v>15</v>
      </c>
      <c r="H92" s="476">
        <f>SUM(F92:G92)</f>
        <v>24</v>
      </c>
      <c r="I92" s="545">
        <f t="shared" si="37"/>
        <v>-0.14285714285714285</v>
      </c>
      <c r="J92" s="494">
        <v>9</v>
      </c>
      <c r="K92" s="476">
        <v>14</v>
      </c>
      <c r="L92" s="476">
        <f>SUM(J92:K92)</f>
        <v>23</v>
      </c>
      <c r="M92" s="545">
        <f t="shared" si="38"/>
        <v>-0.17857142857142858</v>
      </c>
      <c r="N92" s="494">
        <v>9</v>
      </c>
      <c r="O92" s="476">
        <v>14</v>
      </c>
      <c r="P92" s="476">
        <f>SUM(N92:O92)</f>
        <v>23</v>
      </c>
      <c r="Q92" s="545">
        <f t="shared" si="39"/>
        <v>-0.17857142857142858</v>
      </c>
      <c r="R92" s="494">
        <v>9</v>
      </c>
      <c r="S92" s="476">
        <v>14</v>
      </c>
      <c r="T92" s="476">
        <f>SUM(R92:S92)</f>
        <v>23</v>
      </c>
      <c r="U92" s="545">
        <f t="shared" si="40"/>
        <v>-0.17857142857142858</v>
      </c>
      <c r="V92" s="493">
        <v>9</v>
      </c>
      <c r="W92" s="332">
        <v>14</v>
      </c>
      <c r="X92" s="476">
        <f>SUM(V92:W92)</f>
        <v>23</v>
      </c>
      <c r="Y92" s="545">
        <f t="shared" si="41"/>
        <v>-0.17857142857142858</v>
      </c>
      <c r="Z92" s="493">
        <v>9</v>
      </c>
      <c r="AA92" s="332">
        <v>14</v>
      </c>
      <c r="AB92" s="476">
        <f>SUM(Z92:AA92)</f>
        <v>23</v>
      </c>
      <c r="AC92" s="545">
        <f t="shared" si="42"/>
        <v>-0.17857142857142858</v>
      </c>
      <c r="AD92" s="493"/>
      <c r="AE92" s="332"/>
      <c r="AF92" s="476">
        <f>SUM(AD92:AE92)</f>
        <v>0</v>
      </c>
      <c r="AG92" s="541">
        <f t="shared" si="43"/>
        <v>-1</v>
      </c>
    </row>
    <row r="93" spans="1:33" x14ac:dyDescent="0.2">
      <c r="A93" s="469" t="s">
        <v>80</v>
      </c>
      <c r="B93" s="537">
        <v>25</v>
      </c>
      <c r="C93" s="332">
        <v>1</v>
      </c>
      <c r="D93" s="332">
        <f t="shared" si="44"/>
        <v>26</v>
      </c>
      <c r="E93" s="545">
        <f t="shared" si="36"/>
        <v>-0.10344827586206896</v>
      </c>
      <c r="F93" s="338">
        <v>25</v>
      </c>
      <c r="G93" s="332">
        <v>1</v>
      </c>
      <c r="H93" s="476">
        <f>SUM(F93:G93)</f>
        <v>26</v>
      </c>
      <c r="I93" s="545">
        <f t="shared" si="37"/>
        <v>-0.10344827586206896</v>
      </c>
      <c r="J93" s="493">
        <v>26</v>
      </c>
      <c r="K93" s="332">
        <v>1</v>
      </c>
      <c r="L93" s="476">
        <f>SUM(J93:K93)</f>
        <v>27</v>
      </c>
      <c r="M93" s="545">
        <f t="shared" si="38"/>
        <v>-6.8965517241379309E-2</v>
      </c>
      <c r="N93" s="493">
        <v>26</v>
      </c>
      <c r="O93" s="332">
        <v>1</v>
      </c>
      <c r="P93" s="476">
        <f>SUM(N93:O93)</f>
        <v>27</v>
      </c>
      <c r="Q93" s="545">
        <f t="shared" si="39"/>
        <v>-6.8965517241379309E-2</v>
      </c>
      <c r="R93" s="493">
        <v>26</v>
      </c>
      <c r="S93" s="332">
        <v>1</v>
      </c>
      <c r="T93" s="476">
        <f>SUM(R93:S93)</f>
        <v>27</v>
      </c>
      <c r="U93" s="545">
        <f t="shared" si="40"/>
        <v>-6.8965517241379309E-2</v>
      </c>
      <c r="V93" s="493">
        <v>26</v>
      </c>
      <c r="W93" s="332">
        <v>1</v>
      </c>
      <c r="X93" s="476">
        <f>SUM(V93:W93)</f>
        <v>27</v>
      </c>
      <c r="Y93" s="545">
        <f t="shared" si="41"/>
        <v>-6.8965517241379309E-2</v>
      </c>
      <c r="Z93" s="493">
        <v>26</v>
      </c>
      <c r="AA93" s="332">
        <v>1</v>
      </c>
      <c r="AB93" s="476">
        <f>SUM(Z93:AA93)</f>
        <v>27</v>
      </c>
      <c r="AC93" s="545">
        <f t="shared" si="42"/>
        <v>-6.8965517241379309E-2</v>
      </c>
      <c r="AD93" s="493"/>
      <c r="AE93" s="332"/>
      <c r="AF93" s="476">
        <f>SUM(AD93:AE93)</f>
        <v>0</v>
      </c>
      <c r="AG93" s="541">
        <f t="shared" si="43"/>
        <v>-1</v>
      </c>
    </row>
    <row r="94" spans="1:33" x14ac:dyDescent="0.2">
      <c r="A94" s="468" t="s">
        <v>172</v>
      </c>
      <c r="B94" s="501">
        <f>SUM(B95:B96)</f>
        <v>64</v>
      </c>
      <c r="C94" s="387">
        <f>SUM(C95:C96)</f>
        <v>5</v>
      </c>
      <c r="D94" s="387">
        <f>SUM(D95:D96)</f>
        <v>69</v>
      </c>
      <c r="E94" s="540">
        <f t="shared" si="36"/>
        <v>-9.2105263157894732E-2</v>
      </c>
      <c r="F94" s="382">
        <f>SUM(F95:F96)</f>
        <v>62</v>
      </c>
      <c r="G94" s="387">
        <f>SUM(G95:G96)</f>
        <v>6</v>
      </c>
      <c r="H94" s="387">
        <f>SUM(H95:H96)</f>
        <v>68</v>
      </c>
      <c r="I94" s="568">
        <f t="shared" si="37"/>
        <v>-0.10526315789473684</v>
      </c>
      <c r="J94" s="457">
        <f>SUM(J95:J96)</f>
        <v>62</v>
      </c>
      <c r="K94" s="387">
        <f>SUM(K95:K96)</f>
        <v>5</v>
      </c>
      <c r="L94" s="387">
        <f>SUM(L95:L96)</f>
        <v>67</v>
      </c>
      <c r="M94" s="545">
        <f t="shared" si="38"/>
        <v>-0.11842105263157894</v>
      </c>
      <c r="N94" s="457">
        <f>SUM(N95:N96)</f>
        <v>60</v>
      </c>
      <c r="O94" s="387">
        <f>SUM(O95:O96)</f>
        <v>5</v>
      </c>
      <c r="P94" s="387">
        <f>SUM(P95:P96)</f>
        <v>65</v>
      </c>
      <c r="Q94" s="568">
        <f t="shared" si="39"/>
        <v>-0.14473684210526316</v>
      </c>
      <c r="R94" s="457">
        <f>SUM(R95:R96)</f>
        <v>58</v>
      </c>
      <c r="S94" s="387">
        <f>SUM(S95:S96)</f>
        <v>5</v>
      </c>
      <c r="T94" s="387">
        <f>SUM(T95:T96)</f>
        <v>63</v>
      </c>
      <c r="U94" s="568">
        <f t="shared" si="40"/>
        <v>-0.17105263157894737</v>
      </c>
      <c r="V94" s="457">
        <f>SUM(V95:V96)</f>
        <v>57</v>
      </c>
      <c r="W94" s="387">
        <f>SUM(W95:W96)</f>
        <v>5</v>
      </c>
      <c r="X94" s="387">
        <f>SUM(X95:X96)</f>
        <v>62</v>
      </c>
      <c r="Y94" s="568">
        <f t="shared" si="41"/>
        <v>-0.18421052631578946</v>
      </c>
      <c r="Z94" s="457">
        <f>SUM(Z95:Z96)</f>
        <v>57</v>
      </c>
      <c r="AA94" s="387">
        <f>SUM(AA95:AA96)</f>
        <v>5</v>
      </c>
      <c r="AB94" s="387">
        <f>SUM(AB95:AB96)</f>
        <v>62</v>
      </c>
      <c r="AC94" s="568">
        <f t="shared" si="42"/>
        <v>-0.18421052631578946</v>
      </c>
      <c r="AD94" s="457">
        <f>SUM(AD95:AD96)</f>
        <v>0</v>
      </c>
      <c r="AE94" s="387">
        <f>SUM(AE95:AE96)</f>
        <v>0</v>
      </c>
      <c r="AF94" s="387">
        <f>SUM(AF95:AF96)</f>
        <v>0</v>
      </c>
      <c r="AG94" s="568">
        <f t="shared" si="43"/>
        <v>-1</v>
      </c>
    </row>
    <row r="95" spans="1:33" x14ac:dyDescent="0.2">
      <c r="A95" s="469" t="s">
        <v>3</v>
      </c>
      <c r="B95" s="537">
        <v>22</v>
      </c>
      <c r="C95" s="332">
        <v>1</v>
      </c>
      <c r="D95" s="332">
        <f>SUM(B95:C95)</f>
        <v>23</v>
      </c>
      <c r="E95" s="545">
        <f t="shared" si="36"/>
        <v>-0.08</v>
      </c>
      <c r="F95" s="338">
        <v>21</v>
      </c>
      <c r="G95" s="332">
        <v>2</v>
      </c>
      <c r="H95" s="476">
        <f>SUM(F95:G95)</f>
        <v>23</v>
      </c>
      <c r="I95" s="545">
        <f t="shared" si="37"/>
        <v>-0.08</v>
      </c>
      <c r="J95" s="493">
        <v>21</v>
      </c>
      <c r="K95" s="332">
        <v>2</v>
      </c>
      <c r="L95" s="476">
        <f>SUM(J95:K95)</f>
        <v>23</v>
      </c>
      <c r="M95" s="545">
        <f t="shared" si="38"/>
        <v>-0.08</v>
      </c>
      <c r="N95" s="493">
        <v>21</v>
      </c>
      <c r="O95" s="332">
        <v>2</v>
      </c>
      <c r="P95" s="476">
        <f>SUM(N95:O95)</f>
        <v>23</v>
      </c>
      <c r="Q95" s="545">
        <f t="shared" si="39"/>
        <v>-0.08</v>
      </c>
      <c r="R95" s="493">
        <v>20</v>
      </c>
      <c r="S95" s="332">
        <v>2</v>
      </c>
      <c r="T95" s="476">
        <f>SUM(R95:S95)</f>
        <v>22</v>
      </c>
      <c r="U95" s="545">
        <f t="shared" si="40"/>
        <v>-0.12</v>
      </c>
      <c r="V95" s="493">
        <v>20</v>
      </c>
      <c r="W95" s="332">
        <v>2</v>
      </c>
      <c r="X95" s="476">
        <f>SUM(V95:W95)</f>
        <v>22</v>
      </c>
      <c r="Y95" s="545">
        <f t="shared" si="41"/>
        <v>-0.12</v>
      </c>
      <c r="Z95" s="493">
        <v>20</v>
      </c>
      <c r="AA95" s="332">
        <v>2</v>
      </c>
      <c r="AB95" s="476">
        <f>SUM(Z95:AA95)</f>
        <v>22</v>
      </c>
      <c r="AC95" s="545">
        <f t="shared" si="42"/>
        <v>-0.12</v>
      </c>
      <c r="AD95" s="493"/>
      <c r="AE95" s="332"/>
      <c r="AF95" s="476">
        <f>SUM(AD95:AE95)</f>
        <v>0</v>
      </c>
      <c r="AG95" s="541">
        <f t="shared" si="43"/>
        <v>-1</v>
      </c>
    </row>
    <row r="96" spans="1:33" x14ac:dyDescent="0.2">
      <c r="A96" s="469" t="s">
        <v>91</v>
      </c>
      <c r="B96" s="537">
        <v>42</v>
      </c>
      <c r="C96" s="332">
        <v>4</v>
      </c>
      <c r="D96" s="332">
        <f>SUM(B96:C96)</f>
        <v>46</v>
      </c>
      <c r="E96" s="545">
        <f t="shared" si="36"/>
        <v>-9.8039215686274508E-2</v>
      </c>
      <c r="F96" s="572">
        <v>41</v>
      </c>
      <c r="G96" s="476">
        <v>4</v>
      </c>
      <c r="H96" s="476">
        <f>SUM(F96:G96)</f>
        <v>45</v>
      </c>
      <c r="I96" s="545">
        <f t="shared" si="37"/>
        <v>-0.11764705882352941</v>
      </c>
      <c r="J96" s="494">
        <v>41</v>
      </c>
      <c r="K96" s="476">
        <v>3</v>
      </c>
      <c r="L96" s="476">
        <f>SUM(J96:K96)</f>
        <v>44</v>
      </c>
      <c r="M96" s="545">
        <f t="shared" si="38"/>
        <v>-0.13725490196078433</v>
      </c>
      <c r="N96" s="494">
        <v>39</v>
      </c>
      <c r="O96" s="476">
        <v>3</v>
      </c>
      <c r="P96" s="476">
        <f>SUM(N96:O96)</f>
        <v>42</v>
      </c>
      <c r="Q96" s="545">
        <f t="shared" si="39"/>
        <v>-0.17647058823529413</v>
      </c>
      <c r="R96" s="494">
        <v>38</v>
      </c>
      <c r="S96" s="476">
        <v>3</v>
      </c>
      <c r="T96" s="476">
        <f>SUM(R96:S96)</f>
        <v>41</v>
      </c>
      <c r="U96" s="545">
        <f t="shared" si="40"/>
        <v>-0.19607843137254902</v>
      </c>
      <c r="V96" s="493">
        <v>37</v>
      </c>
      <c r="W96" s="332">
        <v>3</v>
      </c>
      <c r="X96" s="476">
        <f>SUM(V96:W96)</f>
        <v>40</v>
      </c>
      <c r="Y96" s="544">
        <f t="shared" si="41"/>
        <v>-0.21568627450980393</v>
      </c>
      <c r="Z96" s="493">
        <v>37</v>
      </c>
      <c r="AA96" s="332">
        <v>3</v>
      </c>
      <c r="AB96" s="476">
        <f>SUM(Z96:AA96)</f>
        <v>40</v>
      </c>
      <c r="AC96" s="544">
        <f t="shared" si="42"/>
        <v>-0.21568627450980393</v>
      </c>
      <c r="AD96" s="493"/>
      <c r="AE96" s="332"/>
      <c r="AF96" s="476"/>
      <c r="AG96" s="541">
        <f t="shared" si="43"/>
        <v>-1</v>
      </c>
    </row>
    <row r="97" spans="1:33" x14ac:dyDescent="0.2">
      <c r="A97" s="467" t="s">
        <v>82</v>
      </c>
      <c r="B97" s="536">
        <f>B98+B103+B119</f>
        <v>809</v>
      </c>
      <c r="C97" s="475">
        <f>C98+C103+C119</f>
        <v>277</v>
      </c>
      <c r="D97" s="475">
        <f>D98+D103+D119</f>
        <v>1086</v>
      </c>
      <c r="E97" s="539">
        <f t="shared" si="36"/>
        <v>-7.2587532023911189E-2</v>
      </c>
      <c r="F97" s="564">
        <f>F98+F103+F119</f>
        <v>809</v>
      </c>
      <c r="G97" s="475">
        <f>G98+G103+G119</f>
        <v>271</v>
      </c>
      <c r="H97" s="475">
        <f>H98+H103+H119</f>
        <v>1080</v>
      </c>
      <c r="I97" s="565">
        <f t="shared" si="37"/>
        <v>-7.7711357813834328E-2</v>
      </c>
      <c r="J97" s="492">
        <f>J98+J103+J119</f>
        <v>804</v>
      </c>
      <c r="K97" s="475">
        <f>K98+K103+K119</f>
        <v>267</v>
      </c>
      <c r="L97" s="475">
        <f>L98+L103+L119</f>
        <v>1071</v>
      </c>
      <c r="M97" s="565">
        <f t="shared" si="38"/>
        <v>-8.5397096498719044E-2</v>
      </c>
      <c r="N97" s="492">
        <f>N98+N103+N119</f>
        <v>791</v>
      </c>
      <c r="O97" s="475">
        <f>O98+O103+O119</f>
        <v>263</v>
      </c>
      <c r="P97" s="475">
        <f>P98+P103+P119</f>
        <v>1054</v>
      </c>
      <c r="Q97" s="565">
        <f t="shared" si="39"/>
        <v>-9.9914602903501279E-2</v>
      </c>
      <c r="R97" s="492">
        <f>R98+R103+R119</f>
        <v>787</v>
      </c>
      <c r="S97" s="475">
        <f>S98+S103+S119</f>
        <v>261</v>
      </c>
      <c r="T97" s="475">
        <f>T98+T103+T119</f>
        <v>1048</v>
      </c>
      <c r="U97" s="565">
        <f t="shared" si="40"/>
        <v>-0.10503842869342442</v>
      </c>
      <c r="V97" s="492">
        <f>V98+V103+V119</f>
        <v>775</v>
      </c>
      <c r="W97" s="475">
        <f>W98+W103+W119</f>
        <v>256</v>
      </c>
      <c r="X97" s="475">
        <f>X98+X103+X119</f>
        <v>1031</v>
      </c>
      <c r="Y97" s="565">
        <f t="shared" si="41"/>
        <v>-0.11955593509820667</v>
      </c>
      <c r="Z97" s="492">
        <f>Z98+Z103+Z119</f>
        <v>765</v>
      </c>
      <c r="AA97" s="475">
        <f>AA98+AA103+AA119</f>
        <v>253</v>
      </c>
      <c r="AB97" s="475">
        <f>AB98+AB103+AB119</f>
        <v>1018</v>
      </c>
      <c r="AC97" s="565">
        <f t="shared" si="42"/>
        <v>-0.13065755764304013</v>
      </c>
      <c r="AD97" s="492">
        <f>AD98+AD103+AD119</f>
        <v>0</v>
      </c>
      <c r="AE97" s="475">
        <f>AE98+AE103+AE119</f>
        <v>0</v>
      </c>
      <c r="AF97" s="475">
        <f>AF98+AF103+AF119</f>
        <v>0</v>
      </c>
      <c r="AG97" s="565">
        <f t="shared" si="43"/>
        <v>-1</v>
      </c>
    </row>
    <row r="98" spans="1:33" x14ac:dyDescent="0.2">
      <c r="A98" s="468" t="s">
        <v>171</v>
      </c>
      <c r="B98" s="501">
        <f>SUM(B99:B102)</f>
        <v>99</v>
      </c>
      <c r="C98" s="387">
        <f>SUM(C99:C102)</f>
        <v>92</v>
      </c>
      <c r="D98" s="387">
        <f>SUM(D99:D102)</f>
        <v>191</v>
      </c>
      <c r="E98" s="540">
        <f t="shared" si="36"/>
        <v>-5.4455445544554455E-2</v>
      </c>
      <c r="F98" s="382">
        <f>SUM(F99:F102)</f>
        <v>99</v>
      </c>
      <c r="G98" s="387">
        <f>SUM(G99:G102)</f>
        <v>91</v>
      </c>
      <c r="H98" s="387">
        <f>SUM(H99:H102)</f>
        <v>190</v>
      </c>
      <c r="I98" s="568">
        <f t="shared" si="37"/>
        <v>-5.9405940594059403E-2</v>
      </c>
      <c r="J98" s="457">
        <f>SUM(J99:J102)</f>
        <v>99</v>
      </c>
      <c r="K98" s="387">
        <f>SUM(K99:K102)</f>
        <v>91</v>
      </c>
      <c r="L98" s="387">
        <f>SUM(L99:L102)</f>
        <v>190</v>
      </c>
      <c r="M98" s="540">
        <f t="shared" si="38"/>
        <v>-5.9405940594059403E-2</v>
      </c>
      <c r="N98" s="457">
        <f>SUM(N99:N102)</f>
        <v>96</v>
      </c>
      <c r="O98" s="387">
        <f>SUM(O99:O102)</f>
        <v>90</v>
      </c>
      <c r="P98" s="387">
        <f>SUM(P99:P102)</f>
        <v>186</v>
      </c>
      <c r="Q98" s="568">
        <f t="shared" si="39"/>
        <v>-7.9207920792079209E-2</v>
      </c>
      <c r="R98" s="457">
        <f>SUM(R99:R102)</f>
        <v>95</v>
      </c>
      <c r="S98" s="387">
        <f>SUM(S99:S102)</f>
        <v>89</v>
      </c>
      <c r="T98" s="387">
        <f>SUM(T99:T102)</f>
        <v>184</v>
      </c>
      <c r="U98" s="568">
        <f t="shared" si="40"/>
        <v>-8.9108910891089105E-2</v>
      </c>
      <c r="V98" s="457">
        <f>SUM(V99:V102)</f>
        <v>94</v>
      </c>
      <c r="W98" s="387">
        <f>SUM(W99:W102)</f>
        <v>88</v>
      </c>
      <c r="X98" s="387">
        <f>SUM(X99:X102)</f>
        <v>182</v>
      </c>
      <c r="Y98" s="568">
        <f t="shared" si="41"/>
        <v>-9.9009900990099015E-2</v>
      </c>
      <c r="Z98" s="457">
        <f>SUM(Z99:Z102)</f>
        <v>94</v>
      </c>
      <c r="AA98" s="387">
        <f>SUM(AA99:AA102)</f>
        <v>87</v>
      </c>
      <c r="AB98" s="387">
        <f>SUM(AB99:AB102)</f>
        <v>181</v>
      </c>
      <c r="AC98" s="568">
        <f t="shared" si="42"/>
        <v>-0.10396039603960396</v>
      </c>
      <c r="AD98" s="457">
        <f>SUM(AD99:AD102)</f>
        <v>0</v>
      </c>
      <c r="AE98" s="387">
        <f>SUM(AE99:AE102)</f>
        <v>0</v>
      </c>
      <c r="AF98" s="387">
        <f>SUM(AF99:AF102)</f>
        <v>0</v>
      </c>
      <c r="AG98" s="568">
        <f t="shared" si="43"/>
        <v>-1</v>
      </c>
    </row>
    <row r="99" spans="1:33" x14ac:dyDescent="0.2">
      <c r="A99" s="469" t="s">
        <v>44</v>
      </c>
      <c r="B99" s="537">
        <v>58</v>
      </c>
      <c r="C99" s="332">
        <v>71</v>
      </c>
      <c r="D99" s="332">
        <f>SUM(B99:C99)</f>
        <v>129</v>
      </c>
      <c r="E99" s="545">
        <f t="shared" si="36"/>
        <v>-5.1470588235294115E-2</v>
      </c>
      <c r="F99" s="572">
        <v>59</v>
      </c>
      <c r="G99" s="476">
        <v>70</v>
      </c>
      <c r="H99" s="476">
        <f>SUM(F99:G99)</f>
        <v>129</v>
      </c>
      <c r="I99" s="545">
        <f t="shared" si="37"/>
        <v>-5.1470588235294115E-2</v>
      </c>
      <c r="J99" s="494">
        <v>59</v>
      </c>
      <c r="K99" s="476">
        <v>70</v>
      </c>
      <c r="L99" s="476">
        <f>SUM(J99:K99)</f>
        <v>129</v>
      </c>
      <c r="M99" s="545">
        <f t="shared" si="38"/>
        <v>-5.1470588235294115E-2</v>
      </c>
      <c r="N99" s="494">
        <v>57</v>
      </c>
      <c r="O99" s="476">
        <v>69</v>
      </c>
      <c r="P99" s="476">
        <f>SUM(N99:O99)</f>
        <v>126</v>
      </c>
      <c r="Q99" s="545">
        <f t="shared" si="39"/>
        <v>-7.3529411764705885E-2</v>
      </c>
      <c r="R99" s="494">
        <v>57</v>
      </c>
      <c r="S99" s="476">
        <v>68</v>
      </c>
      <c r="T99" s="476">
        <f>SUM(R99:S99)</f>
        <v>125</v>
      </c>
      <c r="U99" s="545">
        <f t="shared" si="40"/>
        <v>-8.0882352941176475E-2</v>
      </c>
      <c r="V99" s="493">
        <v>56</v>
      </c>
      <c r="W99" s="332">
        <v>67</v>
      </c>
      <c r="X99" s="476">
        <f>SUM(V99:W99)</f>
        <v>123</v>
      </c>
      <c r="Y99" s="545">
        <f t="shared" si="41"/>
        <v>-9.5588235294117641E-2</v>
      </c>
      <c r="Z99" s="493">
        <v>56</v>
      </c>
      <c r="AA99" s="332">
        <v>66</v>
      </c>
      <c r="AB99" s="476">
        <f>SUM(Z99:AA99)</f>
        <v>122</v>
      </c>
      <c r="AC99" s="545">
        <f t="shared" si="42"/>
        <v>-0.10294117647058823</v>
      </c>
      <c r="AD99" s="493"/>
      <c r="AE99" s="332"/>
      <c r="AF99" s="476">
        <f>SUM(AD99:AE99)</f>
        <v>0</v>
      </c>
      <c r="AG99" s="541">
        <f t="shared" si="43"/>
        <v>-1</v>
      </c>
    </row>
    <row r="100" spans="1:33" x14ac:dyDescent="0.2">
      <c r="A100" s="469" t="s">
        <v>130</v>
      </c>
      <c r="B100" s="537">
        <v>15</v>
      </c>
      <c r="C100" s="332">
        <v>4</v>
      </c>
      <c r="D100" s="332">
        <f t="shared" ref="D100:D102" si="45">SUM(B100:C100)</f>
        <v>19</v>
      </c>
      <c r="E100" s="545">
        <f t="shared" si="36"/>
        <v>-9.5238095238095233E-2</v>
      </c>
      <c r="F100" s="572">
        <v>14</v>
      </c>
      <c r="G100" s="476">
        <v>4</v>
      </c>
      <c r="H100" s="476">
        <f>SUM(F100:G100)</f>
        <v>18</v>
      </c>
      <c r="I100" s="545">
        <f t="shared" si="37"/>
        <v>-0.14285714285714285</v>
      </c>
      <c r="J100" s="494">
        <v>14</v>
      </c>
      <c r="K100" s="476">
        <v>4</v>
      </c>
      <c r="L100" s="476">
        <f>SUM(J100:K100)</f>
        <v>18</v>
      </c>
      <c r="M100" s="545">
        <f t="shared" si="38"/>
        <v>-0.14285714285714285</v>
      </c>
      <c r="N100" s="494">
        <v>14</v>
      </c>
      <c r="O100" s="476">
        <v>4</v>
      </c>
      <c r="P100" s="476">
        <f>SUM(N100:O100)</f>
        <v>18</v>
      </c>
      <c r="Q100" s="545">
        <f t="shared" si="39"/>
        <v>-0.14285714285714285</v>
      </c>
      <c r="R100" s="494">
        <v>14</v>
      </c>
      <c r="S100" s="476">
        <v>4</v>
      </c>
      <c r="T100" s="476">
        <f>SUM(R100:S100)</f>
        <v>18</v>
      </c>
      <c r="U100" s="545">
        <f t="shared" si="40"/>
        <v>-0.14285714285714285</v>
      </c>
      <c r="V100" s="493">
        <v>14</v>
      </c>
      <c r="W100" s="332">
        <v>4</v>
      </c>
      <c r="X100" s="476">
        <f>SUM(V100:W100)</f>
        <v>18</v>
      </c>
      <c r="Y100" s="545">
        <f t="shared" si="41"/>
        <v>-0.14285714285714285</v>
      </c>
      <c r="Z100" s="493">
        <v>14</v>
      </c>
      <c r="AA100" s="332">
        <v>4</v>
      </c>
      <c r="AB100" s="476">
        <f>SUM(Z100:AA100)</f>
        <v>18</v>
      </c>
      <c r="AC100" s="545">
        <f t="shared" si="42"/>
        <v>-0.14285714285714285</v>
      </c>
      <c r="AD100" s="493"/>
      <c r="AE100" s="332"/>
      <c r="AF100" s="476">
        <f>SUM(AD100:AE100)</f>
        <v>0</v>
      </c>
      <c r="AG100" s="541">
        <f t="shared" si="43"/>
        <v>-1</v>
      </c>
    </row>
    <row r="101" spans="1:33" x14ac:dyDescent="0.2">
      <c r="A101" s="469" t="s">
        <v>11</v>
      </c>
      <c r="B101" s="537">
        <v>8</v>
      </c>
      <c r="C101" s="332">
        <v>10</v>
      </c>
      <c r="D101" s="332">
        <f t="shared" si="45"/>
        <v>18</v>
      </c>
      <c r="E101" s="541">
        <f t="shared" si="36"/>
        <v>0</v>
      </c>
      <c r="F101" s="572">
        <v>8</v>
      </c>
      <c r="G101" s="476">
        <v>10</v>
      </c>
      <c r="H101" s="476">
        <f>SUM(F101:G101)</f>
        <v>18</v>
      </c>
      <c r="I101" s="541">
        <f t="shared" si="37"/>
        <v>0</v>
      </c>
      <c r="J101" s="494">
        <v>8</v>
      </c>
      <c r="K101" s="476">
        <v>10</v>
      </c>
      <c r="L101" s="476">
        <f>SUM(J101:K101)</f>
        <v>18</v>
      </c>
      <c r="M101" s="541">
        <f t="shared" si="38"/>
        <v>0</v>
      </c>
      <c r="N101" s="494">
        <v>8</v>
      </c>
      <c r="O101" s="476">
        <v>10</v>
      </c>
      <c r="P101" s="476">
        <f>SUM(N101:O101)</f>
        <v>18</v>
      </c>
      <c r="Q101" s="541">
        <f t="shared" si="39"/>
        <v>0</v>
      </c>
      <c r="R101" s="494">
        <v>8</v>
      </c>
      <c r="S101" s="476">
        <v>10</v>
      </c>
      <c r="T101" s="476">
        <f>SUM(R101:S101)</f>
        <v>18</v>
      </c>
      <c r="U101" s="541">
        <f t="shared" si="40"/>
        <v>0</v>
      </c>
      <c r="V101" s="493">
        <v>8</v>
      </c>
      <c r="W101" s="332">
        <v>10</v>
      </c>
      <c r="X101" s="476">
        <f>SUM(V101:W101)</f>
        <v>18</v>
      </c>
      <c r="Y101" s="541">
        <f t="shared" si="41"/>
        <v>0</v>
      </c>
      <c r="Z101" s="493">
        <v>8</v>
      </c>
      <c r="AA101" s="332">
        <v>10</v>
      </c>
      <c r="AB101" s="476">
        <f>SUM(Z101:AA101)</f>
        <v>18</v>
      </c>
      <c r="AC101" s="541">
        <f t="shared" si="42"/>
        <v>0</v>
      </c>
      <c r="AD101" s="493"/>
      <c r="AE101" s="332"/>
      <c r="AF101" s="476">
        <f>SUM(AD101:AE101)</f>
        <v>0</v>
      </c>
      <c r="AG101" s="541">
        <f t="shared" si="43"/>
        <v>-1</v>
      </c>
    </row>
    <row r="102" spans="1:33" x14ac:dyDescent="0.2">
      <c r="A102" s="469" t="s">
        <v>10</v>
      </c>
      <c r="B102" s="537">
        <v>18</v>
      </c>
      <c r="C102" s="332">
        <v>7</v>
      </c>
      <c r="D102" s="332">
        <f t="shared" si="45"/>
        <v>25</v>
      </c>
      <c r="E102" s="545">
        <f t="shared" si="36"/>
        <v>-7.407407407407407E-2</v>
      </c>
      <c r="F102" s="572">
        <v>18</v>
      </c>
      <c r="G102" s="476">
        <v>7</v>
      </c>
      <c r="H102" s="476">
        <f>SUM(F102:G102)</f>
        <v>25</v>
      </c>
      <c r="I102" s="545">
        <f t="shared" si="37"/>
        <v>-7.407407407407407E-2</v>
      </c>
      <c r="J102" s="494">
        <v>18</v>
      </c>
      <c r="K102" s="476">
        <v>7</v>
      </c>
      <c r="L102" s="476">
        <f>SUM(J102:K102)</f>
        <v>25</v>
      </c>
      <c r="M102" s="545">
        <f t="shared" si="38"/>
        <v>-7.407407407407407E-2</v>
      </c>
      <c r="N102" s="494">
        <v>17</v>
      </c>
      <c r="O102" s="476">
        <v>7</v>
      </c>
      <c r="P102" s="476">
        <f>SUM(N102:O102)</f>
        <v>24</v>
      </c>
      <c r="Q102" s="545">
        <f t="shared" si="39"/>
        <v>-0.1111111111111111</v>
      </c>
      <c r="R102" s="494">
        <v>16</v>
      </c>
      <c r="S102" s="476">
        <v>7</v>
      </c>
      <c r="T102" s="476">
        <f>SUM(R102:S102)</f>
        <v>23</v>
      </c>
      <c r="U102" s="545">
        <f t="shared" si="40"/>
        <v>-0.14814814814814814</v>
      </c>
      <c r="V102" s="493">
        <v>16</v>
      </c>
      <c r="W102" s="332">
        <v>7</v>
      </c>
      <c r="X102" s="476">
        <f>SUM(V102:W102)</f>
        <v>23</v>
      </c>
      <c r="Y102" s="545">
        <f t="shared" si="41"/>
        <v>-0.14814814814814814</v>
      </c>
      <c r="Z102" s="493">
        <v>16</v>
      </c>
      <c r="AA102" s="332">
        <v>7</v>
      </c>
      <c r="AB102" s="476">
        <f>SUM(Z102:AA102)</f>
        <v>23</v>
      </c>
      <c r="AC102" s="545">
        <f t="shared" si="42"/>
        <v>-0.14814814814814814</v>
      </c>
      <c r="AD102" s="493"/>
      <c r="AE102" s="332"/>
      <c r="AF102" s="476">
        <f>SUM(AD102:AE102)</f>
        <v>0</v>
      </c>
      <c r="AG102" s="541">
        <f t="shared" si="43"/>
        <v>-1</v>
      </c>
    </row>
    <row r="103" spans="1:33" x14ac:dyDescent="0.2">
      <c r="A103" s="468" t="s">
        <v>173</v>
      </c>
      <c r="B103" s="501">
        <f>SUM(B104:B118)</f>
        <v>375</v>
      </c>
      <c r="C103" s="387">
        <f>SUM(C104:C118)</f>
        <v>158</v>
      </c>
      <c r="D103" s="387">
        <f>SUM(D104:D118)</f>
        <v>533</v>
      </c>
      <c r="E103" s="540">
        <f t="shared" si="36"/>
        <v>-2.9143897996357013E-2</v>
      </c>
      <c r="F103" s="382">
        <f>SUM(F104:F118)</f>
        <v>373</v>
      </c>
      <c r="G103" s="387">
        <f>SUM(G104:G118)</f>
        <v>153</v>
      </c>
      <c r="H103" s="387">
        <f>SUM(H104:H118)</f>
        <v>526</v>
      </c>
      <c r="I103" s="568">
        <f t="shared" si="37"/>
        <v>-4.1894353369763208E-2</v>
      </c>
      <c r="J103" s="457">
        <f>SUM(J104:J118)</f>
        <v>372</v>
      </c>
      <c r="K103" s="387">
        <f>SUM(K104:K118)</f>
        <v>150</v>
      </c>
      <c r="L103" s="387">
        <f>SUM(L104:L118)</f>
        <v>522</v>
      </c>
      <c r="M103" s="568">
        <f t="shared" si="38"/>
        <v>-4.9180327868852458E-2</v>
      </c>
      <c r="N103" s="457">
        <f>SUM(N104:N118)</f>
        <v>371</v>
      </c>
      <c r="O103" s="387">
        <f>SUM(O104:O118)</f>
        <v>148</v>
      </c>
      <c r="P103" s="387">
        <f>SUM(P104:P118)</f>
        <v>519</v>
      </c>
      <c r="Q103" s="568">
        <f t="shared" si="39"/>
        <v>-5.4644808743169397E-2</v>
      </c>
      <c r="R103" s="457">
        <f>SUM(R104:R118)</f>
        <v>368</v>
      </c>
      <c r="S103" s="387">
        <f>SUM(S104:S118)</f>
        <v>147</v>
      </c>
      <c r="T103" s="387">
        <f>SUM(T104:T118)</f>
        <v>515</v>
      </c>
      <c r="U103" s="568">
        <f t="shared" si="40"/>
        <v>-6.1930783242258654E-2</v>
      </c>
      <c r="V103" s="457">
        <f>SUM(V104:V118)</f>
        <v>363</v>
      </c>
      <c r="W103" s="387">
        <f>SUM(W104:W118)</f>
        <v>143</v>
      </c>
      <c r="X103" s="387">
        <f>SUM(X104:X118)</f>
        <v>506</v>
      </c>
      <c r="Y103" s="568">
        <f t="shared" si="41"/>
        <v>-7.8324225865209471E-2</v>
      </c>
      <c r="Z103" s="457">
        <f>SUM(Z104:Z118)</f>
        <v>358</v>
      </c>
      <c r="AA103" s="387">
        <f>SUM(AA104:AA118)</f>
        <v>142</v>
      </c>
      <c r="AB103" s="387">
        <f>SUM(AB104:AB118)</f>
        <v>500</v>
      </c>
      <c r="AC103" s="568">
        <f t="shared" si="42"/>
        <v>-8.9253187613843349E-2</v>
      </c>
      <c r="AD103" s="457">
        <f>SUM(AD104:AD118)</f>
        <v>0</v>
      </c>
      <c r="AE103" s="387">
        <f>SUM(AE104:AE118)</f>
        <v>0</v>
      </c>
      <c r="AF103" s="387">
        <f>SUM(AF104:AF118)</f>
        <v>0</v>
      </c>
      <c r="AG103" s="568">
        <f t="shared" si="43"/>
        <v>-1</v>
      </c>
    </row>
    <row r="104" spans="1:33" x14ac:dyDescent="0.2">
      <c r="A104" s="469" t="s">
        <v>9</v>
      </c>
      <c r="B104" s="537">
        <v>61</v>
      </c>
      <c r="C104" s="332">
        <v>16</v>
      </c>
      <c r="D104" s="332">
        <f>SUM(B104:C104)</f>
        <v>77</v>
      </c>
      <c r="E104" s="541">
        <f t="shared" si="36"/>
        <v>-3.7499999999999999E-2</v>
      </c>
      <c r="F104" s="572">
        <v>61</v>
      </c>
      <c r="G104" s="476">
        <v>15</v>
      </c>
      <c r="H104" s="476">
        <f t="shared" ref="H104:H117" si="46">SUM(F104:G104)</f>
        <v>76</v>
      </c>
      <c r="I104" s="545">
        <f t="shared" si="37"/>
        <v>-0.05</v>
      </c>
      <c r="J104" s="494">
        <v>61</v>
      </c>
      <c r="K104" s="476">
        <v>15</v>
      </c>
      <c r="L104" s="476">
        <f t="shared" ref="L104:L117" si="47">SUM(J104:K104)</f>
        <v>76</v>
      </c>
      <c r="M104" s="545">
        <f t="shared" si="38"/>
        <v>-0.05</v>
      </c>
      <c r="N104" s="494">
        <v>61</v>
      </c>
      <c r="O104" s="476">
        <v>15</v>
      </c>
      <c r="P104" s="476">
        <f t="shared" ref="P104:P117" si="48">SUM(N104:O104)</f>
        <v>76</v>
      </c>
      <c r="Q104" s="545">
        <f t="shared" si="39"/>
        <v>-0.05</v>
      </c>
      <c r="R104" s="494">
        <v>61</v>
      </c>
      <c r="S104" s="476">
        <v>15</v>
      </c>
      <c r="T104" s="476">
        <f t="shared" ref="T104:T118" si="49">SUM(R104:S104)</f>
        <v>76</v>
      </c>
      <c r="U104" s="545">
        <f t="shared" si="40"/>
        <v>-0.05</v>
      </c>
      <c r="V104" s="494">
        <v>59</v>
      </c>
      <c r="W104" s="332">
        <v>15</v>
      </c>
      <c r="X104" s="476">
        <f t="shared" ref="X104:X118" si="50">SUM(V104:W104)</f>
        <v>74</v>
      </c>
      <c r="Y104" s="545">
        <f t="shared" si="41"/>
        <v>-7.4999999999999997E-2</v>
      </c>
      <c r="Z104" s="493">
        <v>57</v>
      </c>
      <c r="AA104" s="332">
        <v>15</v>
      </c>
      <c r="AB104" s="476">
        <f t="shared" ref="AB104:AB118" si="51">SUM(Z104:AA104)</f>
        <v>72</v>
      </c>
      <c r="AC104" s="545">
        <f t="shared" si="42"/>
        <v>-0.1</v>
      </c>
      <c r="AD104" s="493"/>
      <c r="AE104" s="332"/>
      <c r="AF104" s="476">
        <f t="shared" ref="AF104:AF118" si="52">SUM(AD104:AE104)</f>
        <v>0</v>
      </c>
      <c r="AG104" s="541">
        <f t="shared" si="43"/>
        <v>-1</v>
      </c>
    </row>
    <row r="105" spans="1:33" x14ac:dyDescent="0.2">
      <c r="A105" s="469" t="s">
        <v>119</v>
      </c>
      <c r="B105" s="537">
        <v>16</v>
      </c>
      <c r="C105" s="332">
        <v>39</v>
      </c>
      <c r="D105" s="332">
        <f t="shared" ref="D105:D118" si="53">SUM(B105:C105)</f>
        <v>55</v>
      </c>
      <c r="E105" s="543">
        <f t="shared" si="36"/>
        <v>1.8518518518518517E-2</v>
      </c>
      <c r="F105" s="572">
        <v>17</v>
      </c>
      <c r="G105" s="476">
        <v>39</v>
      </c>
      <c r="H105" s="476">
        <f t="shared" si="46"/>
        <v>56</v>
      </c>
      <c r="I105" s="543">
        <f t="shared" si="37"/>
        <v>3.7037037037037035E-2</v>
      </c>
      <c r="J105" s="494">
        <v>17</v>
      </c>
      <c r="K105" s="476">
        <v>39</v>
      </c>
      <c r="L105" s="476">
        <f t="shared" si="47"/>
        <v>56</v>
      </c>
      <c r="M105" s="543">
        <f t="shared" si="38"/>
        <v>3.7037037037037035E-2</v>
      </c>
      <c r="N105" s="494">
        <v>17</v>
      </c>
      <c r="O105" s="476">
        <v>39</v>
      </c>
      <c r="P105" s="476">
        <f t="shared" si="48"/>
        <v>56</v>
      </c>
      <c r="Q105" s="543">
        <f t="shared" si="39"/>
        <v>3.7037037037037035E-2</v>
      </c>
      <c r="R105" s="494">
        <v>17</v>
      </c>
      <c r="S105" s="476">
        <v>39</v>
      </c>
      <c r="T105" s="476">
        <f t="shared" si="49"/>
        <v>56</v>
      </c>
      <c r="U105" s="543">
        <f t="shared" si="40"/>
        <v>3.7037037037037035E-2</v>
      </c>
      <c r="V105" s="494">
        <v>17</v>
      </c>
      <c r="W105" s="332">
        <v>38</v>
      </c>
      <c r="X105" s="476">
        <f t="shared" si="50"/>
        <v>55</v>
      </c>
      <c r="Y105" s="543">
        <f t="shared" si="41"/>
        <v>1.8518518518518517E-2</v>
      </c>
      <c r="Z105" s="493">
        <v>17</v>
      </c>
      <c r="AA105" s="332">
        <v>38</v>
      </c>
      <c r="AB105" s="476">
        <f t="shared" si="51"/>
        <v>55</v>
      </c>
      <c r="AC105" s="543">
        <f t="shared" si="42"/>
        <v>1.8518518518518517E-2</v>
      </c>
      <c r="AD105" s="493"/>
      <c r="AE105" s="332"/>
      <c r="AF105" s="476">
        <f t="shared" si="52"/>
        <v>0</v>
      </c>
      <c r="AG105" s="541">
        <f t="shared" si="43"/>
        <v>-1</v>
      </c>
    </row>
    <row r="106" spans="1:33" x14ac:dyDescent="0.2">
      <c r="A106" s="469" t="s">
        <v>151</v>
      </c>
      <c r="B106" s="537">
        <v>11</v>
      </c>
      <c r="C106" s="332">
        <v>15</v>
      </c>
      <c r="D106" s="332">
        <f t="shared" si="53"/>
        <v>26</v>
      </c>
      <c r="E106" s="541">
        <f t="shared" si="36"/>
        <v>0</v>
      </c>
      <c r="F106" s="572">
        <v>11</v>
      </c>
      <c r="G106" s="476">
        <v>15</v>
      </c>
      <c r="H106" s="476">
        <f t="shared" si="46"/>
        <v>26</v>
      </c>
      <c r="I106" s="541">
        <f t="shared" si="37"/>
        <v>0</v>
      </c>
      <c r="J106" s="494">
        <v>11</v>
      </c>
      <c r="K106" s="476">
        <v>15</v>
      </c>
      <c r="L106" s="476">
        <f t="shared" si="47"/>
        <v>26</v>
      </c>
      <c r="M106" s="541">
        <f t="shared" si="38"/>
        <v>0</v>
      </c>
      <c r="N106" s="494">
        <v>11</v>
      </c>
      <c r="O106" s="476">
        <v>14</v>
      </c>
      <c r="P106" s="476">
        <f t="shared" si="48"/>
        <v>25</v>
      </c>
      <c r="Q106" s="541">
        <f t="shared" si="39"/>
        <v>-3.8461538461538464E-2</v>
      </c>
      <c r="R106" s="494">
        <v>11</v>
      </c>
      <c r="S106" s="476">
        <v>14</v>
      </c>
      <c r="T106" s="476">
        <f t="shared" si="49"/>
        <v>25</v>
      </c>
      <c r="U106" s="541">
        <f t="shared" si="40"/>
        <v>-3.8461538461538464E-2</v>
      </c>
      <c r="V106" s="494">
        <v>10</v>
      </c>
      <c r="W106" s="332">
        <v>14</v>
      </c>
      <c r="X106" s="476">
        <f t="shared" si="50"/>
        <v>24</v>
      </c>
      <c r="Y106" s="545">
        <f t="shared" si="41"/>
        <v>-7.6923076923076927E-2</v>
      </c>
      <c r="Z106" s="493">
        <v>10</v>
      </c>
      <c r="AA106" s="332">
        <v>14</v>
      </c>
      <c r="AB106" s="476">
        <f t="shared" si="51"/>
        <v>24</v>
      </c>
      <c r="AC106" s="545">
        <f t="shared" si="42"/>
        <v>-7.6923076923076927E-2</v>
      </c>
      <c r="AD106" s="493"/>
      <c r="AE106" s="332"/>
      <c r="AF106" s="476">
        <f t="shared" si="52"/>
        <v>0</v>
      </c>
      <c r="AG106" s="541">
        <f t="shared" si="43"/>
        <v>-1</v>
      </c>
    </row>
    <row r="107" spans="1:33" x14ac:dyDescent="0.2">
      <c r="A107" s="469" t="s">
        <v>103</v>
      </c>
      <c r="B107" s="537">
        <v>55</v>
      </c>
      <c r="C107" s="332">
        <v>6</v>
      </c>
      <c r="D107" s="332">
        <f t="shared" si="53"/>
        <v>61</v>
      </c>
      <c r="E107" s="545">
        <f t="shared" si="36"/>
        <v>-1.6129032258064516E-2</v>
      </c>
      <c r="F107" s="572">
        <v>53</v>
      </c>
      <c r="G107" s="476">
        <v>5</v>
      </c>
      <c r="H107" s="476">
        <f t="shared" si="46"/>
        <v>58</v>
      </c>
      <c r="I107" s="545">
        <f t="shared" si="37"/>
        <v>-6.4516129032258063E-2</v>
      </c>
      <c r="J107" s="494">
        <v>52</v>
      </c>
      <c r="K107" s="476">
        <v>5</v>
      </c>
      <c r="L107" s="476">
        <f t="shared" si="47"/>
        <v>57</v>
      </c>
      <c r="M107" s="545">
        <f t="shared" si="38"/>
        <v>-8.0645161290322578E-2</v>
      </c>
      <c r="N107" s="494">
        <v>52</v>
      </c>
      <c r="O107" s="476">
        <v>5</v>
      </c>
      <c r="P107" s="476">
        <f t="shared" si="48"/>
        <v>57</v>
      </c>
      <c r="Q107" s="545">
        <f t="shared" si="39"/>
        <v>-8.0645161290322578E-2</v>
      </c>
      <c r="R107" s="494">
        <v>52</v>
      </c>
      <c r="S107" s="476">
        <v>5</v>
      </c>
      <c r="T107" s="476">
        <f t="shared" si="49"/>
        <v>57</v>
      </c>
      <c r="U107" s="545">
        <f t="shared" si="40"/>
        <v>-8.0645161290322578E-2</v>
      </c>
      <c r="V107" s="494">
        <v>52</v>
      </c>
      <c r="W107" s="332">
        <v>5</v>
      </c>
      <c r="X107" s="476">
        <f t="shared" si="50"/>
        <v>57</v>
      </c>
      <c r="Y107" s="545">
        <f t="shared" si="41"/>
        <v>-8.0645161290322578E-2</v>
      </c>
      <c r="Z107" s="493">
        <v>52</v>
      </c>
      <c r="AA107" s="332">
        <v>5</v>
      </c>
      <c r="AB107" s="476">
        <f t="shared" si="51"/>
        <v>57</v>
      </c>
      <c r="AC107" s="545">
        <f t="shared" si="42"/>
        <v>-8.0645161290322578E-2</v>
      </c>
      <c r="AD107" s="493"/>
      <c r="AE107" s="332"/>
      <c r="AF107" s="476">
        <f t="shared" si="52"/>
        <v>0</v>
      </c>
      <c r="AG107" s="541">
        <f t="shared" si="43"/>
        <v>-1</v>
      </c>
    </row>
    <row r="108" spans="1:33" x14ac:dyDescent="0.2">
      <c r="A108" s="469" t="s">
        <v>154</v>
      </c>
      <c r="B108" s="537">
        <v>17</v>
      </c>
      <c r="C108" s="332">
        <v>2</v>
      </c>
      <c r="D108" s="332">
        <f t="shared" si="53"/>
        <v>19</v>
      </c>
      <c r="E108" s="543">
        <f t="shared" si="36"/>
        <v>5.5555555555555552E-2</v>
      </c>
      <c r="F108" s="572">
        <v>16</v>
      </c>
      <c r="G108" s="476">
        <v>2</v>
      </c>
      <c r="H108" s="476">
        <f t="shared" si="46"/>
        <v>18</v>
      </c>
      <c r="I108" s="541">
        <f t="shared" si="37"/>
        <v>0</v>
      </c>
      <c r="J108" s="494">
        <v>16</v>
      </c>
      <c r="K108" s="476">
        <v>2</v>
      </c>
      <c r="L108" s="476">
        <f t="shared" si="47"/>
        <v>18</v>
      </c>
      <c r="M108" s="541">
        <f t="shared" si="38"/>
        <v>0</v>
      </c>
      <c r="N108" s="494">
        <v>16</v>
      </c>
      <c r="O108" s="476">
        <v>2</v>
      </c>
      <c r="P108" s="476">
        <f t="shared" si="48"/>
        <v>18</v>
      </c>
      <c r="Q108" s="541">
        <f t="shared" si="39"/>
        <v>0</v>
      </c>
      <c r="R108" s="494">
        <v>16</v>
      </c>
      <c r="S108" s="476">
        <v>2</v>
      </c>
      <c r="T108" s="476">
        <f t="shared" si="49"/>
        <v>18</v>
      </c>
      <c r="U108" s="541">
        <f t="shared" si="40"/>
        <v>0</v>
      </c>
      <c r="V108" s="494">
        <v>16</v>
      </c>
      <c r="W108" s="332">
        <v>2</v>
      </c>
      <c r="X108" s="476">
        <f t="shared" si="50"/>
        <v>18</v>
      </c>
      <c r="Y108" s="541">
        <f t="shared" si="41"/>
        <v>0</v>
      </c>
      <c r="Z108" s="493">
        <v>15</v>
      </c>
      <c r="AA108" s="332">
        <v>2</v>
      </c>
      <c r="AB108" s="476">
        <f t="shared" si="51"/>
        <v>17</v>
      </c>
      <c r="AC108" s="545">
        <f t="shared" si="42"/>
        <v>-5.5555555555555552E-2</v>
      </c>
      <c r="AD108" s="493"/>
      <c r="AE108" s="332"/>
      <c r="AF108" s="476">
        <f t="shared" si="52"/>
        <v>0</v>
      </c>
      <c r="AG108" s="541">
        <f t="shared" si="43"/>
        <v>-1</v>
      </c>
    </row>
    <row r="109" spans="1:33" x14ac:dyDescent="0.2">
      <c r="A109" s="469" t="s">
        <v>116</v>
      </c>
      <c r="B109" s="537">
        <v>49</v>
      </c>
      <c r="C109" s="332">
        <v>15</v>
      </c>
      <c r="D109" s="332">
        <f t="shared" si="53"/>
        <v>64</v>
      </c>
      <c r="E109" s="545">
        <f t="shared" si="36"/>
        <v>-8.5714285714285715E-2</v>
      </c>
      <c r="F109" s="572">
        <v>49</v>
      </c>
      <c r="G109" s="476">
        <v>15</v>
      </c>
      <c r="H109" s="476">
        <f t="shared" si="46"/>
        <v>64</v>
      </c>
      <c r="I109" s="545">
        <f t="shared" si="37"/>
        <v>-8.5714285714285715E-2</v>
      </c>
      <c r="J109" s="494">
        <v>49</v>
      </c>
      <c r="K109" s="476">
        <v>14</v>
      </c>
      <c r="L109" s="476">
        <f t="shared" si="47"/>
        <v>63</v>
      </c>
      <c r="M109" s="545">
        <f t="shared" si="38"/>
        <v>-0.1</v>
      </c>
      <c r="N109" s="494">
        <v>48</v>
      </c>
      <c r="O109" s="476">
        <v>14</v>
      </c>
      <c r="P109" s="476">
        <f t="shared" si="48"/>
        <v>62</v>
      </c>
      <c r="Q109" s="545">
        <f t="shared" si="39"/>
        <v>-0.11428571428571428</v>
      </c>
      <c r="R109" s="494">
        <v>45</v>
      </c>
      <c r="S109" s="476">
        <v>13</v>
      </c>
      <c r="T109" s="476">
        <f t="shared" si="49"/>
        <v>58</v>
      </c>
      <c r="U109" s="545">
        <f t="shared" si="40"/>
        <v>-0.17142857142857143</v>
      </c>
      <c r="V109" s="494">
        <v>45</v>
      </c>
      <c r="W109" s="332">
        <v>12</v>
      </c>
      <c r="X109" s="476">
        <f t="shared" si="50"/>
        <v>57</v>
      </c>
      <c r="Y109" s="545">
        <f t="shared" si="41"/>
        <v>-0.18571428571428572</v>
      </c>
      <c r="Z109" s="493">
        <v>44</v>
      </c>
      <c r="AA109" s="332">
        <v>12</v>
      </c>
      <c r="AB109" s="476">
        <f t="shared" si="51"/>
        <v>56</v>
      </c>
      <c r="AC109" s="544">
        <f t="shared" si="42"/>
        <v>-0.2</v>
      </c>
      <c r="AD109" s="493"/>
      <c r="AE109" s="332"/>
      <c r="AF109" s="476">
        <f t="shared" si="52"/>
        <v>0</v>
      </c>
      <c r="AG109" s="541">
        <f t="shared" si="43"/>
        <v>-1</v>
      </c>
    </row>
    <row r="110" spans="1:33" x14ac:dyDescent="0.2">
      <c r="A110" s="469" t="s">
        <v>156</v>
      </c>
      <c r="B110" s="537">
        <v>7</v>
      </c>
      <c r="C110" s="332">
        <v>3</v>
      </c>
      <c r="D110" s="332">
        <f t="shared" si="53"/>
        <v>10</v>
      </c>
      <c r="E110" s="545">
        <f t="shared" si="36"/>
        <v>-0.16666666666666666</v>
      </c>
      <c r="F110" s="572">
        <v>7</v>
      </c>
      <c r="G110" s="476">
        <v>2</v>
      </c>
      <c r="H110" s="476">
        <f t="shared" si="46"/>
        <v>9</v>
      </c>
      <c r="I110" s="544">
        <f t="shared" si="37"/>
        <v>-0.25</v>
      </c>
      <c r="J110" s="494">
        <v>7</v>
      </c>
      <c r="K110" s="476">
        <v>2</v>
      </c>
      <c r="L110" s="476">
        <f t="shared" si="47"/>
        <v>9</v>
      </c>
      <c r="M110" s="544">
        <f t="shared" si="38"/>
        <v>-0.25</v>
      </c>
      <c r="N110" s="494">
        <v>7</v>
      </c>
      <c r="O110" s="476">
        <v>2</v>
      </c>
      <c r="P110" s="476">
        <f t="shared" si="48"/>
        <v>9</v>
      </c>
      <c r="Q110" s="544">
        <f t="shared" si="39"/>
        <v>-0.25</v>
      </c>
      <c r="R110" s="494">
        <v>7</v>
      </c>
      <c r="S110" s="476">
        <v>2</v>
      </c>
      <c r="T110" s="476">
        <f t="shared" si="49"/>
        <v>9</v>
      </c>
      <c r="U110" s="544">
        <f t="shared" si="40"/>
        <v>-0.25</v>
      </c>
      <c r="V110" s="494">
        <v>7</v>
      </c>
      <c r="W110" s="332">
        <v>2</v>
      </c>
      <c r="X110" s="476">
        <f t="shared" si="50"/>
        <v>9</v>
      </c>
      <c r="Y110" s="544">
        <f t="shared" si="41"/>
        <v>-0.25</v>
      </c>
      <c r="Z110" s="493">
        <v>7</v>
      </c>
      <c r="AA110" s="332">
        <v>2</v>
      </c>
      <c r="AB110" s="476">
        <f t="shared" si="51"/>
        <v>9</v>
      </c>
      <c r="AC110" s="544">
        <f t="shared" si="42"/>
        <v>-0.25</v>
      </c>
      <c r="AD110" s="493"/>
      <c r="AE110" s="332"/>
      <c r="AF110" s="476">
        <f t="shared" si="52"/>
        <v>0</v>
      </c>
      <c r="AG110" s="541">
        <f t="shared" si="43"/>
        <v>-1</v>
      </c>
    </row>
    <row r="111" spans="1:33" x14ac:dyDescent="0.2">
      <c r="A111" s="470" t="s">
        <v>157</v>
      </c>
      <c r="B111" s="538">
        <v>6</v>
      </c>
      <c r="C111" s="476">
        <v>11</v>
      </c>
      <c r="D111" s="332">
        <f t="shared" si="53"/>
        <v>17</v>
      </c>
      <c r="E111" s="545">
        <f t="shared" si="36"/>
        <v>-0.19047619047619047</v>
      </c>
      <c r="F111" s="572">
        <v>6</v>
      </c>
      <c r="G111" s="476">
        <v>11</v>
      </c>
      <c r="H111" s="476">
        <f t="shared" si="46"/>
        <v>17</v>
      </c>
      <c r="I111" s="545">
        <f t="shared" si="37"/>
        <v>-0.19047619047619047</v>
      </c>
      <c r="J111" s="494">
        <v>6</v>
      </c>
      <c r="K111" s="476">
        <v>11</v>
      </c>
      <c r="L111" s="476">
        <f t="shared" si="47"/>
        <v>17</v>
      </c>
      <c r="M111" s="545">
        <f t="shared" si="38"/>
        <v>-0.19047619047619047</v>
      </c>
      <c r="N111" s="494">
        <v>6</v>
      </c>
      <c r="O111" s="476">
        <v>11</v>
      </c>
      <c r="P111" s="476">
        <f t="shared" si="48"/>
        <v>17</v>
      </c>
      <c r="Q111" s="545">
        <f t="shared" si="39"/>
        <v>-0.19047619047619047</v>
      </c>
      <c r="R111" s="494">
        <v>6</v>
      </c>
      <c r="S111" s="476">
        <v>11</v>
      </c>
      <c r="T111" s="476">
        <f t="shared" si="49"/>
        <v>17</v>
      </c>
      <c r="U111" s="545">
        <f t="shared" si="40"/>
        <v>-0.19047619047619047</v>
      </c>
      <c r="V111" s="494">
        <v>6</v>
      </c>
      <c r="W111" s="332">
        <v>10</v>
      </c>
      <c r="X111" s="476">
        <f t="shared" si="50"/>
        <v>16</v>
      </c>
      <c r="Y111" s="544">
        <f t="shared" si="41"/>
        <v>-0.23809523809523808</v>
      </c>
      <c r="Z111" s="493">
        <v>6</v>
      </c>
      <c r="AA111" s="332">
        <v>10</v>
      </c>
      <c r="AB111" s="476">
        <f t="shared" si="51"/>
        <v>16</v>
      </c>
      <c r="AC111" s="544">
        <f t="shared" si="42"/>
        <v>-0.23809523809523808</v>
      </c>
      <c r="AD111" s="493"/>
      <c r="AE111" s="332"/>
      <c r="AF111" s="476">
        <f t="shared" si="52"/>
        <v>0</v>
      </c>
      <c r="AG111" s="541">
        <f t="shared" si="43"/>
        <v>-1</v>
      </c>
    </row>
    <row r="112" spans="1:33" x14ac:dyDescent="0.2">
      <c r="A112" s="469" t="s">
        <v>164</v>
      </c>
      <c r="B112" s="537">
        <v>7</v>
      </c>
      <c r="C112" s="332">
        <v>9</v>
      </c>
      <c r="D112" s="332">
        <f t="shared" si="53"/>
        <v>16</v>
      </c>
      <c r="E112" s="545">
        <f t="shared" si="36"/>
        <v>-0.1111111111111111</v>
      </c>
      <c r="F112" s="572">
        <v>7</v>
      </c>
      <c r="G112" s="476">
        <v>9</v>
      </c>
      <c r="H112" s="476">
        <f t="shared" si="46"/>
        <v>16</v>
      </c>
      <c r="I112" s="545">
        <f t="shared" si="37"/>
        <v>-0.1111111111111111</v>
      </c>
      <c r="J112" s="494">
        <v>7</v>
      </c>
      <c r="K112" s="476">
        <v>9</v>
      </c>
      <c r="L112" s="476">
        <f t="shared" si="47"/>
        <v>16</v>
      </c>
      <c r="M112" s="545">
        <f t="shared" si="38"/>
        <v>-0.1111111111111111</v>
      </c>
      <c r="N112" s="494">
        <v>7</v>
      </c>
      <c r="O112" s="476">
        <v>9</v>
      </c>
      <c r="P112" s="476">
        <f t="shared" si="48"/>
        <v>16</v>
      </c>
      <c r="Q112" s="545">
        <f t="shared" si="39"/>
        <v>-0.1111111111111111</v>
      </c>
      <c r="R112" s="494">
        <v>7</v>
      </c>
      <c r="S112" s="476">
        <v>9</v>
      </c>
      <c r="T112" s="476">
        <f t="shared" si="49"/>
        <v>16</v>
      </c>
      <c r="U112" s="545">
        <f t="shared" si="40"/>
        <v>-0.1111111111111111</v>
      </c>
      <c r="V112" s="494">
        <v>7</v>
      </c>
      <c r="W112" s="332">
        <v>9</v>
      </c>
      <c r="X112" s="476">
        <f t="shared" si="50"/>
        <v>16</v>
      </c>
      <c r="Y112" s="545">
        <f t="shared" si="41"/>
        <v>-0.1111111111111111</v>
      </c>
      <c r="Z112" s="493">
        <v>7</v>
      </c>
      <c r="AA112" s="332">
        <v>9</v>
      </c>
      <c r="AB112" s="476">
        <f t="shared" si="51"/>
        <v>16</v>
      </c>
      <c r="AC112" s="545">
        <f t="shared" si="42"/>
        <v>-0.1111111111111111</v>
      </c>
      <c r="AD112" s="493"/>
      <c r="AE112" s="332"/>
      <c r="AF112" s="476">
        <f t="shared" si="52"/>
        <v>0</v>
      </c>
      <c r="AG112" s="541">
        <f t="shared" si="43"/>
        <v>-1</v>
      </c>
    </row>
    <row r="113" spans="1:33" x14ac:dyDescent="0.2">
      <c r="A113" s="469" t="s">
        <v>158</v>
      </c>
      <c r="B113" s="537">
        <v>21</v>
      </c>
      <c r="C113" s="332">
        <v>17</v>
      </c>
      <c r="D113" s="332">
        <f t="shared" si="53"/>
        <v>38</v>
      </c>
      <c r="E113" s="543">
        <f t="shared" si="36"/>
        <v>0.15151515151515152</v>
      </c>
      <c r="F113" s="572">
        <v>21</v>
      </c>
      <c r="G113" s="476">
        <v>17</v>
      </c>
      <c r="H113" s="476">
        <f t="shared" si="46"/>
        <v>38</v>
      </c>
      <c r="I113" s="543">
        <f t="shared" si="37"/>
        <v>0.15151515151515152</v>
      </c>
      <c r="J113" s="494">
        <v>21</v>
      </c>
      <c r="K113" s="476">
        <v>16</v>
      </c>
      <c r="L113" s="476">
        <f t="shared" si="47"/>
        <v>37</v>
      </c>
      <c r="M113" s="543">
        <f t="shared" si="38"/>
        <v>0.12121212121212122</v>
      </c>
      <c r="N113" s="494">
        <v>21</v>
      </c>
      <c r="O113" s="476">
        <v>16</v>
      </c>
      <c r="P113" s="476">
        <f t="shared" si="48"/>
        <v>37</v>
      </c>
      <c r="Q113" s="543">
        <f t="shared" si="39"/>
        <v>0.12121212121212122</v>
      </c>
      <c r="R113" s="494">
        <v>21</v>
      </c>
      <c r="S113" s="476">
        <v>16</v>
      </c>
      <c r="T113" s="476">
        <f t="shared" si="49"/>
        <v>37</v>
      </c>
      <c r="U113" s="543">
        <f t="shared" si="40"/>
        <v>0.12121212121212122</v>
      </c>
      <c r="V113" s="494">
        <v>21</v>
      </c>
      <c r="W113" s="332">
        <v>15</v>
      </c>
      <c r="X113" s="476">
        <f t="shared" si="50"/>
        <v>36</v>
      </c>
      <c r="Y113" s="543">
        <f t="shared" si="41"/>
        <v>9.0909090909090912E-2</v>
      </c>
      <c r="Z113" s="493">
        <v>21</v>
      </c>
      <c r="AA113" s="332">
        <v>15</v>
      </c>
      <c r="AB113" s="476">
        <f t="shared" si="51"/>
        <v>36</v>
      </c>
      <c r="AC113" s="543">
        <f t="shared" si="42"/>
        <v>9.0909090909090912E-2</v>
      </c>
      <c r="AD113" s="493"/>
      <c r="AE113" s="332"/>
      <c r="AF113" s="476">
        <f t="shared" si="52"/>
        <v>0</v>
      </c>
      <c r="AG113" s="541">
        <f t="shared" si="43"/>
        <v>-1</v>
      </c>
    </row>
    <row r="114" spans="1:33" x14ac:dyDescent="0.2">
      <c r="A114" s="469" t="s">
        <v>215</v>
      </c>
      <c r="B114" s="537">
        <v>15</v>
      </c>
      <c r="C114" s="332">
        <v>4</v>
      </c>
      <c r="D114" s="332">
        <f t="shared" si="53"/>
        <v>19</v>
      </c>
      <c r="E114" s="543">
        <f t="shared" si="36"/>
        <v>5.5555555555555552E-2</v>
      </c>
      <c r="F114" s="572">
        <v>16</v>
      </c>
      <c r="G114" s="476">
        <v>4</v>
      </c>
      <c r="H114" s="476">
        <f t="shared" si="46"/>
        <v>20</v>
      </c>
      <c r="I114" s="543">
        <f t="shared" si="37"/>
        <v>0.1111111111111111</v>
      </c>
      <c r="J114" s="494">
        <v>16</v>
      </c>
      <c r="K114" s="476">
        <v>4</v>
      </c>
      <c r="L114" s="476">
        <f t="shared" si="47"/>
        <v>20</v>
      </c>
      <c r="M114" s="543">
        <f t="shared" si="38"/>
        <v>0.1111111111111111</v>
      </c>
      <c r="N114" s="494">
        <v>16</v>
      </c>
      <c r="O114" s="476">
        <v>4</v>
      </c>
      <c r="P114" s="476">
        <f t="shared" si="48"/>
        <v>20</v>
      </c>
      <c r="Q114" s="543">
        <f t="shared" si="39"/>
        <v>0.1111111111111111</v>
      </c>
      <c r="R114" s="494">
        <v>16</v>
      </c>
      <c r="S114" s="476">
        <v>4</v>
      </c>
      <c r="T114" s="476">
        <f t="shared" si="49"/>
        <v>20</v>
      </c>
      <c r="U114" s="543">
        <f t="shared" si="40"/>
        <v>0.1111111111111111</v>
      </c>
      <c r="V114" s="494">
        <v>15</v>
      </c>
      <c r="W114" s="332">
        <v>4</v>
      </c>
      <c r="X114" s="476">
        <f t="shared" si="50"/>
        <v>19</v>
      </c>
      <c r="Y114" s="543">
        <f t="shared" si="41"/>
        <v>5.5555555555555552E-2</v>
      </c>
      <c r="Z114" s="493">
        <v>15</v>
      </c>
      <c r="AA114" s="332">
        <v>4</v>
      </c>
      <c r="AB114" s="476">
        <f t="shared" si="51"/>
        <v>19</v>
      </c>
      <c r="AC114" s="543">
        <f t="shared" si="42"/>
        <v>5.5555555555555552E-2</v>
      </c>
      <c r="AD114" s="493"/>
      <c r="AE114" s="332"/>
      <c r="AF114" s="476">
        <f t="shared" si="52"/>
        <v>0</v>
      </c>
      <c r="AG114" s="541">
        <f t="shared" si="43"/>
        <v>-1</v>
      </c>
    </row>
    <row r="115" spans="1:33" x14ac:dyDescent="0.2">
      <c r="A115" s="469" t="s">
        <v>161</v>
      </c>
      <c r="B115" s="537">
        <v>5</v>
      </c>
      <c r="C115" s="332">
        <v>3</v>
      </c>
      <c r="D115" s="332">
        <f t="shared" si="53"/>
        <v>8</v>
      </c>
      <c r="E115" s="544">
        <f t="shared" si="36"/>
        <v>-0.2</v>
      </c>
      <c r="F115" s="572">
        <v>5</v>
      </c>
      <c r="G115" s="476">
        <v>3</v>
      </c>
      <c r="H115" s="476">
        <f t="shared" si="46"/>
        <v>8</v>
      </c>
      <c r="I115" s="544">
        <f t="shared" si="37"/>
        <v>-0.2</v>
      </c>
      <c r="J115" s="494">
        <v>5</v>
      </c>
      <c r="K115" s="476">
        <v>3</v>
      </c>
      <c r="L115" s="476">
        <f t="shared" si="47"/>
        <v>8</v>
      </c>
      <c r="M115" s="544">
        <f t="shared" si="38"/>
        <v>-0.2</v>
      </c>
      <c r="N115" s="494">
        <v>5</v>
      </c>
      <c r="O115" s="476">
        <v>2</v>
      </c>
      <c r="P115" s="476">
        <f t="shared" si="48"/>
        <v>7</v>
      </c>
      <c r="Q115" s="544">
        <f t="shared" si="39"/>
        <v>-0.3</v>
      </c>
      <c r="R115" s="494">
        <v>5</v>
      </c>
      <c r="S115" s="476">
        <v>2</v>
      </c>
      <c r="T115" s="476">
        <f t="shared" si="49"/>
        <v>7</v>
      </c>
      <c r="U115" s="544">
        <f t="shared" si="40"/>
        <v>-0.3</v>
      </c>
      <c r="V115" s="494">
        <v>5</v>
      </c>
      <c r="W115" s="332">
        <v>2</v>
      </c>
      <c r="X115" s="476">
        <f t="shared" si="50"/>
        <v>7</v>
      </c>
      <c r="Y115" s="544">
        <f t="shared" si="41"/>
        <v>-0.3</v>
      </c>
      <c r="Z115" s="493">
        <v>5</v>
      </c>
      <c r="AA115" s="332">
        <v>2</v>
      </c>
      <c r="AB115" s="476">
        <f t="shared" si="51"/>
        <v>7</v>
      </c>
      <c r="AC115" s="544">
        <f t="shared" si="42"/>
        <v>-0.3</v>
      </c>
      <c r="AD115" s="493"/>
      <c r="AE115" s="332"/>
      <c r="AF115" s="476">
        <f t="shared" si="52"/>
        <v>0</v>
      </c>
      <c r="AG115" s="541">
        <f t="shared" si="43"/>
        <v>-1</v>
      </c>
    </row>
    <row r="116" spans="1:33" x14ac:dyDescent="0.2">
      <c r="A116" s="469" t="s">
        <v>162</v>
      </c>
      <c r="B116" s="537">
        <v>67</v>
      </c>
      <c r="C116" s="332">
        <v>3</v>
      </c>
      <c r="D116" s="332">
        <f t="shared" si="53"/>
        <v>70</v>
      </c>
      <c r="E116" s="541">
        <f t="shared" si="36"/>
        <v>-1.4084507042253521E-2</v>
      </c>
      <c r="F116" s="572">
        <v>67</v>
      </c>
      <c r="G116" s="476">
        <v>3</v>
      </c>
      <c r="H116" s="476">
        <f t="shared" si="46"/>
        <v>70</v>
      </c>
      <c r="I116" s="541">
        <f t="shared" si="37"/>
        <v>-1.4084507042253521E-2</v>
      </c>
      <c r="J116" s="494">
        <v>67</v>
      </c>
      <c r="K116" s="476">
        <v>3</v>
      </c>
      <c r="L116" s="476">
        <f t="shared" si="47"/>
        <v>70</v>
      </c>
      <c r="M116" s="541">
        <f t="shared" si="38"/>
        <v>-1.4084507042253521E-2</v>
      </c>
      <c r="N116" s="494">
        <v>67</v>
      </c>
      <c r="O116" s="476">
        <v>3</v>
      </c>
      <c r="P116" s="476">
        <f t="shared" si="48"/>
        <v>70</v>
      </c>
      <c r="Q116" s="541">
        <f t="shared" si="39"/>
        <v>-1.4084507042253521E-2</v>
      </c>
      <c r="R116" s="494">
        <v>67</v>
      </c>
      <c r="S116" s="476">
        <v>3</v>
      </c>
      <c r="T116" s="476">
        <f t="shared" si="49"/>
        <v>70</v>
      </c>
      <c r="U116" s="541">
        <f t="shared" si="40"/>
        <v>-1.4084507042253521E-2</v>
      </c>
      <c r="V116" s="494">
        <v>66</v>
      </c>
      <c r="W116" s="332">
        <v>3</v>
      </c>
      <c r="X116" s="476">
        <f t="shared" si="50"/>
        <v>69</v>
      </c>
      <c r="Y116" s="541">
        <f t="shared" si="41"/>
        <v>-2.8169014084507043E-2</v>
      </c>
      <c r="Z116" s="493">
        <v>65</v>
      </c>
      <c r="AA116" s="332">
        <v>3</v>
      </c>
      <c r="AB116" s="476">
        <f t="shared" si="51"/>
        <v>68</v>
      </c>
      <c r="AC116" s="541">
        <f t="shared" si="42"/>
        <v>-4.2253521126760563E-2</v>
      </c>
      <c r="AD116" s="493"/>
      <c r="AE116" s="332"/>
      <c r="AF116" s="476">
        <f t="shared" si="52"/>
        <v>0</v>
      </c>
      <c r="AG116" s="541">
        <f t="shared" si="43"/>
        <v>-1</v>
      </c>
    </row>
    <row r="117" spans="1:33" x14ac:dyDescent="0.2">
      <c r="A117" s="469" t="s">
        <v>56</v>
      </c>
      <c r="B117" s="537">
        <v>12</v>
      </c>
      <c r="C117" s="332">
        <v>4</v>
      </c>
      <c r="D117" s="332">
        <f t="shared" si="53"/>
        <v>16</v>
      </c>
      <c r="E117" s="545">
        <f t="shared" si="36"/>
        <v>-5.8823529411764705E-2</v>
      </c>
      <c r="F117" s="572">
        <v>12</v>
      </c>
      <c r="G117" s="476">
        <v>4</v>
      </c>
      <c r="H117" s="476">
        <f t="shared" si="46"/>
        <v>16</v>
      </c>
      <c r="I117" s="545">
        <f t="shared" si="37"/>
        <v>-5.8823529411764705E-2</v>
      </c>
      <c r="J117" s="494">
        <v>12</v>
      </c>
      <c r="K117" s="476">
        <v>4</v>
      </c>
      <c r="L117" s="476">
        <f t="shared" si="47"/>
        <v>16</v>
      </c>
      <c r="M117" s="545">
        <f t="shared" si="38"/>
        <v>-5.8823529411764705E-2</v>
      </c>
      <c r="N117" s="494">
        <v>12</v>
      </c>
      <c r="O117" s="476">
        <v>4</v>
      </c>
      <c r="P117" s="476">
        <f t="shared" si="48"/>
        <v>16</v>
      </c>
      <c r="Q117" s="545">
        <f t="shared" si="39"/>
        <v>-5.8823529411764705E-2</v>
      </c>
      <c r="R117" s="494">
        <v>12</v>
      </c>
      <c r="S117" s="476">
        <v>4</v>
      </c>
      <c r="T117" s="476">
        <f t="shared" si="49"/>
        <v>16</v>
      </c>
      <c r="U117" s="545">
        <f t="shared" si="40"/>
        <v>-5.8823529411764705E-2</v>
      </c>
      <c r="V117" s="494">
        <v>12</v>
      </c>
      <c r="W117" s="332">
        <v>4</v>
      </c>
      <c r="X117" s="476">
        <f t="shared" si="50"/>
        <v>16</v>
      </c>
      <c r="Y117" s="545">
        <f t="shared" si="41"/>
        <v>-5.8823529411764705E-2</v>
      </c>
      <c r="Z117" s="493">
        <v>12</v>
      </c>
      <c r="AA117" s="332">
        <v>4</v>
      </c>
      <c r="AB117" s="476">
        <f t="shared" si="51"/>
        <v>16</v>
      </c>
      <c r="AC117" s="545">
        <f t="shared" si="42"/>
        <v>-5.8823529411764705E-2</v>
      </c>
      <c r="AD117" s="493"/>
      <c r="AE117" s="332"/>
      <c r="AF117" s="476">
        <f t="shared" si="52"/>
        <v>0</v>
      </c>
      <c r="AG117" s="541">
        <f t="shared" si="43"/>
        <v>-1</v>
      </c>
    </row>
    <row r="118" spans="1:33" x14ac:dyDescent="0.2">
      <c r="A118" s="469" t="s">
        <v>184</v>
      </c>
      <c r="B118" s="537">
        <v>26</v>
      </c>
      <c r="C118" s="332">
        <v>11</v>
      </c>
      <c r="D118" s="332">
        <f t="shared" si="53"/>
        <v>37</v>
      </c>
      <c r="E118" s="545">
        <f t="shared" si="36"/>
        <v>-5.128205128205128E-2</v>
      </c>
      <c r="F118" s="572">
        <v>25</v>
      </c>
      <c r="G118" s="476">
        <v>9</v>
      </c>
      <c r="H118" s="476">
        <f>SUM(F118:G118)</f>
        <v>34</v>
      </c>
      <c r="I118" s="545">
        <f t="shared" si="37"/>
        <v>-0.12820512820512819</v>
      </c>
      <c r="J118" s="494">
        <v>25</v>
      </c>
      <c r="K118" s="476">
        <v>8</v>
      </c>
      <c r="L118" s="476">
        <f>SUM(J118:K118)</f>
        <v>33</v>
      </c>
      <c r="M118" s="545">
        <f t="shared" si="38"/>
        <v>-0.15384615384615385</v>
      </c>
      <c r="N118" s="494">
        <v>25</v>
      </c>
      <c r="O118" s="476">
        <v>8</v>
      </c>
      <c r="P118" s="476">
        <f>SUM(N118:O118)</f>
        <v>33</v>
      </c>
      <c r="Q118" s="545">
        <f t="shared" si="39"/>
        <v>-0.15384615384615385</v>
      </c>
      <c r="R118" s="494">
        <v>25</v>
      </c>
      <c r="S118" s="476">
        <v>8</v>
      </c>
      <c r="T118" s="476">
        <f t="shared" si="49"/>
        <v>33</v>
      </c>
      <c r="U118" s="545">
        <f t="shared" si="40"/>
        <v>-0.15384615384615385</v>
      </c>
      <c r="V118" s="494">
        <v>25</v>
      </c>
      <c r="W118" s="332">
        <v>8</v>
      </c>
      <c r="X118" s="476">
        <f t="shared" si="50"/>
        <v>33</v>
      </c>
      <c r="Y118" s="545">
        <f t="shared" si="41"/>
        <v>-0.15384615384615385</v>
      </c>
      <c r="Z118" s="493">
        <v>25</v>
      </c>
      <c r="AA118" s="332">
        <v>7</v>
      </c>
      <c r="AB118" s="476">
        <f t="shared" si="51"/>
        <v>32</v>
      </c>
      <c r="AC118" s="545">
        <f t="shared" si="42"/>
        <v>-0.17948717948717949</v>
      </c>
      <c r="AD118" s="493"/>
      <c r="AE118" s="332"/>
      <c r="AF118" s="476">
        <f t="shared" si="52"/>
        <v>0</v>
      </c>
      <c r="AG118" s="541">
        <f t="shared" si="43"/>
        <v>-1</v>
      </c>
    </row>
    <row r="119" spans="1:33" x14ac:dyDescent="0.2">
      <c r="A119" s="468" t="s">
        <v>172</v>
      </c>
      <c r="B119" s="501">
        <f>SUM(B120:B127)</f>
        <v>335</v>
      </c>
      <c r="C119" s="387">
        <f>SUM(C120:C127)</f>
        <v>27</v>
      </c>
      <c r="D119" s="387">
        <f>SUM(D120:D127)</f>
        <v>362</v>
      </c>
      <c r="E119" s="540">
        <f t="shared" si="36"/>
        <v>-0.1380952380952381</v>
      </c>
      <c r="F119" s="382">
        <f>SUM(F120:F127)</f>
        <v>337</v>
      </c>
      <c r="G119" s="387">
        <f>SUM(G120:G127)</f>
        <v>27</v>
      </c>
      <c r="H119" s="387">
        <f>SUM(H120:H127)</f>
        <v>364</v>
      </c>
      <c r="I119" s="568">
        <f t="shared" si="37"/>
        <v>-0.13333333333333333</v>
      </c>
      <c r="J119" s="457">
        <f>SUM(J120:J127)</f>
        <v>333</v>
      </c>
      <c r="K119" s="387">
        <f>SUM(K120:K127)</f>
        <v>26</v>
      </c>
      <c r="L119" s="387">
        <f>SUM(L120:L127)</f>
        <v>359</v>
      </c>
      <c r="M119" s="540">
        <f t="shared" si="38"/>
        <v>-0.14523809523809525</v>
      </c>
      <c r="N119" s="457">
        <f>SUM(N120:N127)</f>
        <v>324</v>
      </c>
      <c r="O119" s="387">
        <f>SUM(O120:O127)</f>
        <v>25</v>
      </c>
      <c r="P119" s="387">
        <f>SUM(P120:P127)</f>
        <v>349</v>
      </c>
      <c r="Q119" s="568">
        <f t="shared" si="39"/>
        <v>-0.16904761904761906</v>
      </c>
      <c r="R119" s="457">
        <f>SUM(R120:R127)</f>
        <v>324</v>
      </c>
      <c r="S119" s="387">
        <f>SUM(S120:S127)</f>
        <v>25</v>
      </c>
      <c r="T119" s="387">
        <f>SUM(T120:T127)</f>
        <v>349</v>
      </c>
      <c r="U119" s="568">
        <f t="shared" si="40"/>
        <v>-0.16904761904761906</v>
      </c>
      <c r="V119" s="457">
        <f>SUM(V120:V127)</f>
        <v>318</v>
      </c>
      <c r="W119" s="387">
        <f>SUM(W120:W127)</f>
        <v>25</v>
      </c>
      <c r="X119" s="387">
        <f>SUM(X120:X127)</f>
        <v>343</v>
      </c>
      <c r="Y119" s="568">
        <f t="shared" si="41"/>
        <v>-0.18333333333333332</v>
      </c>
      <c r="Z119" s="457">
        <f>SUM(Z120:Z127)</f>
        <v>313</v>
      </c>
      <c r="AA119" s="387">
        <f>SUM(AA120:AA127)</f>
        <v>24</v>
      </c>
      <c r="AB119" s="387">
        <f>SUM(AB120:AB127)</f>
        <v>337</v>
      </c>
      <c r="AC119" s="568">
        <f t="shared" si="42"/>
        <v>-0.19761904761904761</v>
      </c>
      <c r="AD119" s="457">
        <f>SUM(AD120:AD127)</f>
        <v>0</v>
      </c>
      <c r="AE119" s="387">
        <f>SUM(AE120:AE127)</f>
        <v>0</v>
      </c>
      <c r="AF119" s="387">
        <f>SUM(AF120:AF127)</f>
        <v>0</v>
      </c>
      <c r="AG119" s="568">
        <f t="shared" si="43"/>
        <v>-1</v>
      </c>
    </row>
    <row r="120" spans="1:33" x14ac:dyDescent="0.2">
      <c r="A120" s="469" t="s">
        <v>102</v>
      </c>
      <c r="B120" s="537">
        <v>23</v>
      </c>
      <c r="C120" s="332">
        <v>0</v>
      </c>
      <c r="D120" s="332">
        <f>SUM(B120:C120)</f>
        <v>23</v>
      </c>
      <c r="E120" s="545">
        <f t="shared" si="36"/>
        <v>-0.11538461538461539</v>
      </c>
      <c r="F120" s="572">
        <v>23</v>
      </c>
      <c r="G120" s="476">
        <v>0</v>
      </c>
      <c r="H120" s="476">
        <f t="shared" ref="H120:H127" si="54">SUM(F120:G120)</f>
        <v>23</v>
      </c>
      <c r="I120" s="545">
        <f t="shared" si="37"/>
        <v>-0.11538461538461539</v>
      </c>
      <c r="J120" s="494">
        <v>23</v>
      </c>
      <c r="K120" s="476">
        <v>0</v>
      </c>
      <c r="L120" s="476">
        <f t="shared" ref="L120:L127" si="55">SUM(J120:K120)</f>
        <v>23</v>
      </c>
      <c r="M120" s="545">
        <f t="shared" si="38"/>
        <v>-0.11538461538461539</v>
      </c>
      <c r="N120" s="494">
        <v>22</v>
      </c>
      <c r="O120" s="476">
        <v>0</v>
      </c>
      <c r="P120" s="476">
        <f t="shared" ref="P120:P127" si="56">SUM(N120:O120)</f>
        <v>22</v>
      </c>
      <c r="Q120" s="545">
        <f t="shared" si="39"/>
        <v>-0.15384615384615385</v>
      </c>
      <c r="R120" s="494">
        <v>22</v>
      </c>
      <c r="S120" s="476">
        <v>0</v>
      </c>
      <c r="T120" s="476">
        <f t="shared" ref="T120:T127" si="57">SUM(R120:S120)</f>
        <v>22</v>
      </c>
      <c r="U120" s="545">
        <f t="shared" si="40"/>
        <v>-0.15384615384615385</v>
      </c>
      <c r="V120" s="493">
        <v>21</v>
      </c>
      <c r="W120" s="332">
        <v>0</v>
      </c>
      <c r="X120" s="476">
        <f t="shared" ref="X120:X127" si="58">SUM(V120:W120)</f>
        <v>21</v>
      </c>
      <c r="Y120" s="545">
        <f t="shared" si="41"/>
        <v>-0.19230769230769232</v>
      </c>
      <c r="Z120" s="493">
        <v>21</v>
      </c>
      <c r="AA120" s="332">
        <v>0</v>
      </c>
      <c r="AB120" s="476">
        <f t="shared" ref="AB120:AB127" si="59">SUM(Z120:AA120)</f>
        <v>21</v>
      </c>
      <c r="AC120" s="545">
        <f t="shared" si="42"/>
        <v>-0.19230769230769232</v>
      </c>
      <c r="AD120" s="493"/>
      <c r="AE120" s="332"/>
      <c r="AF120" s="476">
        <f t="shared" ref="AF120:AF127" si="60">SUM(AD120:AE120)</f>
        <v>0</v>
      </c>
      <c r="AG120" s="541">
        <f t="shared" si="43"/>
        <v>-1</v>
      </c>
    </row>
    <row r="121" spans="1:33" x14ac:dyDescent="0.2">
      <c r="A121" s="469" t="s">
        <v>152</v>
      </c>
      <c r="B121" s="537">
        <v>38</v>
      </c>
      <c r="C121" s="332">
        <v>4</v>
      </c>
      <c r="D121" s="332">
        <f t="shared" ref="D121:D127" si="61">SUM(B121:C121)</f>
        <v>42</v>
      </c>
      <c r="E121" s="545">
        <f t="shared" si="36"/>
        <v>-0.17647058823529413</v>
      </c>
      <c r="F121" s="572">
        <v>39</v>
      </c>
      <c r="G121" s="476">
        <v>4</v>
      </c>
      <c r="H121" s="476">
        <f t="shared" si="54"/>
        <v>43</v>
      </c>
      <c r="I121" s="545">
        <f t="shared" si="37"/>
        <v>-0.15686274509803921</v>
      </c>
      <c r="J121" s="494">
        <v>39</v>
      </c>
      <c r="K121" s="476">
        <v>4</v>
      </c>
      <c r="L121" s="476">
        <f t="shared" si="55"/>
        <v>43</v>
      </c>
      <c r="M121" s="545">
        <f t="shared" si="38"/>
        <v>-0.15686274509803921</v>
      </c>
      <c r="N121" s="494">
        <v>38</v>
      </c>
      <c r="O121" s="476">
        <v>3</v>
      </c>
      <c r="P121" s="476">
        <f t="shared" si="56"/>
        <v>41</v>
      </c>
      <c r="Q121" s="545">
        <f t="shared" si="39"/>
        <v>-0.19607843137254902</v>
      </c>
      <c r="R121" s="494">
        <v>38</v>
      </c>
      <c r="S121" s="476">
        <v>3</v>
      </c>
      <c r="T121" s="476">
        <f t="shared" si="57"/>
        <v>41</v>
      </c>
      <c r="U121" s="545">
        <f t="shared" si="40"/>
        <v>-0.19607843137254902</v>
      </c>
      <c r="V121" s="493">
        <v>38</v>
      </c>
      <c r="W121" s="332">
        <v>3</v>
      </c>
      <c r="X121" s="476">
        <f t="shared" si="58"/>
        <v>41</v>
      </c>
      <c r="Y121" s="545">
        <f t="shared" si="41"/>
        <v>-0.19607843137254902</v>
      </c>
      <c r="Z121" s="493">
        <v>37</v>
      </c>
      <c r="AA121" s="332">
        <v>3</v>
      </c>
      <c r="AB121" s="476">
        <f t="shared" si="59"/>
        <v>40</v>
      </c>
      <c r="AC121" s="544">
        <f t="shared" si="42"/>
        <v>-0.21568627450980393</v>
      </c>
      <c r="AD121" s="493"/>
      <c r="AE121" s="332"/>
      <c r="AF121" s="476">
        <f t="shared" si="60"/>
        <v>0</v>
      </c>
      <c r="AG121" s="541">
        <f t="shared" si="43"/>
        <v>-1</v>
      </c>
    </row>
    <row r="122" spans="1:33" x14ac:dyDescent="0.2">
      <c r="A122" s="469" t="s">
        <v>153</v>
      </c>
      <c r="B122" s="537">
        <v>48</v>
      </c>
      <c r="C122" s="332">
        <v>3</v>
      </c>
      <c r="D122" s="332">
        <f t="shared" si="61"/>
        <v>51</v>
      </c>
      <c r="E122" s="541">
        <f t="shared" si="36"/>
        <v>0</v>
      </c>
      <c r="F122" s="572">
        <v>49</v>
      </c>
      <c r="G122" s="476">
        <v>3</v>
      </c>
      <c r="H122" s="476">
        <f>SUM(F122:G122)</f>
        <v>52</v>
      </c>
      <c r="I122" s="543">
        <f t="shared" si="37"/>
        <v>1.9607843137254902E-2</v>
      </c>
      <c r="J122" s="494">
        <v>49</v>
      </c>
      <c r="K122" s="476">
        <v>2</v>
      </c>
      <c r="L122" s="476">
        <f>SUM(J122:K122)</f>
        <v>51</v>
      </c>
      <c r="M122" s="541">
        <f t="shared" si="38"/>
        <v>0</v>
      </c>
      <c r="N122" s="494">
        <v>46</v>
      </c>
      <c r="O122" s="476">
        <v>3</v>
      </c>
      <c r="P122" s="476">
        <f>SUM(N122:O122)</f>
        <v>49</v>
      </c>
      <c r="Q122" s="541">
        <f t="shared" si="39"/>
        <v>-3.9215686274509803E-2</v>
      </c>
      <c r="R122" s="494">
        <v>46</v>
      </c>
      <c r="S122" s="476">
        <v>3</v>
      </c>
      <c r="T122" s="476">
        <f>SUM(R122:S122)</f>
        <v>49</v>
      </c>
      <c r="U122" s="541">
        <f t="shared" si="40"/>
        <v>-3.9215686274509803E-2</v>
      </c>
      <c r="V122" s="493">
        <v>45</v>
      </c>
      <c r="W122" s="332">
        <v>3</v>
      </c>
      <c r="X122" s="476">
        <f>SUM(V122:W122)</f>
        <v>48</v>
      </c>
      <c r="Y122" s="545">
        <f t="shared" si="41"/>
        <v>-5.8823529411764705E-2</v>
      </c>
      <c r="Z122" s="493">
        <v>45</v>
      </c>
      <c r="AA122" s="332">
        <v>3</v>
      </c>
      <c r="AB122" s="476">
        <f>SUM(Z122:AA122)</f>
        <v>48</v>
      </c>
      <c r="AC122" s="545">
        <f t="shared" si="42"/>
        <v>-5.8823529411764705E-2</v>
      </c>
      <c r="AD122" s="493"/>
      <c r="AE122" s="332"/>
      <c r="AF122" s="476">
        <f>SUM(AD122:AE122)</f>
        <v>0</v>
      </c>
      <c r="AG122" s="541">
        <f t="shared" si="43"/>
        <v>-1</v>
      </c>
    </row>
    <row r="123" spans="1:33" x14ac:dyDescent="0.2">
      <c r="A123" s="469" t="s">
        <v>155</v>
      </c>
      <c r="B123" s="537">
        <v>25</v>
      </c>
      <c r="C123" s="332">
        <v>2</v>
      </c>
      <c r="D123" s="332">
        <f t="shared" si="61"/>
        <v>27</v>
      </c>
      <c r="E123" s="545">
        <f t="shared" si="36"/>
        <v>-0.12903225806451613</v>
      </c>
      <c r="F123" s="572">
        <v>25</v>
      </c>
      <c r="G123" s="476">
        <v>2</v>
      </c>
      <c r="H123" s="476">
        <f t="shared" si="54"/>
        <v>27</v>
      </c>
      <c r="I123" s="545">
        <f t="shared" si="37"/>
        <v>-0.12903225806451613</v>
      </c>
      <c r="J123" s="494">
        <v>23</v>
      </c>
      <c r="K123" s="476">
        <v>2</v>
      </c>
      <c r="L123" s="476">
        <f t="shared" si="55"/>
        <v>25</v>
      </c>
      <c r="M123" s="545">
        <f t="shared" si="38"/>
        <v>-0.19354838709677419</v>
      </c>
      <c r="N123" s="494">
        <v>23</v>
      </c>
      <c r="O123" s="476">
        <v>2</v>
      </c>
      <c r="P123" s="476">
        <f t="shared" si="56"/>
        <v>25</v>
      </c>
      <c r="Q123" s="545">
        <f t="shared" si="39"/>
        <v>-0.19354838709677419</v>
      </c>
      <c r="R123" s="494">
        <v>23</v>
      </c>
      <c r="S123" s="476">
        <v>2</v>
      </c>
      <c r="T123" s="476">
        <f t="shared" si="57"/>
        <v>25</v>
      </c>
      <c r="U123" s="545">
        <f t="shared" si="40"/>
        <v>-0.19354838709677419</v>
      </c>
      <c r="V123" s="493">
        <v>23</v>
      </c>
      <c r="W123" s="332">
        <v>2</v>
      </c>
      <c r="X123" s="476">
        <f t="shared" si="58"/>
        <v>25</v>
      </c>
      <c r="Y123" s="545">
        <f t="shared" si="41"/>
        <v>-0.19354838709677419</v>
      </c>
      <c r="Z123" s="493">
        <v>23</v>
      </c>
      <c r="AA123" s="332">
        <v>2</v>
      </c>
      <c r="AB123" s="476">
        <f t="shared" si="59"/>
        <v>25</v>
      </c>
      <c r="AC123" s="545">
        <f t="shared" si="42"/>
        <v>-0.19354838709677419</v>
      </c>
      <c r="AD123" s="493"/>
      <c r="AE123" s="332"/>
      <c r="AF123" s="476">
        <f t="shared" si="60"/>
        <v>0</v>
      </c>
      <c r="AG123" s="541">
        <f t="shared" si="43"/>
        <v>-1</v>
      </c>
    </row>
    <row r="124" spans="1:33" x14ac:dyDescent="0.2">
      <c r="A124" s="469" t="s">
        <v>118</v>
      </c>
      <c r="B124" s="537">
        <v>8</v>
      </c>
      <c r="C124" s="332">
        <v>0</v>
      </c>
      <c r="D124" s="332">
        <f t="shared" si="61"/>
        <v>8</v>
      </c>
      <c r="E124" s="544">
        <f t="shared" si="36"/>
        <v>-0.2</v>
      </c>
      <c r="F124" s="572">
        <v>8</v>
      </c>
      <c r="G124" s="476">
        <v>0</v>
      </c>
      <c r="H124" s="476">
        <f t="shared" si="54"/>
        <v>8</v>
      </c>
      <c r="I124" s="544">
        <f t="shared" si="37"/>
        <v>-0.2</v>
      </c>
      <c r="J124" s="494">
        <v>8</v>
      </c>
      <c r="K124" s="476">
        <v>0</v>
      </c>
      <c r="L124" s="476">
        <f t="shared" si="55"/>
        <v>8</v>
      </c>
      <c r="M124" s="544">
        <f t="shared" si="38"/>
        <v>-0.2</v>
      </c>
      <c r="N124" s="494">
        <v>8</v>
      </c>
      <c r="O124" s="476">
        <v>0</v>
      </c>
      <c r="P124" s="476">
        <f t="shared" si="56"/>
        <v>8</v>
      </c>
      <c r="Q124" s="544">
        <f t="shared" si="39"/>
        <v>-0.2</v>
      </c>
      <c r="R124" s="494">
        <v>8</v>
      </c>
      <c r="S124" s="476">
        <v>0</v>
      </c>
      <c r="T124" s="476">
        <f t="shared" si="57"/>
        <v>8</v>
      </c>
      <c r="U124" s="544">
        <f t="shared" si="40"/>
        <v>-0.2</v>
      </c>
      <c r="V124" s="493">
        <v>8</v>
      </c>
      <c r="W124" s="332">
        <v>0</v>
      </c>
      <c r="X124" s="476">
        <f t="shared" si="58"/>
        <v>8</v>
      </c>
      <c r="Y124" s="544">
        <f t="shared" si="41"/>
        <v>-0.2</v>
      </c>
      <c r="Z124" s="493">
        <v>8</v>
      </c>
      <c r="AA124" s="332">
        <v>0</v>
      </c>
      <c r="AB124" s="476">
        <f t="shared" si="59"/>
        <v>8</v>
      </c>
      <c r="AC124" s="544">
        <f t="shared" si="42"/>
        <v>-0.2</v>
      </c>
      <c r="AD124" s="493"/>
      <c r="AE124" s="332"/>
      <c r="AF124" s="476">
        <f t="shared" si="60"/>
        <v>0</v>
      </c>
      <c r="AG124" s="541">
        <f t="shared" si="43"/>
        <v>-1</v>
      </c>
    </row>
    <row r="125" spans="1:33" x14ac:dyDescent="0.2">
      <c r="A125" s="470" t="s">
        <v>91</v>
      </c>
      <c r="B125" s="538">
        <v>79</v>
      </c>
      <c r="C125" s="476">
        <v>7</v>
      </c>
      <c r="D125" s="332">
        <f t="shared" si="61"/>
        <v>86</v>
      </c>
      <c r="E125" s="544">
        <f t="shared" si="36"/>
        <v>-0.20370370370370369</v>
      </c>
      <c r="F125" s="572">
        <v>79</v>
      </c>
      <c r="G125" s="476">
        <v>7</v>
      </c>
      <c r="H125" s="476">
        <f t="shared" si="54"/>
        <v>86</v>
      </c>
      <c r="I125" s="544">
        <f t="shared" si="37"/>
        <v>-0.20370370370370369</v>
      </c>
      <c r="J125" s="494">
        <v>78</v>
      </c>
      <c r="K125" s="476">
        <v>7</v>
      </c>
      <c r="L125" s="476">
        <f t="shared" si="55"/>
        <v>85</v>
      </c>
      <c r="M125" s="544">
        <f t="shared" si="38"/>
        <v>-0.21296296296296297</v>
      </c>
      <c r="N125" s="494">
        <v>76</v>
      </c>
      <c r="O125" s="476">
        <v>7</v>
      </c>
      <c r="P125" s="476">
        <f t="shared" si="56"/>
        <v>83</v>
      </c>
      <c r="Q125" s="544">
        <f t="shared" si="39"/>
        <v>-0.23148148148148148</v>
      </c>
      <c r="R125" s="494">
        <v>76</v>
      </c>
      <c r="S125" s="476">
        <v>7</v>
      </c>
      <c r="T125" s="476">
        <f t="shared" si="57"/>
        <v>83</v>
      </c>
      <c r="U125" s="544">
        <f t="shared" si="40"/>
        <v>-0.23148148148148148</v>
      </c>
      <c r="V125" s="493">
        <v>74</v>
      </c>
      <c r="W125" s="332">
        <v>7</v>
      </c>
      <c r="X125" s="476">
        <f t="shared" si="58"/>
        <v>81</v>
      </c>
      <c r="Y125" s="544">
        <f t="shared" si="41"/>
        <v>-0.25</v>
      </c>
      <c r="Z125" s="493">
        <v>73</v>
      </c>
      <c r="AA125" s="332">
        <v>7</v>
      </c>
      <c r="AB125" s="476">
        <f t="shared" si="59"/>
        <v>80</v>
      </c>
      <c r="AC125" s="544">
        <f t="shared" si="42"/>
        <v>-0.25925925925925924</v>
      </c>
      <c r="AD125" s="493"/>
      <c r="AE125" s="332"/>
      <c r="AF125" s="476">
        <f t="shared" si="60"/>
        <v>0</v>
      </c>
      <c r="AG125" s="541">
        <f t="shared" si="43"/>
        <v>-1</v>
      </c>
    </row>
    <row r="126" spans="1:33" x14ac:dyDescent="0.2">
      <c r="A126" s="469" t="s">
        <v>92</v>
      </c>
      <c r="B126" s="537">
        <v>10</v>
      </c>
      <c r="C126" s="332">
        <v>9</v>
      </c>
      <c r="D126" s="332">
        <f t="shared" si="61"/>
        <v>19</v>
      </c>
      <c r="E126" s="545">
        <f t="shared" si="36"/>
        <v>-0.13636363636363635</v>
      </c>
      <c r="F126" s="572">
        <v>10</v>
      </c>
      <c r="G126" s="476">
        <v>9</v>
      </c>
      <c r="H126" s="476">
        <f t="shared" si="54"/>
        <v>19</v>
      </c>
      <c r="I126" s="545">
        <f t="shared" si="37"/>
        <v>-0.13636363636363635</v>
      </c>
      <c r="J126" s="494">
        <v>9</v>
      </c>
      <c r="K126" s="476">
        <v>9</v>
      </c>
      <c r="L126" s="476">
        <f t="shared" si="55"/>
        <v>18</v>
      </c>
      <c r="M126" s="545">
        <f t="shared" si="38"/>
        <v>-0.18181818181818182</v>
      </c>
      <c r="N126" s="494">
        <v>9</v>
      </c>
      <c r="O126" s="476">
        <v>8</v>
      </c>
      <c r="P126" s="476">
        <f t="shared" si="56"/>
        <v>17</v>
      </c>
      <c r="Q126" s="544">
        <f t="shared" si="39"/>
        <v>-0.22727272727272727</v>
      </c>
      <c r="R126" s="494">
        <v>9</v>
      </c>
      <c r="S126" s="476">
        <v>8</v>
      </c>
      <c r="T126" s="476">
        <f t="shared" si="57"/>
        <v>17</v>
      </c>
      <c r="U126" s="544">
        <f t="shared" si="40"/>
        <v>-0.22727272727272727</v>
      </c>
      <c r="V126" s="493">
        <v>9</v>
      </c>
      <c r="W126" s="332">
        <v>8</v>
      </c>
      <c r="X126" s="476">
        <f t="shared" si="58"/>
        <v>17</v>
      </c>
      <c r="Y126" s="544">
        <f t="shared" si="41"/>
        <v>-0.22727272727272727</v>
      </c>
      <c r="Z126" s="493">
        <v>9</v>
      </c>
      <c r="AA126" s="332">
        <v>7</v>
      </c>
      <c r="AB126" s="476">
        <f t="shared" si="59"/>
        <v>16</v>
      </c>
      <c r="AC126" s="544">
        <f t="shared" si="42"/>
        <v>-0.27272727272727271</v>
      </c>
      <c r="AD126" s="493"/>
      <c r="AE126" s="332"/>
      <c r="AF126" s="476">
        <f t="shared" si="60"/>
        <v>0</v>
      </c>
      <c r="AG126" s="541">
        <f t="shared" si="43"/>
        <v>-1</v>
      </c>
    </row>
    <row r="127" spans="1:33" x14ac:dyDescent="0.2">
      <c r="A127" s="469" t="s">
        <v>38</v>
      </c>
      <c r="B127" s="537">
        <v>104</v>
      </c>
      <c r="C127" s="332">
        <v>2</v>
      </c>
      <c r="D127" s="332">
        <f t="shared" si="61"/>
        <v>106</v>
      </c>
      <c r="E127" s="545">
        <f>(D127-$H54)/$H54</f>
        <v>-0.12396694214876033</v>
      </c>
      <c r="F127" s="572">
        <v>104</v>
      </c>
      <c r="G127" s="476">
        <v>2</v>
      </c>
      <c r="H127" s="476">
        <f t="shared" si="54"/>
        <v>106</v>
      </c>
      <c r="I127" s="545">
        <f t="shared" si="37"/>
        <v>-0.12396694214876033</v>
      </c>
      <c r="J127" s="494">
        <v>104</v>
      </c>
      <c r="K127" s="476">
        <v>2</v>
      </c>
      <c r="L127" s="476">
        <f t="shared" si="55"/>
        <v>106</v>
      </c>
      <c r="M127" s="545">
        <f t="shared" si="38"/>
        <v>-0.12396694214876033</v>
      </c>
      <c r="N127" s="494">
        <v>102</v>
      </c>
      <c r="O127" s="476">
        <v>2</v>
      </c>
      <c r="P127" s="476">
        <f t="shared" si="56"/>
        <v>104</v>
      </c>
      <c r="Q127" s="545">
        <f t="shared" si="39"/>
        <v>-0.14049586776859505</v>
      </c>
      <c r="R127" s="494">
        <v>102</v>
      </c>
      <c r="S127" s="476">
        <v>2</v>
      </c>
      <c r="T127" s="476">
        <f t="shared" si="57"/>
        <v>104</v>
      </c>
      <c r="U127" s="545">
        <f t="shared" si="40"/>
        <v>-0.14049586776859505</v>
      </c>
      <c r="V127" s="493">
        <v>100</v>
      </c>
      <c r="W127" s="332">
        <v>2</v>
      </c>
      <c r="X127" s="476">
        <f t="shared" si="58"/>
        <v>102</v>
      </c>
      <c r="Y127" s="545">
        <f t="shared" si="41"/>
        <v>-0.15702479338842976</v>
      </c>
      <c r="Z127" s="493">
        <v>97</v>
      </c>
      <c r="AA127" s="332">
        <v>2</v>
      </c>
      <c r="AB127" s="476">
        <f t="shared" si="59"/>
        <v>99</v>
      </c>
      <c r="AC127" s="545">
        <f t="shared" si="42"/>
        <v>-0.18181818181818182</v>
      </c>
      <c r="AD127" s="493"/>
      <c r="AE127" s="332"/>
      <c r="AF127" s="476">
        <f t="shared" si="60"/>
        <v>0</v>
      </c>
      <c r="AG127" s="541">
        <f t="shared" si="43"/>
        <v>-1</v>
      </c>
    </row>
    <row r="128" spans="1:33" ht="13.5" thickBot="1" x14ac:dyDescent="0.25">
      <c r="B128" s="478"/>
      <c r="C128" s="478"/>
      <c r="D128" s="478"/>
      <c r="E128" s="478"/>
    </row>
    <row r="129" spans="1:33" x14ac:dyDescent="0.2">
      <c r="A129" s="502" t="s">
        <v>171</v>
      </c>
      <c r="B129" s="546">
        <f>B78+B98</f>
        <v>156</v>
      </c>
      <c r="C129" s="547">
        <f>C78+C98</f>
        <v>112</v>
      </c>
      <c r="D129" s="547">
        <f>D78+D98</f>
        <v>268</v>
      </c>
      <c r="E129" s="582">
        <f>(D129-$H56)/$H56</f>
        <v>-9.45945945945946E-2</v>
      </c>
      <c r="F129" s="546">
        <f>F78+F98</f>
        <v>156</v>
      </c>
      <c r="G129" s="547">
        <f>G78+G98</f>
        <v>110</v>
      </c>
      <c r="H129" s="547">
        <f>H78+H98</f>
        <v>266</v>
      </c>
      <c r="I129" s="582">
        <f>(H129-$H56)/$H56</f>
        <v>-0.10135135135135136</v>
      </c>
      <c r="J129" s="546">
        <f>J78+J98</f>
        <v>156</v>
      </c>
      <c r="K129" s="547">
        <f>K78+K98</f>
        <v>109</v>
      </c>
      <c r="L129" s="547">
        <f>L78+L98</f>
        <v>265</v>
      </c>
      <c r="M129" s="582">
        <f>(L129-$H56)/$H56</f>
        <v>-0.10472972972972973</v>
      </c>
      <c r="N129" s="546">
        <f>N78+N98</f>
        <v>153</v>
      </c>
      <c r="O129" s="547">
        <f>O78+O98</f>
        <v>107</v>
      </c>
      <c r="P129" s="547">
        <f>P78+P98</f>
        <v>260</v>
      </c>
      <c r="Q129" s="582">
        <f>(P129-$H56)/$H56</f>
        <v>-0.12162162162162163</v>
      </c>
      <c r="R129" s="546">
        <f>R78+R98</f>
        <v>151</v>
      </c>
      <c r="S129" s="547">
        <f>S78+S98</f>
        <v>106</v>
      </c>
      <c r="T129" s="547">
        <f>T78+T98</f>
        <v>257</v>
      </c>
      <c r="U129" s="582">
        <f>(T129-$H56)/$H56</f>
        <v>-0.13175675675675674</v>
      </c>
      <c r="V129" s="546">
        <f>V78+V98</f>
        <v>147</v>
      </c>
      <c r="W129" s="547">
        <f>W78+W98</f>
        <v>104</v>
      </c>
      <c r="X129" s="547">
        <f>X78+X98</f>
        <v>251</v>
      </c>
      <c r="Y129" s="582">
        <f>(X129-$H56)/$H56</f>
        <v>-0.15202702702702703</v>
      </c>
      <c r="Z129" s="546">
        <f>Z78+Z98</f>
        <v>147</v>
      </c>
      <c r="AA129" s="547">
        <f>AA78+AA98</f>
        <v>103</v>
      </c>
      <c r="AB129" s="547">
        <f>AB78+AB98</f>
        <v>250</v>
      </c>
      <c r="AC129" s="582">
        <f>(AB129-$H56)/$H56</f>
        <v>-0.1554054054054054</v>
      </c>
      <c r="AD129" s="546">
        <f>AD78+AD98</f>
        <v>0</v>
      </c>
      <c r="AE129" s="547">
        <f>AE78+AE98</f>
        <v>0</v>
      </c>
      <c r="AF129" s="547">
        <f>AF78+AF98</f>
        <v>0</v>
      </c>
      <c r="AG129" s="582">
        <f>(AF129-$H56)/$H56</f>
        <v>-1</v>
      </c>
    </row>
    <row r="130" spans="1:33" x14ac:dyDescent="0.2">
      <c r="A130" s="468" t="s">
        <v>173</v>
      </c>
      <c r="B130" s="387">
        <f>B89+B103+B82</f>
        <v>509</v>
      </c>
      <c r="C130" s="387">
        <f>C89+C103+C82</f>
        <v>223</v>
      </c>
      <c r="D130" s="387">
        <f>D89+D103+D82</f>
        <v>732</v>
      </c>
      <c r="E130" s="569">
        <f>(D130-$H57)/$H57</f>
        <v>-4.1884816753926704E-2</v>
      </c>
      <c r="F130" s="501">
        <f>F82+F89+F103</f>
        <v>504</v>
      </c>
      <c r="G130" s="387">
        <f>G82+G89+G103</f>
        <v>216</v>
      </c>
      <c r="H130" s="382">
        <f>H82+H89+H103</f>
        <v>720</v>
      </c>
      <c r="I130" s="569">
        <f>(H130-$H57)/$H57</f>
        <v>-5.7591623036649213E-2</v>
      </c>
      <c r="J130" s="457">
        <f>J89+J103+J82</f>
        <v>504</v>
      </c>
      <c r="K130" s="387">
        <f>K89+K103+K82</f>
        <v>211</v>
      </c>
      <c r="L130" s="387">
        <f>L89+L103+L82</f>
        <v>715</v>
      </c>
      <c r="M130" s="569">
        <f>(L130-$H57)/$H57</f>
        <v>-6.413612565445026E-2</v>
      </c>
      <c r="N130" s="457">
        <f>N89+N103+N82</f>
        <v>501</v>
      </c>
      <c r="O130" s="387">
        <f>O89+O103+O82</f>
        <v>209</v>
      </c>
      <c r="P130" s="387">
        <f>P89+P103+P82</f>
        <v>710</v>
      </c>
      <c r="Q130" s="569">
        <f>(P130-$H57)/$H57</f>
        <v>-7.0680628272251314E-2</v>
      </c>
      <c r="R130" s="457">
        <f>R89+R103+R82</f>
        <v>496</v>
      </c>
      <c r="S130" s="387">
        <f>S89+S103+S82</f>
        <v>208</v>
      </c>
      <c r="T130" s="387">
        <f>T89+T103+T82</f>
        <v>704</v>
      </c>
      <c r="U130" s="569">
        <f>(T130-$H57)/$H57</f>
        <v>-7.8534031413612565E-2</v>
      </c>
      <c r="V130" s="457">
        <f>V89+V103+V82</f>
        <v>489</v>
      </c>
      <c r="W130" s="387">
        <f>W89+W103+W82</f>
        <v>203</v>
      </c>
      <c r="X130" s="387">
        <f>X89+X103+X82</f>
        <v>692</v>
      </c>
      <c r="Y130" s="569">
        <f>(X130-$H57)/$H57</f>
        <v>-9.4240837696335081E-2</v>
      </c>
      <c r="Z130" s="457">
        <f>Z89+Z103+Z82</f>
        <v>483</v>
      </c>
      <c r="AA130" s="387">
        <f>AA89+AA103+AA82</f>
        <v>202</v>
      </c>
      <c r="AB130" s="387">
        <f>AB89+AB103+AB82</f>
        <v>685</v>
      </c>
      <c r="AC130" s="569">
        <f>(AB130-$H57)/$H57</f>
        <v>-0.10340314136125654</v>
      </c>
      <c r="AD130" s="457">
        <f>AD89+AD103+AD82</f>
        <v>0</v>
      </c>
      <c r="AE130" s="387">
        <f>AE89+AE103+AE82</f>
        <v>0</v>
      </c>
      <c r="AF130" s="387">
        <f>AF89+AF103+AF82</f>
        <v>0</v>
      </c>
      <c r="AG130" s="569">
        <f>(AF130-$H57)/$H57</f>
        <v>-1</v>
      </c>
    </row>
    <row r="131" spans="1:33" x14ac:dyDescent="0.2">
      <c r="A131" s="468" t="s">
        <v>172</v>
      </c>
      <c r="B131" s="457">
        <f>B85+B94+B119</f>
        <v>597</v>
      </c>
      <c r="C131" s="387">
        <f>C85+C94+C119</f>
        <v>79</v>
      </c>
      <c r="D131" s="387">
        <f>D85+D94+D119</f>
        <v>676</v>
      </c>
      <c r="E131" s="569">
        <f>(D131-$H58)/$H58</f>
        <v>-0.11169513797634691</v>
      </c>
      <c r="F131" s="457">
        <f>F85+F94+F119</f>
        <v>574</v>
      </c>
      <c r="G131" s="387">
        <f>G85+G94+G119</f>
        <v>76</v>
      </c>
      <c r="H131" s="387">
        <f>H85+H94+H119</f>
        <v>650</v>
      </c>
      <c r="I131" s="569">
        <f>(H131-$H58)/$H58</f>
        <v>-0.14586070959264127</v>
      </c>
      <c r="J131" s="457">
        <f>J85+J94+J119</f>
        <v>571</v>
      </c>
      <c r="K131" s="387">
        <f>K85+K94+K119</f>
        <v>71</v>
      </c>
      <c r="L131" s="387">
        <f>L85+L94+L119</f>
        <v>642</v>
      </c>
      <c r="M131" s="569">
        <f>(L131-$H58)/$H58</f>
        <v>-0.15637319316688567</v>
      </c>
      <c r="N131" s="457">
        <f>N85+N94+N119</f>
        <v>558</v>
      </c>
      <c r="O131" s="387">
        <f>O85+O94+O119</f>
        <v>67</v>
      </c>
      <c r="P131" s="387">
        <f>P85+P94+P119</f>
        <v>625</v>
      </c>
      <c r="Q131" s="569">
        <f>(P131-$H58)/$H58</f>
        <v>-0.17871222076215507</v>
      </c>
      <c r="R131" s="457">
        <f>R85+R94+R119</f>
        <v>551</v>
      </c>
      <c r="S131" s="387">
        <f>S85+S94+S119</f>
        <v>67</v>
      </c>
      <c r="T131" s="387">
        <f>T85+T94+T119</f>
        <v>618</v>
      </c>
      <c r="U131" s="569">
        <f>(T131-$H58)/$H58</f>
        <v>-0.18791064388961892</v>
      </c>
      <c r="V131" s="457">
        <f>V85+V94+V119</f>
        <v>542</v>
      </c>
      <c r="W131" s="387">
        <f>W85+W94+W119</f>
        <v>67</v>
      </c>
      <c r="X131" s="387">
        <f>X85+X94+X119</f>
        <v>609</v>
      </c>
      <c r="Y131" s="569">
        <f>(X131-$H58)/$H58</f>
        <v>-0.19973718791064388</v>
      </c>
      <c r="Z131" s="457">
        <f>Z85+Z94+Z119</f>
        <v>534</v>
      </c>
      <c r="AA131" s="387">
        <f>AA85+AA94+AA119</f>
        <v>65</v>
      </c>
      <c r="AB131" s="387">
        <f>AB85+AB94+AB119</f>
        <v>599</v>
      </c>
      <c r="AC131" s="569">
        <f>(AB131-$H58)/$H58</f>
        <v>-0.21287779237844942</v>
      </c>
      <c r="AD131" s="457">
        <f>AD85+AD94+AD119</f>
        <v>0</v>
      </c>
      <c r="AE131" s="387">
        <f>AE85+AE94+AE119</f>
        <v>0</v>
      </c>
      <c r="AF131" s="387">
        <f>AF85+AF94+AF119</f>
        <v>0</v>
      </c>
      <c r="AG131" s="569">
        <f>(AF131-$H58)/$H58</f>
        <v>-1</v>
      </c>
    </row>
    <row r="132" spans="1:33" ht="13.5" thickBot="1" x14ac:dyDescent="0.25">
      <c r="A132" s="905"/>
      <c r="B132" s="905"/>
      <c r="C132" s="905"/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  <c r="AD132" s="905"/>
      <c r="AE132" s="905"/>
      <c r="AF132" s="905"/>
      <c r="AG132" s="905"/>
    </row>
    <row r="133" spans="1:33" x14ac:dyDescent="0.2">
      <c r="A133" s="615"/>
      <c r="B133" s="919" t="s">
        <v>224</v>
      </c>
      <c r="C133" s="917"/>
      <c r="D133" s="917"/>
      <c r="E133" s="918"/>
      <c r="F133" s="919" t="s">
        <v>225</v>
      </c>
      <c r="G133" s="917"/>
      <c r="H133" s="917"/>
      <c r="I133" s="918"/>
      <c r="J133" s="919" t="s">
        <v>226</v>
      </c>
      <c r="K133" s="917"/>
      <c r="L133" s="917"/>
      <c r="M133" s="918"/>
      <c r="N133" s="919" t="s">
        <v>227</v>
      </c>
      <c r="O133" s="917"/>
      <c r="P133" s="917"/>
      <c r="Q133" s="918"/>
      <c r="R133" s="919" t="s">
        <v>228</v>
      </c>
      <c r="S133" s="926"/>
      <c r="T133" s="926"/>
      <c r="U133" s="927"/>
      <c r="V133" s="919" t="s">
        <v>231</v>
      </c>
      <c r="W133" s="917"/>
      <c r="X133" s="917"/>
      <c r="Y133" s="918"/>
      <c r="Z133" s="919" t="s">
        <v>232</v>
      </c>
      <c r="AA133" s="917"/>
      <c r="AB133" s="917"/>
      <c r="AC133" s="918"/>
      <c r="AD133" s="920"/>
      <c r="AE133" s="917"/>
      <c r="AF133" s="917"/>
      <c r="AG133" s="918"/>
    </row>
    <row r="134" spans="1:33" ht="13.5" thickBot="1" x14ac:dyDescent="0.25">
      <c r="A134" s="616" t="s">
        <v>216</v>
      </c>
      <c r="B134" s="550" t="s">
        <v>22</v>
      </c>
      <c r="C134" s="551" t="s">
        <v>21</v>
      </c>
      <c r="D134" s="552" t="s">
        <v>23</v>
      </c>
      <c r="E134" s="597" t="s">
        <v>47</v>
      </c>
      <c r="F134" s="550" t="s">
        <v>22</v>
      </c>
      <c r="G134" s="551" t="s">
        <v>21</v>
      </c>
      <c r="H134" s="552" t="s">
        <v>23</v>
      </c>
      <c r="I134" s="554" t="s">
        <v>47</v>
      </c>
      <c r="J134" s="550" t="s">
        <v>22</v>
      </c>
      <c r="K134" s="551" t="s">
        <v>21</v>
      </c>
      <c r="L134" s="552" t="s">
        <v>23</v>
      </c>
      <c r="M134" s="554" t="s">
        <v>47</v>
      </c>
      <c r="N134" s="550" t="s">
        <v>22</v>
      </c>
      <c r="O134" s="551" t="s">
        <v>21</v>
      </c>
      <c r="P134" s="552" t="s">
        <v>23</v>
      </c>
      <c r="Q134" s="554" t="s">
        <v>47</v>
      </c>
      <c r="R134" s="550" t="s">
        <v>22</v>
      </c>
      <c r="S134" s="551" t="s">
        <v>21</v>
      </c>
      <c r="T134" s="552" t="s">
        <v>23</v>
      </c>
      <c r="U134" s="554" t="s">
        <v>47</v>
      </c>
      <c r="V134" s="550" t="s">
        <v>22</v>
      </c>
      <c r="W134" s="551" t="s">
        <v>21</v>
      </c>
      <c r="X134" s="552" t="s">
        <v>23</v>
      </c>
      <c r="Y134" s="554" t="s">
        <v>47</v>
      </c>
      <c r="Z134" s="550" t="s">
        <v>22</v>
      </c>
      <c r="AA134" s="551" t="s">
        <v>21</v>
      </c>
      <c r="AB134" s="552" t="s">
        <v>23</v>
      </c>
      <c r="AC134" s="554" t="s">
        <v>47</v>
      </c>
      <c r="AD134" s="555" t="s">
        <v>22</v>
      </c>
      <c r="AE134" s="551" t="s">
        <v>21</v>
      </c>
      <c r="AF134" s="551" t="s">
        <v>48</v>
      </c>
      <c r="AG134" s="554" t="s">
        <v>47</v>
      </c>
    </row>
    <row r="135" spans="1:33" x14ac:dyDescent="0.2">
      <c r="A135" s="472" t="s">
        <v>149</v>
      </c>
      <c r="B135" s="556">
        <f t="shared" ref="B135:D136" si="62">B136</f>
        <v>230</v>
      </c>
      <c r="C135" s="557">
        <f t="shared" si="62"/>
        <v>89</v>
      </c>
      <c r="D135" s="557">
        <f t="shared" si="62"/>
        <v>319</v>
      </c>
      <c r="E135" s="561">
        <f t="shared" ref="E135:E139" si="63">(D135-$H62)/$H62</f>
        <v>-9.375E-2</v>
      </c>
      <c r="F135" s="556">
        <f t="shared" ref="F135:G136" si="64">F136</f>
        <v>229</v>
      </c>
      <c r="G135" s="557">
        <f t="shared" si="64"/>
        <v>88</v>
      </c>
      <c r="H135" s="557">
        <f>H136</f>
        <v>317</v>
      </c>
      <c r="I135" s="623">
        <f t="shared" ref="I135:I140" si="65">(H135-$H62)/$H62</f>
        <v>-9.9431818181818177E-2</v>
      </c>
      <c r="J135" s="556">
        <f t="shared" ref="J135:L136" si="66">J136</f>
        <v>228</v>
      </c>
      <c r="K135" s="557">
        <f t="shared" si="66"/>
        <v>88</v>
      </c>
      <c r="L135" s="557">
        <f t="shared" si="66"/>
        <v>316</v>
      </c>
      <c r="M135" s="561">
        <f t="shared" ref="M135:M140" si="67">(L135-$H62)/$H62</f>
        <v>-0.10227272727272728</v>
      </c>
      <c r="N135" s="556">
        <f t="shared" ref="N135:P136" si="68">N136</f>
        <v>227</v>
      </c>
      <c r="O135" s="557">
        <f t="shared" si="68"/>
        <v>88</v>
      </c>
      <c r="P135" s="557">
        <f t="shared" si="68"/>
        <v>315</v>
      </c>
      <c r="Q135" s="561">
        <f t="shared" ref="Q135:Q140" si="69">(P135-$H62)/$H62</f>
        <v>-0.10511363636363637</v>
      </c>
      <c r="R135" s="556">
        <f t="shared" ref="R135:T136" si="70">R136</f>
        <v>226</v>
      </c>
      <c r="S135" s="557">
        <f t="shared" si="70"/>
        <v>87</v>
      </c>
      <c r="T135" s="557">
        <f t="shared" si="70"/>
        <v>313</v>
      </c>
      <c r="U135" s="561">
        <f t="shared" ref="U135:U140" si="71">(T135-$H62)/$H62</f>
        <v>-0.11079545454545454</v>
      </c>
      <c r="V135" s="556">
        <f t="shared" ref="V135:X136" si="72">V136</f>
        <v>224</v>
      </c>
      <c r="W135" s="557">
        <f t="shared" si="72"/>
        <v>86</v>
      </c>
      <c r="X135" s="557">
        <f t="shared" si="72"/>
        <v>310</v>
      </c>
      <c r="Y135" s="561">
        <f t="shared" ref="Y135:Y140" si="73">(X135-$H62)/$H62</f>
        <v>-0.11931818181818182</v>
      </c>
      <c r="Z135" s="556">
        <f t="shared" ref="Z135:AB136" si="74">Z136</f>
        <v>224</v>
      </c>
      <c r="AA135" s="557">
        <f t="shared" si="74"/>
        <v>86</v>
      </c>
      <c r="AB135" s="557">
        <f t="shared" si="74"/>
        <v>310</v>
      </c>
      <c r="AC135" s="561">
        <f t="shared" ref="AC135:AC140" si="75">(AB135-$H62)/$H62</f>
        <v>-0.11931818181818182</v>
      </c>
      <c r="AD135" s="560">
        <f t="shared" ref="AD135:AF136" si="76">AD136</f>
        <v>0</v>
      </c>
      <c r="AE135" s="557">
        <f t="shared" si="76"/>
        <v>0</v>
      </c>
      <c r="AF135" s="557">
        <f t="shared" si="76"/>
        <v>0</v>
      </c>
      <c r="AG135" s="561">
        <f t="shared" ref="AG135:AG140" si="77">(AF135-$H62)/$H62</f>
        <v>-1</v>
      </c>
    </row>
    <row r="136" spans="1:33" x14ac:dyDescent="0.2">
      <c r="A136" s="467" t="s">
        <v>82</v>
      </c>
      <c r="B136" s="492">
        <f t="shared" si="62"/>
        <v>230</v>
      </c>
      <c r="C136" s="475">
        <f t="shared" si="62"/>
        <v>89</v>
      </c>
      <c r="D136" s="475">
        <f t="shared" si="62"/>
        <v>319</v>
      </c>
      <c r="E136" s="539">
        <f t="shared" si="63"/>
        <v>-9.375E-2</v>
      </c>
      <c r="F136" s="617">
        <f t="shared" si="64"/>
        <v>229</v>
      </c>
      <c r="G136" s="475">
        <f t="shared" si="64"/>
        <v>88</v>
      </c>
      <c r="H136" s="475">
        <f>H137</f>
        <v>317</v>
      </c>
      <c r="I136" s="624">
        <f t="shared" si="65"/>
        <v>-9.9431818181818177E-2</v>
      </c>
      <c r="J136" s="492">
        <f t="shared" si="66"/>
        <v>228</v>
      </c>
      <c r="K136" s="475">
        <f t="shared" si="66"/>
        <v>88</v>
      </c>
      <c r="L136" s="475">
        <f t="shared" si="66"/>
        <v>316</v>
      </c>
      <c r="M136" s="565">
        <f t="shared" si="67"/>
        <v>-0.10227272727272728</v>
      </c>
      <c r="N136" s="492">
        <f t="shared" si="68"/>
        <v>227</v>
      </c>
      <c r="O136" s="475">
        <f t="shared" si="68"/>
        <v>88</v>
      </c>
      <c r="P136" s="475">
        <f t="shared" si="68"/>
        <v>315</v>
      </c>
      <c r="Q136" s="539">
        <f t="shared" si="69"/>
        <v>-0.10511363636363637</v>
      </c>
      <c r="R136" s="492">
        <f t="shared" si="70"/>
        <v>226</v>
      </c>
      <c r="S136" s="475">
        <f t="shared" si="70"/>
        <v>87</v>
      </c>
      <c r="T136" s="475">
        <f t="shared" si="70"/>
        <v>313</v>
      </c>
      <c r="U136" s="539">
        <f t="shared" si="71"/>
        <v>-0.11079545454545454</v>
      </c>
      <c r="V136" s="492">
        <f t="shared" si="72"/>
        <v>224</v>
      </c>
      <c r="W136" s="475">
        <f t="shared" si="72"/>
        <v>86</v>
      </c>
      <c r="X136" s="475">
        <f t="shared" si="72"/>
        <v>310</v>
      </c>
      <c r="Y136" s="565">
        <f t="shared" si="73"/>
        <v>-0.11931818181818182</v>
      </c>
      <c r="Z136" s="492">
        <f t="shared" si="74"/>
        <v>224</v>
      </c>
      <c r="AA136" s="475">
        <f t="shared" si="74"/>
        <v>86</v>
      </c>
      <c r="AB136" s="475">
        <f t="shared" si="74"/>
        <v>310</v>
      </c>
      <c r="AC136" s="565">
        <f t="shared" si="75"/>
        <v>-0.11931818181818182</v>
      </c>
      <c r="AD136" s="564">
        <f t="shared" si="76"/>
        <v>0</v>
      </c>
      <c r="AE136" s="475">
        <f t="shared" si="76"/>
        <v>0</v>
      </c>
      <c r="AF136" s="475">
        <f t="shared" si="76"/>
        <v>0</v>
      </c>
      <c r="AG136" s="565">
        <f t="shared" si="77"/>
        <v>-1</v>
      </c>
    </row>
    <row r="137" spans="1:33" x14ac:dyDescent="0.2">
      <c r="A137" s="468" t="s">
        <v>174</v>
      </c>
      <c r="B137" s="457">
        <f>SUM(B138:B140)</f>
        <v>230</v>
      </c>
      <c r="C137" s="387">
        <f>SUM(C138:C140)</f>
        <v>89</v>
      </c>
      <c r="D137" s="387">
        <f>SUM(D138:D140)</f>
        <v>319</v>
      </c>
      <c r="E137" s="614">
        <f t="shared" si="63"/>
        <v>-9.375E-2</v>
      </c>
      <c r="F137" s="457">
        <f>SUM(F138:F140)</f>
        <v>229</v>
      </c>
      <c r="G137" s="387">
        <f>SUM(G138:G140)</f>
        <v>88</v>
      </c>
      <c r="H137" s="387">
        <f>SUM(H138:H140)</f>
        <v>317</v>
      </c>
      <c r="I137" s="569">
        <f t="shared" si="65"/>
        <v>-9.9431818181818177E-2</v>
      </c>
      <c r="J137" s="457">
        <f>SUM(J138:J140)</f>
        <v>228</v>
      </c>
      <c r="K137" s="387">
        <f>SUM(K138:K140)</f>
        <v>88</v>
      </c>
      <c r="L137" s="387">
        <f>SUM(L138:L140)</f>
        <v>316</v>
      </c>
      <c r="M137" s="545">
        <f t="shared" si="67"/>
        <v>-0.10227272727272728</v>
      </c>
      <c r="N137" s="457">
        <f>SUM(N138:N140)</f>
        <v>227</v>
      </c>
      <c r="O137" s="387">
        <f>SUM(O138:O140)</f>
        <v>88</v>
      </c>
      <c r="P137" s="387">
        <f>SUM(P138:P140)</f>
        <v>315</v>
      </c>
      <c r="Q137" s="568">
        <f t="shared" si="69"/>
        <v>-0.10511363636363637</v>
      </c>
      <c r="R137" s="457">
        <f>SUM(R138:R140)</f>
        <v>226</v>
      </c>
      <c r="S137" s="387">
        <f>SUM(S138:S140)</f>
        <v>87</v>
      </c>
      <c r="T137" s="387">
        <f>SUM(T138:T140)</f>
        <v>313</v>
      </c>
      <c r="U137" s="568">
        <f t="shared" si="71"/>
        <v>-0.11079545454545454</v>
      </c>
      <c r="V137" s="457">
        <f>SUM(V138:V140)</f>
        <v>224</v>
      </c>
      <c r="W137" s="387">
        <f>SUM(W138:W140)</f>
        <v>86</v>
      </c>
      <c r="X137" s="387">
        <f>SUM(X138:X140)</f>
        <v>310</v>
      </c>
      <c r="Y137" s="568">
        <f t="shared" si="73"/>
        <v>-0.11931818181818182</v>
      </c>
      <c r="Z137" s="457">
        <f>SUM(Z138:Z140)</f>
        <v>224</v>
      </c>
      <c r="AA137" s="387">
        <f>SUM(AA138:AA140)</f>
        <v>86</v>
      </c>
      <c r="AB137" s="387">
        <f>SUM(AB138:AB140)</f>
        <v>310</v>
      </c>
      <c r="AC137" s="568">
        <f t="shared" si="75"/>
        <v>-0.11931818181818182</v>
      </c>
      <c r="AD137" s="382">
        <f>SUM(AD138:AD140)</f>
        <v>0</v>
      </c>
      <c r="AE137" s="387">
        <f>SUM(AE138:AE140)</f>
        <v>0</v>
      </c>
      <c r="AF137" s="387">
        <f>SUM(AF138:AF140)</f>
        <v>0</v>
      </c>
      <c r="AG137" s="568">
        <f t="shared" si="77"/>
        <v>-1</v>
      </c>
    </row>
    <row r="138" spans="1:33" x14ac:dyDescent="0.2">
      <c r="A138" s="469" t="s">
        <v>104</v>
      </c>
      <c r="B138" s="493">
        <v>119</v>
      </c>
      <c r="C138" s="332">
        <v>49</v>
      </c>
      <c r="D138" s="332">
        <f>SUM(B138:C138)</f>
        <v>168</v>
      </c>
      <c r="E138" s="545">
        <f t="shared" si="63"/>
        <v>-8.6956521739130432E-2</v>
      </c>
      <c r="F138" s="493">
        <v>118</v>
      </c>
      <c r="G138" s="332">
        <v>49</v>
      </c>
      <c r="H138" s="476">
        <f>SUM(F138:G138)</f>
        <v>167</v>
      </c>
      <c r="I138" s="628">
        <f t="shared" si="65"/>
        <v>-9.2391304347826081E-2</v>
      </c>
      <c r="J138" s="493">
        <v>117</v>
      </c>
      <c r="K138" s="332">
        <v>49</v>
      </c>
      <c r="L138" s="476">
        <f>SUM(J138:K138)</f>
        <v>166</v>
      </c>
      <c r="M138" s="545">
        <f t="shared" si="67"/>
        <v>-9.7826086956521743E-2</v>
      </c>
      <c r="N138" s="493">
        <v>116</v>
      </c>
      <c r="O138" s="332">
        <v>49</v>
      </c>
      <c r="P138" s="476">
        <f>SUM(N138:O138)</f>
        <v>165</v>
      </c>
      <c r="Q138" s="545">
        <f>(P138-$H65)/$H65</f>
        <v>-0.10326086956521739</v>
      </c>
      <c r="R138" s="493">
        <v>116</v>
      </c>
      <c r="S138" s="332">
        <v>49</v>
      </c>
      <c r="T138" s="476">
        <f>SUM(R138:S138)</f>
        <v>165</v>
      </c>
      <c r="U138" s="545">
        <f t="shared" si="71"/>
        <v>-0.10326086956521739</v>
      </c>
      <c r="V138" s="494">
        <v>115</v>
      </c>
      <c r="W138" s="476">
        <v>48</v>
      </c>
      <c r="X138" s="476">
        <f>SUM(V138:W138)</f>
        <v>163</v>
      </c>
      <c r="Y138" s="545">
        <f t="shared" si="73"/>
        <v>-0.11413043478260869</v>
      </c>
      <c r="Z138" s="494">
        <v>115</v>
      </c>
      <c r="AA138" s="476">
        <v>48</v>
      </c>
      <c r="AB138" s="476">
        <f>SUM(Z138:AA138)</f>
        <v>163</v>
      </c>
      <c r="AC138" s="545">
        <f t="shared" si="75"/>
        <v>-0.11413043478260869</v>
      </c>
      <c r="AD138" s="338"/>
      <c r="AE138" s="332"/>
      <c r="AF138" s="476">
        <f>SUM(AD138:AE138)</f>
        <v>0</v>
      </c>
      <c r="AG138" s="541">
        <f t="shared" si="77"/>
        <v>-1</v>
      </c>
    </row>
    <row r="139" spans="1:33" x14ac:dyDescent="0.2">
      <c r="A139" s="469" t="s">
        <v>176</v>
      </c>
      <c r="B139" s="493">
        <v>95</v>
      </c>
      <c r="C139" s="332">
        <v>27</v>
      </c>
      <c r="D139" s="332">
        <f t="shared" ref="D139:D140" si="78">SUM(B139:C139)</f>
        <v>122</v>
      </c>
      <c r="E139" s="545">
        <f t="shared" si="63"/>
        <v>-8.9552238805970144E-2</v>
      </c>
      <c r="F139" s="493">
        <v>95</v>
      </c>
      <c r="G139" s="332">
        <v>26</v>
      </c>
      <c r="H139" s="476">
        <f>SUM(F139:G139)</f>
        <v>121</v>
      </c>
      <c r="I139" s="628">
        <f t="shared" si="65"/>
        <v>-9.7014925373134331E-2</v>
      </c>
      <c r="J139" s="493">
        <v>95</v>
      </c>
      <c r="K139" s="332">
        <v>26</v>
      </c>
      <c r="L139" s="476">
        <f>SUM(J139:K139)</f>
        <v>121</v>
      </c>
      <c r="M139" s="545">
        <f t="shared" si="67"/>
        <v>-9.7014925373134331E-2</v>
      </c>
      <c r="N139" s="493">
        <v>95</v>
      </c>
      <c r="O139" s="332">
        <v>26</v>
      </c>
      <c r="P139" s="476">
        <f>SUM(N139:O139)</f>
        <v>121</v>
      </c>
      <c r="Q139" s="545">
        <f t="shared" si="69"/>
        <v>-9.7014925373134331E-2</v>
      </c>
      <c r="R139" s="493">
        <v>94</v>
      </c>
      <c r="S139" s="332">
        <v>26</v>
      </c>
      <c r="T139" s="476">
        <f>SUM(R139:S139)</f>
        <v>120</v>
      </c>
      <c r="U139" s="545">
        <f t="shared" si="71"/>
        <v>-0.1044776119402985</v>
      </c>
      <c r="V139" s="493">
        <v>93</v>
      </c>
      <c r="W139" s="332">
        <v>26</v>
      </c>
      <c r="X139" s="476">
        <f t="shared" ref="X139:X140" si="79">SUM(V139:W139)</f>
        <v>119</v>
      </c>
      <c r="Y139" s="545">
        <f t="shared" si="73"/>
        <v>-0.11194029850746269</v>
      </c>
      <c r="Z139" s="493">
        <v>93</v>
      </c>
      <c r="AA139" s="332">
        <v>26</v>
      </c>
      <c r="AB139" s="476">
        <f t="shared" ref="AB139:AB140" si="80">SUM(Z139:AA139)</f>
        <v>119</v>
      </c>
      <c r="AC139" s="545">
        <f t="shared" si="75"/>
        <v>-0.11194029850746269</v>
      </c>
      <c r="AD139" s="338"/>
      <c r="AE139" s="332"/>
      <c r="AF139" s="476">
        <f t="shared" ref="AF139:AF140" si="81">SUM(AD139:AE139)</f>
        <v>0</v>
      </c>
      <c r="AG139" s="541">
        <f t="shared" si="77"/>
        <v>-1</v>
      </c>
    </row>
    <row r="140" spans="1:33" ht="13.5" thickBot="1" x14ac:dyDescent="0.25">
      <c r="A140" s="471" t="s">
        <v>5</v>
      </c>
      <c r="B140" s="495">
        <v>16</v>
      </c>
      <c r="C140" s="477">
        <v>13</v>
      </c>
      <c r="D140" s="477">
        <f t="shared" si="78"/>
        <v>29</v>
      </c>
      <c r="E140" s="625">
        <f>(D140-$H67)/$H67</f>
        <v>-0.14705882352941177</v>
      </c>
      <c r="F140" s="495">
        <v>16</v>
      </c>
      <c r="G140" s="477">
        <v>13</v>
      </c>
      <c r="H140" s="577">
        <f>SUM(F140:G140)</f>
        <v>29</v>
      </c>
      <c r="I140" s="625">
        <f t="shared" si="65"/>
        <v>-0.14705882352941177</v>
      </c>
      <c r="J140" s="495">
        <v>16</v>
      </c>
      <c r="K140" s="477">
        <v>13</v>
      </c>
      <c r="L140" s="577">
        <f>SUM(J140:K140)</f>
        <v>29</v>
      </c>
      <c r="M140" s="622">
        <f t="shared" si="67"/>
        <v>-0.14705882352941177</v>
      </c>
      <c r="N140" s="495">
        <v>16</v>
      </c>
      <c r="O140" s="477">
        <v>13</v>
      </c>
      <c r="P140" s="577">
        <f>SUM(N140:O140)</f>
        <v>29</v>
      </c>
      <c r="Q140" s="622">
        <f t="shared" si="69"/>
        <v>-0.14705882352941177</v>
      </c>
      <c r="R140" s="495">
        <v>16</v>
      </c>
      <c r="S140" s="477">
        <v>12</v>
      </c>
      <c r="T140" s="577">
        <f>SUM(R140:S140)</f>
        <v>28</v>
      </c>
      <c r="U140" s="622">
        <f t="shared" si="71"/>
        <v>-0.17647058823529413</v>
      </c>
      <c r="V140" s="495">
        <v>16</v>
      </c>
      <c r="W140" s="477">
        <v>12</v>
      </c>
      <c r="X140" s="577">
        <f t="shared" si="79"/>
        <v>28</v>
      </c>
      <c r="Y140" s="622">
        <f t="shared" si="73"/>
        <v>-0.17647058823529413</v>
      </c>
      <c r="Z140" s="495">
        <v>16</v>
      </c>
      <c r="AA140" s="477">
        <v>12</v>
      </c>
      <c r="AB140" s="577">
        <f t="shared" si="80"/>
        <v>28</v>
      </c>
      <c r="AC140" s="622">
        <f t="shared" si="75"/>
        <v>-0.17647058823529413</v>
      </c>
      <c r="AD140" s="618"/>
      <c r="AE140" s="477"/>
      <c r="AF140" s="577">
        <f t="shared" si="81"/>
        <v>0</v>
      </c>
      <c r="AG140" s="542">
        <f t="shared" si="77"/>
        <v>-1</v>
      </c>
    </row>
    <row r="141" spans="1:33" ht="13.5" thickBot="1" x14ac:dyDescent="0.25">
      <c r="A141" s="602"/>
      <c r="B141" s="603"/>
      <c r="C141" s="603"/>
      <c r="D141" s="603"/>
      <c r="E141" s="604"/>
      <c r="F141" s="603"/>
      <c r="G141" s="603"/>
      <c r="H141" s="593"/>
      <c r="I141" s="595"/>
      <c r="J141" s="603"/>
      <c r="K141" s="603"/>
      <c r="L141" s="593"/>
      <c r="M141" s="605"/>
      <c r="N141" s="603"/>
      <c r="O141" s="603"/>
      <c r="P141" s="593"/>
      <c r="Q141" s="605"/>
      <c r="R141" s="603"/>
      <c r="S141" s="603"/>
      <c r="T141" s="593"/>
      <c r="U141" s="605"/>
      <c r="V141" s="603"/>
      <c r="W141" s="603"/>
      <c r="X141" s="593"/>
      <c r="Y141" s="605"/>
      <c r="Z141" s="603"/>
      <c r="AA141" s="603"/>
      <c r="AB141" s="593"/>
      <c r="AC141" s="605"/>
      <c r="AD141" s="603"/>
      <c r="AE141" s="603"/>
      <c r="AF141" s="593"/>
      <c r="AG141" s="605"/>
    </row>
    <row r="142" spans="1:33" ht="13.5" thickBot="1" x14ac:dyDescent="0.25">
      <c r="A142" s="606" t="s">
        <v>174</v>
      </c>
      <c r="B142" s="607">
        <f>B137</f>
        <v>230</v>
      </c>
      <c r="C142" s="608">
        <f>C137</f>
        <v>89</v>
      </c>
      <c r="D142" s="608">
        <f>D137</f>
        <v>319</v>
      </c>
      <c r="E142" s="626">
        <f>(D142-$H69)/$H69</f>
        <v>-9.375E-2</v>
      </c>
      <c r="F142" s="607">
        <f>F137</f>
        <v>229</v>
      </c>
      <c r="G142" s="608">
        <f>G137</f>
        <v>88</v>
      </c>
      <c r="H142" s="608">
        <f>H137</f>
        <v>317</v>
      </c>
      <c r="I142" s="627">
        <f>(H142-$H69)/$H69</f>
        <v>-9.9431818181818177E-2</v>
      </c>
      <c r="J142" s="607">
        <f>J137</f>
        <v>228</v>
      </c>
      <c r="K142" s="608">
        <f>K137</f>
        <v>88</v>
      </c>
      <c r="L142" s="608">
        <f>L137</f>
        <v>316</v>
      </c>
      <c r="M142" s="611">
        <f>(L142-$H69)/$H69</f>
        <v>-0.10227272727272728</v>
      </c>
      <c r="N142" s="607">
        <f>N137</f>
        <v>227</v>
      </c>
      <c r="O142" s="608">
        <f>O137</f>
        <v>88</v>
      </c>
      <c r="P142" s="608">
        <f>P137</f>
        <v>315</v>
      </c>
      <c r="Q142" s="611">
        <f>(P142-$H69)/$H69</f>
        <v>-0.10511363636363637</v>
      </c>
      <c r="R142" s="607">
        <f>R137</f>
        <v>226</v>
      </c>
      <c r="S142" s="608">
        <f>S137</f>
        <v>87</v>
      </c>
      <c r="T142" s="608">
        <f>T137</f>
        <v>313</v>
      </c>
      <c r="U142" s="611">
        <f>(T142-$H69)/$H69</f>
        <v>-0.11079545454545454</v>
      </c>
      <c r="V142" s="607">
        <f>V137</f>
        <v>224</v>
      </c>
      <c r="W142" s="608">
        <f>W137</f>
        <v>86</v>
      </c>
      <c r="X142" s="608">
        <f>X137</f>
        <v>310</v>
      </c>
      <c r="Y142" s="611">
        <f>(X142-$H69)/$H69</f>
        <v>-0.11931818181818182</v>
      </c>
      <c r="Z142" s="607">
        <f>Z137</f>
        <v>224</v>
      </c>
      <c r="AA142" s="608">
        <f>AA137</f>
        <v>86</v>
      </c>
      <c r="AB142" s="608">
        <f>AB137</f>
        <v>310</v>
      </c>
      <c r="AC142" s="611">
        <f>(AB142-$H69)/$H69</f>
        <v>-0.11931818181818182</v>
      </c>
      <c r="AD142" s="607">
        <f>AD137</f>
        <v>0</v>
      </c>
      <c r="AE142" s="608">
        <f>AE137</f>
        <v>0</v>
      </c>
      <c r="AF142" s="608">
        <f>AF137</f>
        <v>0</v>
      </c>
      <c r="AG142" s="611">
        <f>(AF142-$H69)/$H69</f>
        <v>-1</v>
      </c>
    </row>
    <row r="143" spans="1:33" x14ac:dyDescent="0.2">
      <c r="A143" s="549"/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  <c r="W143" s="549"/>
      <c r="X143" s="549"/>
      <c r="Y143" s="549"/>
      <c r="Z143" s="549"/>
      <c r="AA143" s="549"/>
      <c r="AB143" s="549"/>
      <c r="AC143" s="549"/>
      <c r="AD143" s="549"/>
      <c r="AE143" s="549"/>
      <c r="AF143" s="549"/>
      <c r="AG143" s="549"/>
    </row>
    <row r="144" spans="1:33" x14ac:dyDescent="0.2">
      <c r="A144" s="898" t="s">
        <v>50</v>
      </c>
      <c r="B144" s="898"/>
      <c r="C144" s="898"/>
      <c r="D144" s="898"/>
      <c r="E144" s="898"/>
      <c r="F144" s="898"/>
      <c r="G144" s="898"/>
      <c r="H144" s="898"/>
      <c r="I144" s="898"/>
      <c r="J144" s="898"/>
      <c r="K144" s="898"/>
      <c r="L144" s="898"/>
      <c r="M144" s="898"/>
      <c r="N144" s="898"/>
      <c r="O144" s="898"/>
      <c r="P144" s="898"/>
      <c r="Q144" s="898"/>
      <c r="R144" s="898"/>
      <c r="S144" s="898"/>
      <c r="T144" s="898"/>
      <c r="U144" s="898"/>
      <c r="V144" s="898"/>
      <c r="W144" s="898"/>
      <c r="X144" s="898"/>
      <c r="Y144" s="898"/>
      <c r="Z144" s="898"/>
      <c r="AA144" s="898"/>
      <c r="AB144" s="898"/>
      <c r="AC144" s="898"/>
      <c r="AD144" s="898"/>
      <c r="AE144" s="898"/>
      <c r="AF144" s="898"/>
      <c r="AG144" s="898"/>
    </row>
    <row r="145" spans="1:5" x14ac:dyDescent="0.2">
      <c r="A145" s="549" t="s">
        <v>204</v>
      </c>
      <c r="B145" s="478"/>
      <c r="C145" s="478"/>
      <c r="D145" s="478"/>
      <c r="E145" s="478"/>
    </row>
  </sheetData>
  <mergeCells count="37">
    <mergeCell ref="A144:AG144"/>
    <mergeCell ref="AD74:AG74"/>
    <mergeCell ref="A132:AG132"/>
    <mergeCell ref="B133:E133"/>
    <mergeCell ref="F133:I133"/>
    <mergeCell ref="J133:M133"/>
    <mergeCell ref="N133:Q133"/>
    <mergeCell ref="R133:U133"/>
    <mergeCell ref="V133:Y133"/>
    <mergeCell ref="Z133:AC133"/>
    <mergeCell ref="AD133:AG133"/>
    <mergeCell ref="Z60:AC60"/>
    <mergeCell ref="AD60:AG60"/>
    <mergeCell ref="A71:AG71"/>
    <mergeCell ref="B74:E74"/>
    <mergeCell ref="F74:I74"/>
    <mergeCell ref="J74:M74"/>
    <mergeCell ref="N74:Q74"/>
    <mergeCell ref="R74:U74"/>
    <mergeCell ref="V74:Y74"/>
    <mergeCell ref="Z74:AC74"/>
    <mergeCell ref="V1:Y1"/>
    <mergeCell ref="Z1:AC1"/>
    <mergeCell ref="AD1:AG1"/>
    <mergeCell ref="A60:A61"/>
    <mergeCell ref="B60:E60"/>
    <mergeCell ref="F60:I60"/>
    <mergeCell ref="J60:M60"/>
    <mergeCell ref="N60:Q60"/>
    <mergeCell ref="R60:U60"/>
    <mergeCell ref="V60:Y60"/>
    <mergeCell ref="A1:A2"/>
    <mergeCell ref="B1:E1"/>
    <mergeCell ref="F1:I1"/>
    <mergeCell ref="J1:M1"/>
    <mergeCell ref="N1:Q1"/>
    <mergeCell ref="R1:U1"/>
  </mergeCells>
  <pageMargins left="0.7" right="0.7" top="0.75" bottom="0.75" header="0.3" footer="0.3"/>
  <pageSetup paperSize="9" scale="54" fitToHeight="0" orientation="landscape" r:id="rId1"/>
  <rowBreaks count="1" manualBreakCount="1">
    <brk id="72" max="32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51"/>
  <sheetViews>
    <sheetView workbookViewId="0">
      <selection activeCell="M3" sqref="M3"/>
    </sheetView>
  </sheetViews>
  <sheetFormatPr defaultColWidth="8.85546875" defaultRowHeight="12.75" x14ac:dyDescent="0.2"/>
  <cols>
    <col min="1" max="1" width="22.140625" customWidth="1"/>
    <col min="2" max="33" width="6" customWidth="1"/>
  </cols>
  <sheetData>
    <row r="1" spans="1:33" x14ac:dyDescent="0.2">
      <c r="A1" s="928" t="s">
        <v>212</v>
      </c>
      <c r="B1" s="919" t="s">
        <v>233</v>
      </c>
      <c r="C1" s="917"/>
      <c r="D1" s="917"/>
      <c r="E1" s="930"/>
      <c r="F1" s="923" t="s">
        <v>235</v>
      </c>
      <c r="G1" s="917"/>
      <c r="H1" s="917"/>
      <c r="I1" s="918"/>
      <c r="J1" s="920" t="s">
        <v>236</v>
      </c>
      <c r="K1" s="917"/>
      <c r="L1" s="917"/>
      <c r="M1" s="918"/>
      <c r="N1" s="919" t="s">
        <v>237</v>
      </c>
      <c r="O1" s="917"/>
      <c r="P1" s="917"/>
      <c r="Q1" s="918"/>
      <c r="R1" s="919" t="s">
        <v>238</v>
      </c>
      <c r="S1" s="926"/>
      <c r="T1" s="926"/>
      <c r="U1" s="927"/>
      <c r="V1" s="916" t="s">
        <v>239</v>
      </c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B4+B16+B25</f>
        <v>1457</v>
      </c>
      <c r="C3" s="557">
        <f>C4+C16+C25</f>
        <v>511</v>
      </c>
      <c r="D3" s="558">
        <f>D4+D16+D25</f>
        <v>1968</v>
      </c>
      <c r="E3" s="559"/>
      <c r="F3" s="556">
        <f>F4+F16+F25</f>
        <v>1403</v>
      </c>
      <c r="G3" s="557">
        <f>G4+G16+G25</f>
        <v>478</v>
      </c>
      <c r="H3" s="557">
        <f>H4+H16+H25</f>
        <v>1881</v>
      </c>
      <c r="I3" s="619">
        <v>0</v>
      </c>
      <c r="J3" s="560">
        <f>J4+J16+J25</f>
        <v>1393</v>
      </c>
      <c r="K3" s="557">
        <f>K4+K16+K25</f>
        <v>479</v>
      </c>
      <c r="L3" s="557">
        <f>L4+L16+L25</f>
        <v>1872</v>
      </c>
      <c r="M3" s="561">
        <f>(L3-$H3)/$H3</f>
        <v>-4.7846889952153108E-3</v>
      </c>
      <c r="N3" s="556">
        <f>N4+N16+N25</f>
        <v>1350</v>
      </c>
      <c r="O3" s="557">
        <f>O4+O16+O25</f>
        <v>463</v>
      </c>
      <c r="P3" s="558">
        <f>P4+P16+P25</f>
        <v>1813</v>
      </c>
      <c r="Q3" s="561">
        <f t="shared" ref="Q3:Q57" si="0">(P3-$H3)/$H3</f>
        <v>-3.6150983519404573E-2</v>
      </c>
      <c r="R3" s="556">
        <f>R4+R16+R25</f>
        <v>1328</v>
      </c>
      <c r="S3" s="557">
        <f>S4+S16+S25</f>
        <v>456</v>
      </c>
      <c r="T3" s="558">
        <f>T4+T16+T25</f>
        <v>1784</v>
      </c>
      <c r="U3" s="561">
        <f>(T3-$H3)/$H3</f>
        <v>-5.1568314726209465E-2</v>
      </c>
      <c r="V3" s="556">
        <f>V4+V16+V25</f>
        <v>1298</v>
      </c>
      <c r="W3" s="557">
        <f>W4+W16+W25</f>
        <v>443</v>
      </c>
      <c r="X3" s="558">
        <f>X4+X16+X25</f>
        <v>1741</v>
      </c>
      <c r="Y3" s="561">
        <f>(X3-$H3)/$H3</f>
        <v>-7.4428495481127066E-2</v>
      </c>
      <c r="Z3" s="556">
        <f>Z4+Z16+Z25</f>
        <v>0</v>
      </c>
      <c r="AA3" s="557">
        <f>AA4+AA16+AA25</f>
        <v>0</v>
      </c>
      <c r="AB3" s="558">
        <f>AB4+AB16+AB25</f>
        <v>0</v>
      </c>
      <c r="AC3" s="561">
        <f>(AB3-$H3)/$H3</f>
        <v>-1</v>
      </c>
      <c r="AD3" s="560">
        <f>AD4+AD16+AD25</f>
        <v>0</v>
      </c>
      <c r="AE3" s="557">
        <f>AE4+AE16+AE25</f>
        <v>0</v>
      </c>
      <c r="AF3" s="558">
        <f>AF4+AF16+AF25</f>
        <v>0</v>
      </c>
      <c r="AG3" s="561">
        <f>(AF3-$H3)/$H3</f>
        <v>-1</v>
      </c>
    </row>
    <row r="4" spans="1:33" x14ac:dyDescent="0.2">
      <c r="A4" s="482" t="s">
        <v>165</v>
      </c>
      <c r="B4" s="492">
        <f>B5+B9+B13</f>
        <v>290</v>
      </c>
      <c r="C4" s="475">
        <f>C5+C9+C13</f>
        <v>119</v>
      </c>
      <c r="D4" s="475">
        <f>D5+D9+D13</f>
        <v>409</v>
      </c>
      <c r="E4" s="562"/>
      <c r="F4" s="492">
        <f>F5+F9+F13</f>
        <v>271</v>
      </c>
      <c r="G4" s="475">
        <f>G5+G9+G13</f>
        <v>110</v>
      </c>
      <c r="H4" s="475">
        <f>H5+H9+H13</f>
        <v>381</v>
      </c>
      <c r="I4" s="563">
        <v>0</v>
      </c>
      <c r="J4" s="564">
        <f>J5+J9+J13</f>
        <v>264</v>
      </c>
      <c r="K4" s="475">
        <f>K5+K9+K13</f>
        <v>114</v>
      </c>
      <c r="L4" s="475">
        <f>L5+L9+L13</f>
        <v>378</v>
      </c>
      <c r="M4" s="565">
        <f>(L4-$H4)/$H4</f>
        <v>-7.874015748031496E-3</v>
      </c>
      <c r="N4" s="492">
        <f>N5+N9+N13</f>
        <v>255</v>
      </c>
      <c r="O4" s="475">
        <f>O5+O9+O13</f>
        <v>106</v>
      </c>
      <c r="P4" s="475">
        <f>P5+P9+P13</f>
        <v>361</v>
      </c>
      <c r="Q4" s="565">
        <f t="shared" si="0"/>
        <v>-5.2493438320209973E-2</v>
      </c>
      <c r="R4" s="492">
        <f>R5+R9+R13</f>
        <v>249</v>
      </c>
      <c r="S4" s="475">
        <f>S5+S9+S13</f>
        <v>104</v>
      </c>
      <c r="T4" s="475">
        <f>T5+T9+T13</f>
        <v>353</v>
      </c>
      <c r="U4" s="565">
        <f>(T4-$H4)/$H4</f>
        <v>-7.3490813648293962E-2</v>
      </c>
      <c r="V4" s="492">
        <f>V5+V9+V13</f>
        <v>245</v>
      </c>
      <c r="W4" s="475">
        <f>W5+W9+W13</f>
        <v>102</v>
      </c>
      <c r="X4" s="475">
        <f>X5+X9+X13</f>
        <v>347</v>
      </c>
      <c r="Y4" s="565">
        <f>(X4-$H4)/$H4</f>
        <v>-8.9238845144356954E-2</v>
      </c>
      <c r="Z4" s="492">
        <f>Z5+Z9+Z13</f>
        <v>0</v>
      </c>
      <c r="AA4" s="475">
        <f>AA5+AA9+AA13</f>
        <v>0</v>
      </c>
      <c r="AB4" s="475">
        <f>AB5+AB9+AB13</f>
        <v>0</v>
      </c>
      <c r="AC4" s="565">
        <f>(AB4-$H4)/$H4</f>
        <v>-1</v>
      </c>
      <c r="AD4" s="564">
        <f>AD5+AD9+AD13</f>
        <v>0</v>
      </c>
      <c r="AE4" s="475">
        <f>AE5+AE9+AE13</f>
        <v>0</v>
      </c>
      <c r="AF4" s="475">
        <f>AF5+AF9+AF13</f>
        <v>0</v>
      </c>
      <c r="AG4" s="565">
        <f>(AF4-$H4)/$H4</f>
        <v>-1</v>
      </c>
    </row>
    <row r="5" spans="1:33" x14ac:dyDescent="0.2">
      <c r="A5" s="483" t="s">
        <v>171</v>
      </c>
      <c r="B5" s="457">
        <f>SUM(B6:B8)</f>
        <v>70</v>
      </c>
      <c r="C5" s="387">
        <f>SUM(C6:C8)</f>
        <v>43</v>
      </c>
      <c r="D5" s="387">
        <f>SUM(D6:D8)</f>
        <v>113</v>
      </c>
      <c r="E5" s="566"/>
      <c r="F5" s="457">
        <f>SUM(F6:F8)</f>
        <v>67</v>
      </c>
      <c r="G5" s="387">
        <f>SUM(G6:G8)</f>
        <v>39</v>
      </c>
      <c r="H5" s="387">
        <f>SUM(H6:H8)</f>
        <v>106</v>
      </c>
      <c r="I5" s="567">
        <v>0</v>
      </c>
      <c r="J5" s="382">
        <f>SUM(J6:J8)</f>
        <v>66</v>
      </c>
      <c r="K5" s="387">
        <f>SUM(K6:K8)</f>
        <v>40</v>
      </c>
      <c r="L5" s="387">
        <f>SUM(L6:L8)</f>
        <v>106</v>
      </c>
      <c r="M5" s="568">
        <f>(L5-$H5)/$H5</f>
        <v>0</v>
      </c>
      <c r="N5" s="457">
        <f>SUM(N6:N8)</f>
        <v>67</v>
      </c>
      <c r="O5" s="387">
        <f>SUM(O6:O8)</f>
        <v>38</v>
      </c>
      <c r="P5" s="387">
        <f>SUM(P6:P8)</f>
        <v>105</v>
      </c>
      <c r="Q5" s="569">
        <f t="shared" si="0"/>
        <v>-9.433962264150943E-3</v>
      </c>
      <c r="R5" s="457">
        <f>SUM(R6:R8)</f>
        <v>65</v>
      </c>
      <c r="S5" s="387">
        <f>SUM(S6:S8)</f>
        <v>38</v>
      </c>
      <c r="T5" s="387">
        <f>SUM(T6:T8)</f>
        <v>103</v>
      </c>
      <c r="U5" s="569">
        <f>(T5-$H5)/$H5</f>
        <v>-2.8301886792452831E-2</v>
      </c>
      <c r="V5" s="457">
        <f>SUM(V6:V8)</f>
        <v>62</v>
      </c>
      <c r="W5" s="387">
        <f>SUM(W6:W8)</f>
        <v>36</v>
      </c>
      <c r="X5" s="387">
        <f>SUM(X6:X8)</f>
        <v>98</v>
      </c>
      <c r="Y5" s="568">
        <f>(X5-$H5)/$H5</f>
        <v>-7.5471698113207544E-2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>
        <f t="shared" ref="AC5:AC56" si="1">(AB5-$H5)/$H5</f>
        <v>-1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>
        <f t="shared" ref="AG5:AG57" si="2">(AF5-$H5)/$H5</f>
        <v>-1</v>
      </c>
    </row>
    <row r="6" spans="1:33" x14ac:dyDescent="0.2">
      <c r="A6" s="485" t="s">
        <v>214</v>
      </c>
      <c r="B6" s="494">
        <v>28</v>
      </c>
      <c r="C6" s="476">
        <v>22</v>
      </c>
      <c r="D6" s="332">
        <f>SUM(B6:C6)</f>
        <v>50</v>
      </c>
      <c r="E6" s="570"/>
      <c r="F6" s="494">
        <v>25</v>
      </c>
      <c r="G6" s="476">
        <v>19</v>
      </c>
      <c r="H6" s="476">
        <f>SUM(F6:G6)</f>
        <v>44</v>
      </c>
      <c r="I6" s="571">
        <v>0</v>
      </c>
      <c r="J6" s="572">
        <v>24</v>
      </c>
      <c r="K6" s="476">
        <v>19</v>
      </c>
      <c r="L6" s="476">
        <f>SUM(J6:K6)</f>
        <v>43</v>
      </c>
      <c r="M6" s="541">
        <f>(L6-$H6)/$H6</f>
        <v>-2.2727272727272728E-2</v>
      </c>
      <c r="N6" s="494">
        <v>24</v>
      </c>
      <c r="O6" s="476">
        <v>19</v>
      </c>
      <c r="P6" s="476">
        <f>SUM(N6:O6)</f>
        <v>43</v>
      </c>
      <c r="Q6" s="541">
        <f t="shared" si="0"/>
        <v>-2.2727272727272728E-2</v>
      </c>
      <c r="R6" s="494">
        <v>24</v>
      </c>
      <c r="S6" s="476">
        <v>19</v>
      </c>
      <c r="T6" s="476">
        <f>SUM(R6:S6)</f>
        <v>43</v>
      </c>
      <c r="U6" s="541">
        <f>(T6-$H6)/$H6</f>
        <v>-2.2727272727272728E-2</v>
      </c>
      <c r="V6" s="494">
        <v>21</v>
      </c>
      <c r="W6" s="476">
        <v>18</v>
      </c>
      <c r="X6" s="476">
        <f>SUM(V6:W6)</f>
        <v>39</v>
      </c>
      <c r="Y6" s="545">
        <f>(X6-$H6)/$H6</f>
        <v>-0.11363636363636363</v>
      </c>
      <c r="Z6" s="494"/>
      <c r="AA6" s="476"/>
      <c r="AB6" s="476">
        <f>SUM(Z6:AA6)</f>
        <v>0</v>
      </c>
      <c r="AC6" s="541">
        <f t="shared" si="1"/>
        <v>-1</v>
      </c>
      <c r="AD6" s="572"/>
      <c r="AE6" s="476"/>
      <c r="AF6" s="476">
        <f>SUM(AD6:AE6)</f>
        <v>0</v>
      </c>
      <c r="AG6" s="541">
        <f>(AF6-$H6)/$H6</f>
        <v>-1</v>
      </c>
    </row>
    <row r="7" spans="1:33" x14ac:dyDescent="0.2">
      <c r="A7" s="484" t="s">
        <v>130</v>
      </c>
      <c r="B7" s="493">
        <v>24</v>
      </c>
      <c r="C7" s="332">
        <v>15</v>
      </c>
      <c r="D7" s="332">
        <f t="shared" ref="D7:D8" si="3">SUM(B7:C7)</f>
        <v>39</v>
      </c>
      <c r="E7" s="488"/>
      <c r="F7" s="494">
        <v>24</v>
      </c>
      <c r="G7" s="476">
        <v>15</v>
      </c>
      <c r="H7" s="476">
        <f>SUM(F7:G7)</f>
        <v>39</v>
      </c>
      <c r="I7" s="571">
        <v>0</v>
      </c>
      <c r="J7" s="572">
        <v>24</v>
      </c>
      <c r="K7" s="476">
        <v>15</v>
      </c>
      <c r="L7" s="476">
        <f>SUM(J7:K7)</f>
        <v>39</v>
      </c>
      <c r="M7" s="541">
        <f>(L7-$H7)/$H7</f>
        <v>0</v>
      </c>
      <c r="N7" s="494">
        <v>24</v>
      </c>
      <c r="O7" s="476">
        <v>14</v>
      </c>
      <c r="P7" s="476">
        <f>SUM(N7:O7)</f>
        <v>38</v>
      </c>
      <c r="Q7" s="541">
        <f t="shared" si="0"/>
        <v>-2.564102564102564E-2</v>
      </c>
      <c r="R7" s="494">
        <v>24</v>
      </c>
      <c r="S7" s="476">
        <v>14</v>
      </c>
      <c r="T7" s="476">
        <f>SUM(R7:S7)</f>
        <v>38</v>
      </c>
      <c r="U7" s="541">
        <f>(T7-$H7)/$H7</f>
        <v>-2.564102564102564E-2</v>
      </c>
      <c r="V7" s="494">
        <v>24</v>
      </c>
      <c r="W7" s="476">
        <v>13</v>
      </c>
      <c r="X7" s="476">
        <f>SUM(V7:W7)</f>
        <v>37</v>
      </c>
      <c r="Y7" s="545">
        <f>(X7-$H7)/$H7</f>
        <v>-5.128205128205128E-2</v>
      </c>
      <c r="Z7" s="494"/>
      <c r="AA7" s="476"/>
      <c r="AB7" s="476">
        <f>SUM(Z7:AA7)</f>
        <v>0</v>
      </c>
      <c r="AC7" s="541">
        <f t="shared" si="1"/>
        <v>-1</v>
      </c>
      <c r="AD7" s="572"/>
      <c r="AE7" s="476"/>
      <c r="AF7" s="476">
        <f>SUM(AD7:AE7)</f>
        <v>0</v>
      </c>
      <c r="AG7" s="541">
        <f>(AF7-$H7)/$H7</f>
        <v>-1</v>
      </c>
    </row>
    <row r="8" spans="1:33" x14ac:dyDescent="0.2">
      <c r="A8" s="484" t="s">
        <v>10</v>
      </c>
      <c r="B8" s="493">
        <v>18</v>
      </c>
      <c r="C8" s="332">
        <v>6</v>
      </c>
      <c r="D8" s="332">
        <f t="shared" si="3"/>
        <v>24</v>
      </c>
      <c r="E8" s="488"/>
      <c r="F8" s="493">
        <v>18</v>
      </c>
      <c r="G8" s="332">
        <v>5</v>
      </c>
      <c r="H8" s="476">
        <f>SUM(F8:G8)</f>
        <v>23</v>
      </c>
      <c r="I8" s="571">
        <v>0</v>
      </c>
      <c r="J8" s="572">
        <v>18</v>
      </c>
      <c r="K8" s="476">
        <v>6</v>
      </c>
      <c r="L8" s="476">
        <f>SUM(J8:K8)</f>
        <v>24</v>
      </c>
      <c r="M8" s="543">
        <f t="shared" ref="M8:M57" si="4">(L8-$H8)/$H8</f>
        <v>4.3478260869565216E-2</v>
      </c>
      <c r="N8" s="494">
        <v>19</v>
      </c>
      <c r="O8" s="476">
        <v>5</v>
      </c>
      <c r="P8" s="476">
        <f>SUM(N8:O8)</f>
        <v>24</v>
      </c>
      <c r="Q8" s="543">
        <f>(P8-$H8)/$H8</f>
        <v>4.3478260869565216E-2</v>
      </c>
      <c r="R8" s="494">
        <v>17</v>
      </c>
      <c r="S8" s="476">
        <v>5</v>
      </c>
      <c r="T8" s="476">
        <f>SUM(R8:S8)</f>
        <v>22</v>
      </c>
      <c r="U8" s="541">
        <f t="shared" ref="U8:U57" si="5">(T8-$H8)/$H8</f>
        <v>-4.3478260869565216E-2</v>
      </c>
      <c r="V8" s="494">
        <v>17</v>
      </c>
      <c r="W8" s="476">
        <v>5</v>
      </c>
      <c r="X8" s="476">
        <f>SUM(V8:W8)</f>
        <v>22</v>
      </c>
      <c r="Y8" s="541">
        <f t="shared" ref="Y8:Y57" si="6">(X8-$H8)/$H8</f>
        <v>-4.3478260869565216E-2</v>
      </c>
      <c r="Z8" s="494"/>
      <c r="AA8" s="476"/>
      <c r="AB8" s="476">
        <f>SUM(Z8:AA8)</f>
        <v>0</v>
      </c>
      <c r="AC8" s="541">
        <f t="shared" si="1"/>
        <v>-1</v>
      </c>
      <c r="AD8" s="572"/>
      <c r="AE8" s="476"/>
      <c r="AF8" s="476">
        <f>SUM(AD8:AE8)</f>
        <v>0</v>
      </c>
      <c r="AG8" s="541">
        <f t="shared" si="2"/>
        <v>-1</v>
      </c>
    </row>
    <row r="9" spans="1:33" x14ac:dyDescent="0.2">
      <c r="A9" s="483" t="s">
        <v>173</v>
      </c>
      <c r="B9" s="457">
        <f>SUM(B10:B12)</f>
        <v>86</v>
      </c>
      <c r="C9" s="387">
        <f>SUM(C10:C12)</f>
        <v>43</v>
      </c>
      <c r="D9" s="387">
        <f>SUM(B9:C9)</f>
        <v>129</v>
      </c>
      <c r="E9" s="489"/>
      <c r="F9" s="457">
        <f>SUM(F10:F12)</f>
        <v>82</v>
      </c>
      <c r="G9" s="387">
        <f>SUM(G10:G12)</f>
        <v>41</v>
      </c>
      <c r="H9" s="387">
        <f>SUM(H10:H12)</f>
        <v>123</v>
      </c>
      <c r="I9" s="567">
        <v>0</v>
      </c>
      <c r="J9" s="382">
        <f>SUM(J10:J12)</f>
        <v>80</v>
      </c>
      <c r="K9" s="387">
        <f>SUM(K10:K12)</f>
        <v>43</v>
      </c>
      <c r="L9" s="387">
        <f>SUM(L10:L12)</f>
        <v>123</v>
      </c>
      <c r="M9" s="568">
        <f t="shared" si="4"/>
        <v>0</v>
      </c>
      <c r="N9" s="457">
        <f>SUM(N10:N12)</f>
        <v>74</v>
      </c>
      <c r="O9" s="387">
        <f>SUM(O10:O12)</f>
        <v>39</v>
      </c>
      <c r="P9" s="387">
        <f>SUM(P10:P12)</f>
        <v>113</v>
      </c>
      <c r="Q9" s="568">
        <f t="shared" si="0"/>
        <v>-8.1300813008130079E-2</v>
      </c>
      <c r="R9" s="457">
        <f>SUM(R10:R12)</f>
        <v>71</v>
      </c>
      <c r="S9" s="387">
        <f>SUM(S10:S12)</f>
        <v>37</v>
      </c>
      <c r="T9" s="387">
        <f>SUM(T10:T12)</f>
        <v>108</v>
      </c>
      <c r="U9" s="568">
        <f t="shared" si="5"/>
        <v>-0.12195121951219512</v>
      </c>
      <c r="V9" s="457">
        <f>SUM(V10:V12)</f>
        <v>71</v>
      </c>
      <c r="W9" s="387">
        <f>SUM(W10:W12)</f>
        <v>37</v>
      </c>
      <c r="X9" s="387">
        <f>SUM(X10:X12)</f>
        <v>108</v>
      </c>
      <c r="Y9" s="568">
        <f t="shared" si="6"/>
        <v>-0.12195121951219512</v>
      </c>
      <c r="Z9" s="457">
        <f>SUM(Z10:Z12)</f>
        <v>0</v>
      </c>
      <c r="AA9" s="387">
        <f>SUM(AA10:AA12)</f>
        <v>0</v>
      </c>
      <c r="AB9" s="387">
        <f>SUM(AB10:AB12)</f>
        <v>0</v>
      </c>
      <c r="AC9" s="568">
        <f t="shared" si="1"/>
        <v>-1</v>
      </c>
      <c r="AD9" s="382">
        <f>SUM(AD10:AD12)</f>
        <v>0</v>
      </c>
      <c r="AE9" s="387">
        <f>SUM(AE10:AE12)</f>
        <v>0</v>
      </c>
      <c r="AF9" s="387">
        <f>SUM(AF10:AF12)</f>
        <v>0</v>
      </c>
      <c r="AG9" s="568">
        <f t="shared" si="2"/>
        <v>-1</v>
      </c>
    </row>
    <row r="10" spans="1:33" x14ac:dyDescent="0.2">
      <c r="A10" s="484" t="s">
        <v>185</v>
      </c>
      <c r="B10" s="493">
        <v>20</v>
      </c>
      <c r="C10" s="332">
        <v>10</v>
      </c>
      <c r="D10" s="332">
        <f>SUM(B10:C10)</f>
        <v>30</v>
      </c>
      <c r="E10" s="488"/>
      <c r="F10" s="493">
        <v>20</v>
      </c>
      <c r="G10" s="332">
        <v>8</v>
      </c>
      <c r="H10" s="476">
        <f>SUM(F10:G10)</f>
        <v>28</v>
      </c>
      <c r="I10" s="571">
        <v>0</v>
      </c>
      <c r="J10" s="572">
        <v>19</v>
      </c>
      <c r="K10" s="476">
        <v>9</v>
      </c>
      <c r="L10" s="476">
        <f>SUM(J10:K10)</f>
        <v>28</v>
      </c>
      <c r="M10" s="541">
        <f t="shared" si="4"/>
        <v>0</v>
      </c>
      <c r="N10" s="494">
        <v>19</v>
      </c>
      <c r="O10" s="476">
        <v>8</v>
      </c>
      <c r="P10" s="476">
        <f>SUM(N10:O10)</f>
        <v>27</v>
      </c>
      <c r="Q10" s="541">
        <f t="shared" si="0"/>
        <v>-3.5714285714285712E-2</v>
      </c>
      <c r="R10" s="494">
        <v>18</v>
      </c>
      <c r="S10" s="476">
        <v>8</v>
      </c>
      <c r="T10" s="476">
        <f>SUM(R10:S10)</f>
        <v>26</v>
      </c>
      <c r="U10" s="545">
        <f t="shared" si="5"/>
        <v>-7.1428571428571425E-2</v>
      </c>
      <c r="V10" s="494">
        <v>18</v>
      </c>
      <c r="W10" s="476">
        <v>8</v>
      </c>
      <c r="X10" s="476">
        <f>SUM(V10:W10)</f>
        <v>26</v>
      </c>
      <c r="Y10" s="545">
        <f t="shared" si="6"/>
        <v>-7.1428571428571425E-2</v>
      </c>
      <c r="Z10" s="494"/>
      <c r="AA10" s="476"/>
      <c r="AB10" s="476">
        <f>SUM(Z10:AA10)</f>
        <v>0</v>
      </c>
      <c r="AC10" s="541">
        <f t="shared" si="1"/>
        <v>-1</v>
      </c>
      <c r="AD10" s="572"/>
      <c r="AE10" s="476"/>
      <c r="AF10" s="476">
        <f>SUM(AD10:AE10)</f>
        <v>0</v>
      </c>
      <c r="AG10" s="541">
        <f t="shared" si="2"/>
        <v>-1</v>
      </c>
    </row>
    <row r="11" spans="1:33" x14ac:dyDescent="0.2">
      <c r="A11" s="484" t="s">
        <v>234</v>
      </c>
      <c r="B11" s="493">
        <v>17</v>
      </c>
      <c r="C11" s="332">
        <v>2</v>
      </c>
      <c r="D11" s="332">
        <f>SUM(B11:C11)</f>
        <v>19</v>
      </c>
      <c r="E11" s="488"/>
      <c r="F11" s="493">
        <v>18</v>
      </c>
      <c r="G11" s="332">
        <v>3</v>
      </c>
      <c r="H11" s="476">
        <f>SUM(F11:G11)</f>
        <v>21</v>
      </c>
      <c r="I11" s="571">
        <v>0</v>
      </c>
      <c r="J11" s="572">
        <v>19</v>
      </c>
      <c r="K11" s="476">
        <v>4</v>
      </c>
      <c r="L11" s="476">
        <f>SUM(J11:K11)</f>
        <v>23</v>
      </c>
      <c r="M11" s="543">
        <f t="shared" si="4"/>
        <v>9.5238095238095233E-2</v>
      </c>
      <c r="N11" s="494">
        <v>18</v>
      </c>
      <c r="O11" s="476">
        <v>4</v>
      </c>
      <c r="P11" s="476">
        <f>SUM(N11:O11)</f>
        <v>22</v>
      </c>
      <c r="Q11" s="543">
        <f t="shared" si="0"/>
        <v>4.7619047619047616E-2</v>
      </c>
      <c r="R11" s="494">
        <v>17</v>
      </c>
      <c r="S11" s="476">
        <v>4</v>
      </c>
      <c r="T11" s="476">
        <f>SUM(R11:S11)</f>
        <v>21</v>
      </c>
      <c r="U11" s="541">
        <f t="shared" si="5"/>
        <v>0</v>
      </c>
      <c r="V11" s="494">
        <v>17</v>
      </c>
      <c r="W11" s="476">
        <v>4</v>
      </c>
      <c r="X11" s="476">
        <f>SUM(V11:W11)</f>
        <v>21</v>
      </c>
      <c r="Y11" s="541">
        <f t="shared" si="6"/>
        <v>0</v>
      </c>
      <c r="Z11" s="494"/>
      <c r="AA11" s="476"/>
      <c r="AB11" s="476">
        <f>SUM(Z11:AA11)</f>
        <v>0</v>
      </c>
      <c r="AC11" s="541">
        <f t="shared" si="1"/>
        <v>-1</v>
      </c>
      <c r="AD11" s="572"/>
      <c r="AE11" s="476"/>
      <c r="AF11" s="476">
        <f>SUM(AD11:AE11)</f>
        <v>0</v>
      </c>
      <c r="AG11" s="541">
        <f t="shared" si="2"/>
        <v>-1</v>
      </c>
    </row>
    <row r="12" spans="1:33" x14ac:dyDescent="0.2">
      <c r="A12" s="484" t="s">
        <v>184</v>
      </c>
      <c r="B12" s="493">
        <v>49</v>
      </c>
      <c r="C12" s="332">
        <v>31</v>
      </c>
      <c r="D12" s="332">
        <f t="shared" ref="D12:D57" si="7">SUM(B12:C12)</f>
        <v>80</v>
      </c>
      <c r="E12" s="488"/>
      <c r="F12" s="493">
        <v>44</v>
      </c>
      <c r="G12" s="332">
        <v>30</v>
      </c>
      <c r="H12" s="476">
        <f>SUM(F12:G12)</f>
        <v>74</v>
      </c>
      <c r="I12" s="571">
        <v>0</v>
      </c>
      <c r="J12" s="572">
        <v>42</v>
      </c>
      <c r="K12" s="476">
        <v>30</v>
      </c>
      <c r="L12" s="476">
        <f>SUM(J12:K12)</f>
        <v>72</v>
      </c>
      <c r="M12" s="541">
        <f t="shared" si="4"/>
        <v>-2.7027027027027029E-2</v>
      </c>
      <c r="N12" s="494">
        <v>37</v>
      </c>
      <c r="O12" s="476">
        <v>27</v>
      </c>
      <c r="P12" s="476">
        <f>SUM(N12:O12)</f>
        <v>64</v>
      </c>
      <c r="Q12" s="545">
        <f t="shared" si="0"/>
        <v>-0.13513513513513514</v>
      </c>
      <c r="R12" s="494">
        <v>36</v>
      </c>
      <c r="S12" s="476">
        <v>25</v>
      </c>
      <c r="T12" s="476">
        <f>SUM(R12:S12)</f>
        <v>61</v>
      </c>
      <c r="U12" s="545">
        <f t="shared" si="5"/>
        <v>-0.17567567567567569</v>
      </c>
      <c r="V12" s="494">
        <v>36</v>
      </c>
      <c r="W12" s="476">
        <v>25</v>
      </c>
      <c r="X12" s="476">
        <f>SUM(V12:W12)</f>
        <v>61</v>
      </c>
      <c r="Y12" s="545">
        <f t="shared" si="6"/>
        <v>-0.17567567567567569</v>
      </c>
      <c r="Z12" s="494"/>
      <c r="AA12" s="476"/>
      <c r="AB12" s="476">
        <f>SUM(Z12:AA12)</f>
        <v>0</v>
      </c>
      <c r="AC12" s="541">
        <f t="shared" si="1"/>
        <v>-1</v>
      </c>
      <c r="AD12" s="572"/>
      <c r="AE12" s="476"/>
      <c r="AF12" s="476">
        <f>SUM(AD12:AE12)</f>
        <v>0</v>
      </c>
      <c r="AG12" s="541">
        <f t="shared" si="2"/>
        <v>-1</v>
      </c>
    </row>
    <row r="13" spans="1:33" x14ac:dyDescent="0.2">
      <c r="A13" s="483" t="s">
        <v>172</v>
      </c>
      <c r="B13" s="457">
        <f>SUM(B14:B15)</f>
        <v>134</v>
      </c>
      <c r="C13" s="387">
        <f>SUM(C14:C15)</f>
        <v>33</v>
      </c>
      <c r="D13" s="573">
        <f t="shared" si="7"/>
        <v>167</v>
      </c>
      <c r="E13" s="489"/>
      <c r="F13" s="457">
        <f>SUM(F14:F15)</f>
        <v>122</v>
      </c>
      <c r="G13" s="387">
        <f>SUM(G14:G15)</f>
        <v>30</v>
      </c>
      <c r="H13" s="387">
        <f>SUM(H14:H15)</f>
        <v>152</v>
      </c>
      <c r="I13" s="567">
        <v>0</v>
      </c>
      <c r="J13" s="382">
        <f>SUM(J14:J15)</f>
        <v>118</v>
      </c>
      <c r="K13" s="387">
        <f>SUM(K14:K15)</f>
        <v>31</v>
      </c>
      <c r="L13" s="387">
        <f>SUM(L14:L15)</f>
        <v>149</v>
      </c>
      <c r="M13" s="568">
        <f t="shared" si="4"/>
        <v>-1.9736842105263157E-2</v>
      </c>
      <c r="N13" s="457">
        <f>SUM(N14:N15)</f>
        <v>114</v>
      </c>
      <c r="O13" s="387">
        <f>SUM(O14:O15)</f>
        <v>29</v>
      </c>
      <c r="P13" s="387">
        <f>SUM(P14:P15)</f>
        <v>143</v>
      </c>
      <c r="Q13" s="568">
        <f t="shared" si="0"/>
        <v>-5.921052631578947E-2</v>
      </c>
      <c r="R13" s="457">
        <f>SUM(R14:R15)</f>
        <v>113</v>
      </c>
      <c r="S13" s="387">
        <f>SUM(S14:S15)</f>
        <v>29</v>
      </c>
      <c r="T13" s="387">
        <f>SUM(T14:T15)</f>
        <v>142</v>
      </c>
      <c r="U13" s="568">
        <f t="shared" si="5"/>
        <v>-6.5789473684210523E-2</v>
      </c>
      <c r="V13" s="457">
        <f>SUM(V14:V15)</f>
        <v>112</v>
      </c>
      <c r="W13" s="387">
        <f>SUM(W14:W15)</f>
        <v>29</v>
      </c>
      <c r="X13" s="387">
        <f>SUM(X14:X15)</f>
        <v>141</v>
      </c>
      <c r="Y13" s="568">
        <f t="shared" si="6"/>
        <v>-7.2368421052631582E-2</v>
      </c>
      <c r="Z13" s="457">
        <f>SUM(Z14:Z15)</f>
        <v>0</v>
      </c>
      <c r="AA13" s="387">
        <f>SUM(AA14:AA15)</f>
        <v>0</v>
      </c>
      <c r="AB13" s="387">
        <f>SUM(AB14:AB15)</f>
        <v>0</v>
      </c>
      <c r="AC13" s="568">
        <f t="shared" si="1"/>
        <v>-1</v>
      </c>
      <c r="AD13" s="382">
        <f>SUM(AD14:AD15)</f>
        <v>0</v>
      </c>
      <c r="AE13" s="387">
        <f>SUM(AE14:AE15)</f>
        <v>0</v>
      </c>
      <c r="AF13" s="387">
        <f>SUM(AF14:AF15)</f>
        <v>0</v>
      </c>
      <c r="AG13" s="568">
        <f t="shared" si="2"/>
        <v>-1</v>
      </c>
    </row>
    <row r="14" spans="1:33" x14ac:dyDescent="0.2">
      <c r="A14" s="484" t="s">
        <v>150</v>
      </c>
      <c r="B14" s="493">
        <v>52</v>
      </c>
      <c r="C14" s="332">
        <v>9</v>
      </c>
      <c r="D14" s="332">
        <f t="shared" si="7"/>
        <v>61</v>
      </c>
      <c r="E14" s="488"/>
      <c r="F14" s="493">
        <v>49</v>
      </c>
      <c r="G14" s="332">
        <v>7</v>
      </c>
      <c r="H14" s="476">
        <f>SUM(F14:G14)</f>
        <v>56</v>
      </c>
      <c r="I14" s="571">
        <v>0</v>
      </c>
      <c r="J14" s="338">
        <v>45</v>
      </c>
      <c r="K14" s="332">
        <v>6</v>
      </c>
      <c r="L14" s="476">
        <f>SUM(J14:K14)</f>
        <v>51</v>
      </c>
      <c r="M14" s="545">
        <f t="shared" si="4"/>
        <v>-8.9285714285714288E-2</v>
      </c>
      <c r="N14" s="494">
        <v>46</v>
      </c>
      <c r="O14" s="476">
        <v>6</v>
      </c>
      <c r="P14" s="476">
        <f>SUM(N14:O14)</f>
        <v>52</v>
      </c>
      <c r="Q14" s="545">
        <f t="shared" si="0"/>
        <v>-7.1428571428571425E-2</v>
      </c>
      <c r="R14" s="494">
        <v>46</v>
      </c>
      <c r="S14" s="476">
        <v>6</v>
      </c>
      <c r="T14" s="476">
        <f>SUM(R14:S14)</f>
        <v>52</v>
      </c>
      <c r="U14" s="545">
        <f t="shared" si="5"/>
        <v>-7.1428571428571425E-2</v>
      </c>
      <c r="V14" s="494">
        <v>45</v>
      </c>
      <c r="W14" s="476">
        <v>6</v>
      </c>
      <c r="X14" s="476">
        <f>SUM(V14:W14)</f>
        <v>51</v>
      </c>
      <c r="Y14" s="545">
        <f t="shared" si="6"/>
        <v>-8.9285714285714288E-2</v>
      </c>
      <c r="Z14" s="494"/>
      <c r="AA14" s="476"/>
      <c r="AB14" s="476">
        <f>SUM(Z14:AA14)</f>
        <v>0</v>
      </c>
      <c r="AC14" s="541">
        <f t="shared" si="1"/>
        <v>-1</v>
      </c>
      <c r="AD14" s="572"/>
      <c r="AE14" s="476"/>
      <c r="AF14" s="476">
        <f>SUM(AD14:AE14)</f>
        <v>0</v>
      </c>
      <c r="AG14" s="541">
        <f t="shared" si="2"/>
        <v>-1</v>
      </c>
    </row>
    <row r="15" spans="1:33" x14ac:dyDescent="0.2">
      <c r="A15" s="484" t="s">
        <v>91</v>
      </c>
      <c r="B15" s="493">
        <v>82</v>
      </c>
      <c r="C15" s="332">
        <v>24</v>
      </c>
      <c r="D15" s="332">
        <f t="shared" si="7"/>
        <v>106</v>
      </c>
      <c r="E15" s="488"/>
      <c r="F15" s="494">
        <v>73</v>
      </c>
      <c r="G15" s="476">
        <v>23</v>
      </c>
      <c r="H15" s="476">
        <f>SUM(F15:G15)</f>
        <v>96</v>
      </c>
      <c r="I15" s="571">
        <v>0</v>
      </c>
      <c r="J15" s="572">
        <v>73</v>
      </c>
      <c r="K15" s="476">
        <v>25</v>
      </c>
      <c r="L15" s="476">
        <f>SUM(J15:K15)</f>
        <v>98</v>
      </c>
      <c r="M15" s="543">
        <f t="shared" si="4"/>
        <v>2.0833333333333332E-2</v>
      </c>
      <c r="N15" s="494">
        <v>68</v>
      </c>
      <c r="O15" s="476">
        <v>23</v>
      </c>
      <c r="P15" s="476">
        <f>SUM(N15:O15)</f>
        <v>91</v>
      </c>
      <c r="Q15" s="545">
        <f t="shared" si="0"/>
        <v>-5.2083333333333336E-2</v>
      </c>
      <c r="R15" s="494">
        <v>67</v>
      </c>
      <c r="S15" s="476">
        <v>23</v>
      </c>
      <c r="T15" s="476">
        <f>SUM(R15:S15)</f>
        <v>90</v>
      </c>
      <c r="U15" s="545">
        <f t="shared" si="5"/>
        <v>-6.25E-2</v>
      </c>
      <c r="V15" s="494">
        <v>67</v>
      </c>
      <c r="W15" s="476">
        <v>23</v>
      </c>
      <c r="X15" s="476">
        <f>SUM(V15:W15)</f>
        <v>90</v>
      </c>
      <c r="Y15" s="545">
        <f>(X15-$H15)/$H15</f>
        <v>-6.25E-2</v>
      </c>
      <c r="Z15" s="494"/>
      <c r="AA15" s="476"/>
      <c r="AB15" s="476">
        <f>SUM(Z15:AA15)</f>
        <v>0</v>
      </c>
      <c r="AC15" s="541">
        <f t="shared" si="1"/>
        <v>-1</v>
      </c>
      <c r="AD15" s="572"/>
      <c r="AE15" s="476"/>
      <c r="AF15" s="476">
        <f>SUM(AD15:AE15)</f>
        <v>0</v>
      </c>
      <c r="AG15" s="541">
        <f t="shared" si="2"/>
        <v>-1</v>
      </c>
    </row>
    <row r="16" spans="1:33" x14ac:dyDescent="0.2">
      <c r="A16" s="482" t="s">
        <v>81</v>
      </c>
      <c r="B16" s="492">
        <f>B17+B22</f>
        <v>159</v>
      </c>
      <c r="C16" s="475">
        <f>C17+C22</f>
        <v>38</v>
      </c>
      <c r="D16" s="574">
        <f t="shared" si="7"/>
        <v>197</v>
      </c>
      <c r="E16" s="562"/>
      <c r="F16" s="492">
        <f>F17+F22</f>
        <v>156</v>
      </c>
      <c r="G16" s="475">
        <f>G17+G22</f>
        <v>34</v>
      </c>
      <c r="H16" s="475">
        <f>H17+H22</f>
        <v>190</v>
      </c>
      <c r="I16" s="563">
        <v>0</v>
      </c>
      <c r="J16" s="564">
        <f>J17+J22</f>
        <v>156</v>
      </c>
      <c r="K16" s="475">
        <f>K17+K22</f>
        <v>37</v>
      </c>
      <c r="L16" s="475">
        <f>L17+L22</f>
        <v>193</v>
      </c>
      <c r="M16" s="565">
        <f t="shared" si="4"/>
        <v>1.5789473684210527E-2</v>
      </c>
      <c r="N16" s="492">
        <f>N17+N22</f>
        <v>149</v>
      </c>
      <c r="O16" s="475">
        <f>O17+O22</f>
        <v>36</v>
      </c>
      <c r="P16" s="475">
        <f>P17+P22</f>
        <v>185</v>
      </c>
      <c r="Q16" s="539">
        <f t="shared" si="0"/>
        <v>-2.6315789473684209E-2</v>
      </c>
      <c r="R16" s="492">
        <f>R17+R22</f>
        <v>143</v>
      </c>
      <c r="S16" s="475">
        <f>S17+S22</f>
        <v>36</v>
      </c>
      <c r="T16" s="475">
        <f>T17+T22</f>
        <v>179</v>
      </c>
      <c r="U16" s="539">
        <f t="shared" si="5"/>
        <v>-5.7894736842105263E-2</v>
      </c>
      <c r="V16" s="492">
        <f>V17+V22</f>
        <v>141</v>
      </c>
      <c r="W16" s="475">
        <f>W17+W22</f>
        <v>36</v>
      </c>
      <c r="X16" s="475">
        <f>X17+X22</f>
        <v>177</v>
      </c>
      <c r="Y16" s="565">
        <f t="shared" si="6"/>
        <v>-6.8421052631578952E-2</v>
      </c>
      <c r="Z16" s="492">
        <f>Z17+Z22</f>
        <v>0</v>
      </c>
      <c r="AA16" s="475">
        <f>AA17+AA22</f>
        <v>0</v>
      </c>
      <c r="AB16" s="475">
        <f>AB17+AB22</f>
        <v>0</v>
      </c>
      <c r="AC16" s="565">
        <f t="shared" si="1"/>
        <v>-1</v>
      </c>
      <c r="AD16" s="564">
        <f>AD17+AD22</f>
        <v>0</v>
      </c>
      <c r="AE16" s="475">
        <f>AE17+AE22</f>
        <v>0</v>
      </c>
      <c r="AF16" s="475">
        <f>AF17+AF22</f>
        <v>0</v>
      </c>
      <c r="AG16" s="565">
        <f t="shared" si="2"/>
        <v>-1</v>
      </c>
    </row>
    <row r="17" spans="1:33" x14ac:dyDescent="0.2">
      <c r="A17" s="483" t="s">
        <v>173</v>
      </c>
      <c r="B17" s="457">
        <f>SUM(B18:B21)</f>
        <v>88</v>
      </c>
      <c r="C17" s="387">
        <f>SUM(C18:C21)</f>
        <v>28</v>
      </c>
      <c r="D17" s="573">
        <f t="shared" si="7"/>
        <v>116</v>
      </c>
      <c r="E17" s="489"/>
      <c r="F17" s="457">
        <f>SUM(F18:F21)</f>
        <v>88</v>
      </c>
      <c r="G17" s="387">
        <f>SUM(G18:G21)</f>
        <v>27</v>
      </c>
      <c r="H17" s="387">
        <f>SUM(H18:H21)</f>
        <v>115</v>
      </c>
      <c r="I17" s="567">
        <v>0</v>
      </c>
      <c r="J17" s="382">
        <f>SUM(J18:J21)</f>
        <v>87</v>
      </c>
      <c r="K17" s="387">
        <f>SUM(K18:K21)</f>
        <v>28</v>
      </c>
      <c r="L17" s="387">
        <f>SUM(L18:L21)</f>
        <v>115</v>
      </c>
      <c r="M17" s="568">
        <f t="shared" si="4"/>
        <v>0</v>
      </c>
      <c r="N17" s="457">
        <f>SUM(N18:N21)</f>
        <v>86</v>
      </c>
      <c r="O17" s="387">
        <f>SUM(O18:O21)</f>
        <v>28</v>
      </c>
      <c r="P17" s="387">
        <f>SUM(P18:P21)</f>
        <v>114</v>
      </c>
      <c r="Q17" s="568">
        <f t="shared" si="0"/>
        <v>-8.6956521739130436E-3</v>
      </c>
      <c r="R17" s="457">
        <f>SUM(R18:R21)</f>
        <v>84</v>
      </c>
      <c r="S17" s="387">
        <f>SUM(S18:S21)</f>
        <v>28</v>
      </c>
      <c r="T17" s="387">
        <f>SUM(T18:T21)</f>
        <v>112</v>
      </c>
      <c r="U17" s="568">
        <f t="shared" si="5"/>
        <v>-2.6086956521739129E-2</v>
      </c>
      <c r="V17" s="457">
        <f>SUM(V18:V21)</f>
        <v>84</v>
      </c>
      <c r="W17" s="387">
        <f>SUM(W18:W21)</f>
        <v>28</v>
      </c>
      <c r="X17" s="387">
        <f>SUM(X18:X21)</f>
        <v>112</v>
      </c>
      <c r="Y17" s="568">
        <f t="shared" si="6"/>
        <v>-2.6086956521739129E-2</v>
      </c>
      <c r="Z17" s="457">
        <f>SUM(Z18:Z21)</f>
        <v>0</v>
      </c>
      <c r="AA17" s="387">
        <f>SUM(AA18:AA21)</f>
        <v>0</v>
      </c>
      <c r="AB17" s="387">
        <f>SUM(AB18:AB21)</f>
        <v>0</v>
      </c>
      <c r="AC17" s="568">
        <f t="shared" si="1"/>
        <v>-1</v>
      </c>
      <c r="AD17" s="382">
        <f>SUM(AD18:AD21)</f>
        <v>0</v>
      </c>
      <c r="AE17" s="387">
        <f>SUM(AE18:AE21)</f>
        <v>0</v>
      </c>
      <c r="AF17" s="387">
        <f>SUM(AF18:AF21)</f>
        <v>0</v>
      </c>
      <c r="AG17" s="568">
        <f t="shared" si="2"/>
        <v>-1</v>
      </c>
    </row>
    <row r="18" spans="1:33" x14ac:dyDescent="0.2">
      <c r="A18" s="484" t="s">
        <v>9</v>
      </c>
      <c r="B18" s="493">
        <v>20</v>
      </c>
      <c r="C18" s="332">
        <v>6</v>
      </c>
      <c r="D18" s="332">
        <f t="shared" si="7"/>
        <v>26</v>
      </c>
      <c r="E18" s="488"/>
      <c r="F18" s="493">
        <v>20</v>
      </c>
      <c r="G18" s="332">
        <v>6</v>
      </c>
      <c r="H18" s="476">
        <f>SUM(F18:G18)</f>
        <v>26</v>
      </c>
      <c r="I18" s="571">
        <v>0</v>
      </c>
      <c r="J18" s="572">
        <v>19</v>
      </c>
      <c r="K18" s="476">
        <v>7</v>
      </c>
      <c r="L18" s="476">
        <f>SUM(J18:K18)</f>
        <v>26</v>
      </c>
      <c r="M18" s="541">
        <f t="shared" si="4"/>
        <v>0</v>
      </c>
      <c r="N18" s="494">
        <v>17</v>
      </c>
      <c r="O18" s="476">
        <v>7</v>
      </c>
      <c r="P18" s="476">
        <f>SUM(N18:O18)</f>
        <v>24</v>
      </c>
      <c r="Q18" s="545">
        <f t="shared" si="0"/>
        <v>-7.6923076923076927E-2</v>
      </c>
      <c r="R18" s="494">
        <v>17</v>
      </c>
      <c r="S18" s="476">
        <v>7</v>
      </c>
      <c r="T18" s="476">
        <f>SUM(R18:S18)</f>
        <v>24</v>
      </c>
      <c r="U18" s="545">
        <f t="shared" si="5"/>
        <v>-7.6923076923076927E-2</v>
      </c>
      <c r="V18" s="494">
        <v>17</v>
      </c>
      <c r="W18" s="476">
        <v>7</v>
      </c>
      <c r="X18" s="476">
        <f>SUM(V18:W18)</f>
        <v>24</v>
      </c>
      <c r="Y18" s="545">
        <f t="shared" si="6"/>
        <v>-7.6923076923076927E-2</v>
      </c>
      <c r="Z18" s="494"/>
      <c r="AA18" s="476"/>
      <c r="AB18" s="476">
        <f>SUM(Z18:AA18)</f>
        <v>0</v>
      </c>
      <c r="AC18" s="541">
        <f t="shared" si="1"/>
        <v>-1</v>
      </c>
      <c r="AD18" s="572"/>
      <c r="AE18" s="476"/>
      <c r="AF18" s="476">
        <f>SUM(AD18:AE18)</f>
        <v>0</v>
      </c>
      <c r="AG18" s="541">
        <f t="shared" si="2"/>
        <v>-1</v>
      </c>
    </row>
    <row r="19" spans="1:33" x14ac:dyDescent="0.2">
      <c r="A19" s="484" t="s">
        <v>103</v>
      </c>
      <c r="B19" s="493">
        <v>26</v>
      </c>
      <c r="C19" s="332">
        <v>7</v>
      </c>
      <c r="D19" s="332">
        <f t="shared" si="7"/>
        <v>33</v>
      </c>
      <c r="E19" s="488"/>
      <c r="F19" s="493">
        <v>25</v>
      </c>
      <c r="G19" s="575">
        <v>6</v>
      </c>
      <c r="H19" s="476">
        <f>SUM(F19:G19)</f>
        <v>31</v>
      </c>
      <c r="I19" s="571">
        <v>0</v>
      </c>
      <c r="J19" s="572">
        <v>24</v>
      </c>
      <c r="K19" s="576">
        <v>6</v>
      </c>
      <c r="L19" s="476">
        <f>SUM(J19:K19)</f>
        <v>30</v>
      </c>
      <c r="M19" s="541">
        <f t="shared" si="4"/>
        <v>-3.2258064516129031E-2</v>
      </c>
      <c r="N19" s="494">
        <v>24</v>
      </c>
      <c r="O19" s="576">
        <v>6</v>
      </c>
      <c r="P19" s="476">
        <f>SUM(N19:O19)</f>
        <v>30</v>
      </c>
      <c r="Q19" s="541">
        <f t="shared" si="0"/>
        <v>-3.2258064516129031E-2</v>
      </c>
      <c r="R19" s="494">
        <v>23</v>
      </c>
      <c r="S19" s="576">
        <v>6</v>
      </c>
      <c r="T19" s="476">
        <f>SUM(R19:S19)</f>
        <v>29</v>
      </c>
      <c r="U19" s="545">
        <f t="shared" si="5"/>
        <v>-6.4516129032258063E-2</v>
      </c>
      <c r="V19" s="494">
        <v>23</v>
      </c>
      <c r="W19" s="576">
        <v>6</v>
      </c>
      <c r="X19" s="476">
        <f>SUM(V19:W19)</f>
        <v>29</v>
      </c>
      <c r="Y19" s="545">
        <f t="shared" si="6"/>
        <v>-6.4516129032258063E-2</v>
      </c>
      <c r="Z19" s="494"/>
      <c r="AA19" s="576"/>
      <c r="AB19" s="476">
        <f>SUM(Z19:AA19)</f>
        <v>0</v>
      </c>
      <c r="AC19" s="541">
        <f t="shared" si="1"/>
        <v>-1</v>
      </c>
      <c r="AD19" s="572"/>
      <c r="AE19" s="576"/>
      <c r="AF19" s="476">
        <f>SUM(AD19:AE19)</f>
        <v>0</v>
      </c>
      <c r="AG19" s="541">
        <f t="shared" si="2"/>
        <v>-1</v>
      </c>
    </row>
    <row r="20" spans="1:33" x14ac:dyDescent="0.2">
      <c r="A20" s="484" t="s">
        <v>13</v>
      </c>
      <c r="B20" s="493">
        <v>11</v>
      </c>
      <c r="C20" s="332">
        <v>13</v>
      </c>
      <c r="D20" s="332">
        <f t="shared" si="7"/>
        <v>24</v>
      </c>
      <c r="E20" s="488"/>
      <c r="F20" s="493">
        <v>12</v>
      </c>
      <c r="G20" s="332">
        <v>13</v>
      </c>
      <c r="H20" s="476">
        <f>SUM(F20:G20)</f>
        <v>25</v>
      </c>
      <c r="I20" s="571">
        <v>0</v>
      </c>
      <c r="J20" s="572">
        <v>12</v>
      </c>
      <c r="K20" s="476">
        <v>13</v>
      </c>
      <c r="L20" s="476">
        <f>SUM(J20:K20)</f>
        <v>25</v>
      </c>
      <c r="M20" s="541">
        <f t="shared" si="4"/>
        <v>0</v>
      </c>
      <c r="N20" s="494">
        <v>12</v>
      </c>
      <c r="O20" s="476">
        <v>13</v>
      </c>
      <c r="P20" s="476">
        <f>SUM(N20:O20)</f>
        <v>25</v>
      </c>
      <c r="Q20" s="541">
        <f t="shared" si="0"/>
        <v>0</v>
      </c>
      <c r="R20" s="494">
        <v>12</v>
      </c>
      <c r="S20" s="476">
        <v>13</v>
      </c>
      <c r="T20" s="476">
        <f>SUM(R20:S20)</f>
        <v>25</v>
      </c>
      <c r="U20" s="541">
        <f t="shared" si="5"/>
        <v>0</v>
      </c>
      <c r="V20" s="494">
        <v>12</v>
      </c>
      <c r="W20" s="476">
        <v>13</v>
      </c>
      <c r="X20" s="476">
        <f>SUM(V20:W20)</f>
        <v>25</v>
      </c>
      <c r="Y20" s="541">
        <f t="shared" si="6"/>
        <v>0</v>
      </c>
      <c r="Z20" s="494"/>
      <c r="AA20" s="476"/>
      <c r="AB20" s="476">
        <f>SUM(Z20:AA20)</f>
        <v>0</v>
      </c>
      <c r="AC20" s="541">
        <f t="shared" si="1"/>
        <v>-1</v>
      </c>
      <c r="AD20" s="572"/>
      <c r="AE20" s="476"/>
      <c r="AF20" s="476">
        <f>SUM(AD20:AE20)</f>
        <v>0</v>
      </c>
      <c r="AG20" s="541">
        <f t="shared" si="2"/>
        <v>-1</v>
      </c>
    </row>
    <row r="21" spans="1:33" x14ac:dyDescent="0.2">
      <c r="A21" s="484" t="s">
        <v>80</v>
      </c>
      <c r="B21" s="493">
        <v>31</v>
      </c>
      <c r="C21" s="332">
        <v>2</v>
      </c>
      <c r="D21" s="332">
        <f t="shared" si="7"/>
        <v>33</v>
      </c>
      <c r="E21" s="488"/>
      <c r="F21" s="493">
        <v>31</v>
      </c>
      <c r="G21" s="332">
        <v>2</v>
      </c>
      <c r="H21" s="476">
        <f>SUM(F21:G21)</f>
        <v>33</v>
      </c>
      <c r="I21" s="571">
        <v>0</v>
      </c>
      <c r="J21" s="572">
        <v>32</v>
      </c>
      <c r="K21" s="476">
        <v>2</v>
      </c>
      <c r="L21" s="476">
        <f>SUM(J21:K21)</f>
        <v>34</v>
      </c>
      <c r="M21" s="543">
        <f t="shared" si="4"/>
        <v>3.0303030303030304E-2</v>
      </c>
      <c r="N21" s="494">
        <v>33</v>
      </c>
      <c r="O21" s="476">
        <v>2</v>
      </c>
      <c r="P21" s="476">
        <f>SUM(N21:O21)</f>
        <v>35</v>
      </c>
      <c r="Q21" s="543">
        <f t="shared" si="0"/>
        <v>6.0606060606060608E-2</v>
      </c>
      <c r="R21" s="494">
        <v>32</v>
      </c>
      <c r="S21" s="476">
        <v>2</v>
      </c>
      <c r="T21" s="476">
        <f>SUM(R21:S21)</f>
        <v>34</v>
      </c>
      <c r="U21" s="543">
        <f t="shared" si="5"/>
        <v>3.0303030303030304E-2</v>
      </c>
      <c r="V21" s="494">
        <v>32</v>
      </c>
      <c r="W21" s="476">
        <v>2</v>
      </c>
      <c r="X21" s="476">
        <f>SUM(V21:W21)</f>
        <v>34</v>
      </c>
      <c r="Y21" s="543">
        <f t="shared" si="6"/>
        <v>3.0303030303030304E-2</v>
      </c>
      <c r="Z21" s="494"/>
      <c r="AA21" s="476"/>
      <c r="AB21" s="476">
        <f>SUM(Z21:AA21)</f>
        <v>0</v>
      </c>
      <c r="AC21" s="541">
        <f t="shared" si="1"/>
        <v>-1</v>
      </c>
      <c r="AD21" s="572"/>
      <c r="AE21" s="476"/>
      <c r="AF21" s="476">
        <f>SUM(AD21:AE21)</f>
        <v>0</v>
      </c>
      <c r="AG21" s="541">
        <f t="shared" si="2"/>
        <v>-1</v>
      </c>
    </row>
    <row r="22" spans="1:33" x14ac:dyDescent="0.2">
      <c r="A22" s="483" t="s">
        <v>172</v>
      </c>
      <c r="B22" s="457">
        <f>SUM(B23:B24)</f>
        <v>71</v>
      </c>
      <c r="C22" s="387">
        <f>SUM(C23:C24)</f>
        <v>10</v>
      </c>
      <c r="D22" s="573">
        <f t="shared" si="7"/>
        <v>81</v>
      </c>
      <c r="E22" s="489"/>
      <c r="F22" s="457">
        <f>SUM(F23:F24)</f>
        <v>68</v>
      </c>
      <c r="G22" s="387">
        <f>SUM(G23:G24)</f>
        <v>7</v>
      </c>
      <c r="H22" s="387">
        <f>SUM(H23:H24)</f>
        <v>75</v>
      </c>
      <c r="I22" s="567">
        <v>0</v>
      </c>
      <c r="J22" s="382">
        <f>SUM(J23:J24)</f>
        <v>69</v>
      </c>
      <c r="K22" s="387">
        <f>SUM(K23:K24)</f>
        <v>9</v>
      </c>
      <c r="L22" s="387">
        <f>SUM(L23:L24)</f>
        <v>78</v>
      </c>
      <c r="M22" s="568">
        <f t="shared" si="4"/>
        <v>0.04</v>
      </c>
      <c r="N22" s="457">
        <f>SUM(N23:N24)</f>
        <v>63</v>
      </c>
      <c r="O22" s="387">
        <f>SUM(O23:O24)</f>
        <v>8</v>
      </c>
      <c r="P22" s="387">
        <f>SUM(P23:P24)</f>
        <v>71</v>
      </c>
      <c r="Q22" s="568">
        <f t="shared" si="0"/>
        <v>-5.3333333333333337E-2</v>
      </c>
      <c r="R22" s="457">
        <f>SUM(R23:R24)</f>
        <v>59</v>
      </c>
      <c r="S22" s="387">
        <f>SUM(S23:S24)</f>
        <v>8</v>
      </c>
      <c r="T22" s="387">
        <f>SUM(T23:T24)</f>
        <v>67</v>
      </c>
      <c r="U22" s="568">
        <f t="shared" si="5"/>
        <v>-0.10666666666666667</v>
      </c>
      <c r="V22" s="457">
        <f>SUM(V23:V24)</f>
        <v>57</v>
      </c>
      <c r="W22" s="387">
        <f>SUM(W23:W24)</f>
        <v>8</v>
      </c>
      <c r="X22" s="387">
        <f>SUM(X23:X24)</f>
        <v>65</v>
      </c>
      <c r="Y22" s="568">
        <f t="shared" si="6"/>
        <v>-0.13333333333333333</v>
      </c>
      <c r="Z22" s="457">
        <f>SUM(Z23:Z24)</f>
        <v>0</v>
      </c>
      <c r="AA22" s="387">
        <f>SUM(AA23:AA24)</f>
        <v>0</v>
      </c>
      <c r="AB22" s="387">
        <f>SUM(AB23:AB24)</f>
        <v>0</v>
      </c>
      <c r="AC22" s="540">
        <f t="shared" si="1"/>
        <v>-1</v>
      </c>
      <c r="AD22" s="382">
        <f>SUM(AD23:AD24)</f>
        <v>0</v>
      </c>
      <c r="AE22" s="387">
        <f>SUM(AE23:AE24)</f>
        <v>0</v>
      </c>
      <c r="AF22" s="387">
        <f>SUM(AF23:AF24)</f>
        <v>0</v>
      </c>
      <c r="AG22" s="568">
        <f t="shared" si="2"/>
        <v>-1</v>
      </c>
    </row>
    <row r="23" spans="1:33" x14ac:dyDescent="0.2">
      <c r="A23" s="484" t="s">
        <v>3</v>
      </c>
      <c r="B23" s="493">
        <v>26</v>
      </c>
      <c r="C23" s="332">
        <v>4</v>
      </c>
      <c r="D23" s="332">
        <f t="shared" si="7"/>
        <v>30</v>
      </c>
      <c r="E23" s="488"/>
      <c r="F23" s="493">
        <v>25</v>
      </c>
      <c r="G23" s="332">
        <v>3</v>
      </c>
      <c r="H23" s="476">
        <f>SUM(F23:G23)</f>
        <v>28</v>
      </c>
      <c r="I23" s="571">
        <v>0</v>
      </c>
      <c r="J23" s="572">
        <v>25</v>
      </c>
      <c r="K23" s="476">
        <v>3</v>
      </c>
      <c r="L23" s="476">
        <f>SUM(J23:K23)</f>
        <v>28</v>
      </c>
      <c r="M23" s="541">
        <f t="shared" si="4"/>
        <v>0</v>
      </c>
      <c r="N23" s="494">
        <v>24</v>
      </c>
      <c r="O23" s="476">
        <v>3</v>
      </c>
      <c r="P23" s="476">
        <f>SUM(N23:O23)</f>
        <v>27</v>
      </c>
      <c r="Q23" s="541">
        <f t="shared" si="0"/>
        <v>-3.5714285714285712E-2</v>
      </c>
      <c r="R23" s="494">
        <v>24</v>
      </c>
      <c r="S23" s="476">
        <v>3</v>
      </c>
      <c r="T23" s="476">
        <f>SUM(R23:S23)</f>
        <v>27</v>
      </c>
      <c r="U23" s="541">
        <f t="shared" si="5"/>
        <v>-3.5714285714285712E-2</v>
      </c>
      <c r="V23" s="494">
        <v>23</v>
      </c>
      <c r="W23" s="476">
        <v>3</v>
      </c>
      <c r="X23" s="476">
        <f>SUM(V23:W23)</f>
        <v>26</v>
      </c>
      <c r="Y23" s="545">
        <f t="shared" si="6"/>
        <v>-7.1428571428571425E-2</v>
      </c>
      <c r="Z23" s="494"/>
      <c r="AA23" s="476"/>
      <c r="AB23" s="476">
        <f>SUM(Z23:AA23)</f>
        <v>0</v>
      </c>
      <c r="AC23" s="541">
        <f t="shared" si="1"/>
        <v>-1</v>
      </c>
      <c r="AD23" s="572"/>
      <c r="AE23" s="476"/>
      <c r="AF23" s="476">
        <f>SUM(AD23:AE23)</f>
        <v>0</v>
      </c>
      <c r="AG23" s="541">
        <f t="shared" si="2"/>
        <v>-1</v>
      </c>
    </row>
    <row r="24" spans="1:33" x14ac:dyDescent="0.2">
      <c r="A24" s="484" t="s">
        <v>91</v>
      </c>
      <c r="B24" s="493">
        <v>45</v>
      </c>
      <c r="C24" s="332">
        <v>6</v>
      </c>
      <c r="D24" s="332">
        <f t="shared" si="7"/>
        <v>51</v>
      </c>
      <c r="E24" s="488"/>
      <c r="F24" s="493">
        <v>43</v>
      </c>
      <c r="G24" s="332">
        <v>4</v>
      </c>
      <c r="H24" s="476">
        <f>SUM(F24:G24)</f>
        <v>47</v>
      </c>
      <c r="I24" s="571">
        <v>0</v>
      </c>
      <c r="J24" s="572">
        <v>44</v>
      </c>
      <c r="K24" s="476">
        <v>6</v>
      </c>
      <c r="L24" s="476">
        <f>SUM(J24:K24)</f>
        <v>50</v>
      </c>
      <c r="M24" s="543">
        <f t="shared" si="4"/>
        <v>6.3829787234042548E-2</v>
      </c>
      <c r="N24" s="494">
        <v>39</v>
      </c>
      <c r="O24" s="476">
        <v>5</v>
      </c>
      <c r="P24" s="476">
        <f>SUM(N24:O24)</f>
        <v>44</v>
      </c>
      <c r="Q24" s="545">
        <f t="shared" si="0"/>
        <v>-6.3829787234042548E-2</v>
      </c>
      <c r="R24" s="494">
        <v>35</v>
      </c>
      <c r="S24" s="476">
        <v>5</v>
      </c>
      <c r="T24" s="476">
        <f>SUM(R24:S24)</f>
        <v>40</v>
      </c>
      <c r="U24" s="545">
        <f t="shared" si="5"/>
        <v>-0.14893617021276595</v>
      </c>
      <c r="V24" s="494">
        <v>34</v>
      </c>
      <c r="W24" s="476">
        <v>5</v>
      </c>
      <c r="X24" s="476">
        <f>SUM(V24:W24)</f>
        <v>39</v>
      </c>
      <c r="Y24" s="545">
        <f t="shared" si="6"/>
        <v>-0.1702127659574468</v>
      </c>
      <c r="Z24" s="494"/>
      <c r="AA24" s="476"/>
      <c r="AB24" s="476">
        <f>SUM(Z24:AA24)</f>
        <v>0</v>
      </c>
      <c r="AC24" s="541">
        <f t="shared" si="1"/>
        <v>-1</v>
      </c>
      <c r="AD24" s="572"/>
      <c r="AE24" s="476"/>
      <c r="AF24" s="476">
        <f>SUM(AD24:AE24)</f>
        <v>0</v>
      </c>
      <c r="AG24" s="541">
        <f t="shared" si="2"/>
        <v>-1</v>
      </c>
    </row>
    <row r="25" spans="1:33" x14ac:dyDescent="0.2">
      <c r="A25" s="482" t="s">
        <v>82</v>
      </c>
      <c r="B25" s="492">
        <f>B26+B31+B47</f>
        <v>1008</v>
      </c>
      <c r="C25" s="475">
        <f>C26+C31+C47</f>
        <v>354</v>
      </c>
      <c r="D25" s="574">
        <f t="shared" si="7"/>
        <v>1362</v>
      </c>
      <c r="E25" s="562"/>
      <c r="F25" s="492">
        <f>F26+F31+F47</f>
        <v>976</v>
      </c>
      <c r="G25" s="475">
        <f>G26+G31+G47</f>
        <v>334</v>
      </c>
      <c r="H25" s="475">
        <f>H26+H31+H47</f>
        <v>1310</v>
      </c>
      <c r="I25" s="563">
        <v>0</v>
      </c>
      <c r="J25" s="564">
        <f>J26+J31+J47</f>
        <v>973</v>
      </c>
      <c r="K25" s="475">
        <f>K26+K31+K47</f>
        <v>328</v>
      </c>
      <c r="L25" s="475">
        <f>L26+L31+L47</f>
        <v>1301</v>
      </c>
      <c r="M25" s="565">
        <f t="shared" si="4"/>
        <v>-6.8702290076335876E-3</v>
      </c>
      <c r="N25" s="492">
        <f>N26+N31+N47</f>
        <v>946</v>
      </c>
      <c r="O25" s="475">
        <f>O26+O31+O47</f>
        <v>321</v>
      </c>
      <c r="P25" s="475">
        <f>P26+P31+P47</f>
        <v>1267</v>
      </c>
      <c r="Q25" s="539">
        <f t="shared" si="0"/>
        <v>-3.2824427480916032E-2</v>
      </c>
      <c r="R25" s="492">
        <f>R26+R31+R47</f>
        <v>936</v>
      </c>
      <c r="S25" s="475">
        <f>S26+S31+S47</f>
        <v>316</v>
      </c>
      <c r="T25" s="475">
        <f>T26+T31+T47</f>
        <v>1252</v>
      </c>
      <c r="U25" s="539">
        <f t="shared" si="5"/>
        <v>-4.4274809160305344E-2</v>
      </c>
      <c r="V25" s="492">
        <f>V26+V31+V47</f>
        <v>912</v>
      </c>
      <c r="W25" s="475">
        <f>W26+W31+W47</f>
        <v>305</v>
      </c>
      <c r="X25" s="475">
        <f>X26+X31+X47</f>
        <v>1217</v>
      </c>
      <c r="Y25" s="565">
        <f t="shared" si="6"/>
        <v>-7.0992366412213737E-2</v>
      </c>
      <c r="Z25" s="492">
        <f>Z26+Z31+Z47</f>
        <v>0</v>
      </c>
      <c r="AA25" s="475">
        <f>AA26+AA31+AA47</f>
        <v>0</v>
      </c>
      <c r="AB25" s="475">
        <f>AB26+AB31+AB47</f>
        <v>0</v>
      </c>
      <c r="AC25" s="565">
        <f t="shared" si="1"/>
        <v>-1</v>
      </c>
      <c r="AD25" s="564">
        <f>AD26+AD31+AD47</f>
        <v>0</v>
      </c>
      <c r="AE25" s="475">
        <f>AE26+AE31+AE47</f>
        <v>0</v>
      </c>
      <c r="AF25" s="475">
        <f>AF26+AF31+AF47</f>
        <v>0</v>
      </c>
      <c r="AG25" s="565">
        <f t="shared" si="2"/>
        <v>-1</v>
      </c>
    </row>
    <row r="26" spans="1:33" x14ac:dyDescent="0.2">
      <c r="A26" s="483" t="s">
        <v>171</v>
      </c>
      <c r="B26" s="457">
        <f>SUM(B27:B30)</f>
        <v>105</v>
      </c>
      <c r="C26" s="387">
        <f>SUM(C27:C30)</f>
        <v>110</v>
      </c>
      <c r="D26" s="573">
        <f t="shared" si="7"/>
        <v>215</v>
      </c>
      <c r="E26" s="566"/>
      <c r="F26" s="457">
        <f>SUM(F27:F30)</f>
        <v>103</v>
      </c>
      <c r="G26" s="387">
        <f>SUM(G27:G30)</f>
        <v>104</v>
      </c>
      <c r="H26" s="387">
        <f>SUM(H27:H30)</f>
        <v>207</v>
      </c>
      <c r="I26" s="567">
        <v>0</v>
      </c>
      <c r="J26" s="382">
        <f>SUM(J27:J30)</f>
        <v>99</v>
      </c>
      <c r="K26" s="387">
        <f>SUM(K27:K30)</f>
        <v>103</v>
      </c>
      <c r="L26" s="387">
        <f>SUM(L27:L30)</f>
        <v>202</v>
      </c>
      <c r="M26" s="568">
        <f t="shared" si="4"/>
        <v>-2.4154589371980676E-2</v>
      </c>
      <c r="N26" s="457">
        <f>SUM(N27:N30)</f>
        <v>99</v>
      </c>
      <c r="O26" s="387">
        <f>SUM(O27:O30)</f>
        <v>101</v>
      </c>
      <c r="P26" s="387">
        <f>SUM(P27:P30)</f>
        <v>200</v>
      </c>
      <c r="Q26" s="568">
        <f t="shared" si="0"/>
        <v>-3.3816425120772944E-2</v>
      </c>
      <c r="R26" s="457">
        <f>SUM(R27:R30)</f>
        <v>99</v>
      </c>
      <c r="S26" s="387">
        <f>SUM(S27:S30)</f>
        <v>101</v>
      </c>
      <c r="T26" s="387">
        <f>SUM(T27:T30)</f>
        <v>200</v>
      </c>
      <c r="U26" s="568">
        <f t="shared" si="5"/>
        <v>-3.3816425120772944E-2</v>
      </c>
      <c r="V26" s="457">
        <f>SUM(V27:V30)</f>
        <v>95</v>
      </c>
      <c r="W26" s="387">
        <f>SUM(W27:W30)</f>
        <v>99</v>
      </c>
      <c r="X26" s="387">
        <f>SUM(X27:X30)</f>
        <v>194</v>
      </c>
      <c r="Y26" s="568">
        <f t="shared" si="6"/>
        <v>-6.280193236714976E-2</v>
      </c>
      <c r="Z26" s="457">
        <f>SUM(Z27:Z30)</f>
        <v>0</v>
      </c>
      <c r="AA26" s="387">
        <f>SUM(AA27:AA30)</f>
        <v>0</v>
      </c>
      <c r="AB26" s="387">
        <f>SUM(AB27:AB30)</f>
        <v>0</v>
      </c>
      <c r="AC26" s="568">
        <f t="shared" si="1"/>
        <v>-1</v>
      </c>
      <c r="AD26" s="382">
        <f>SUM(AD27:AD30)</f>
        <v>0</v>
      </c>
      <c r="AE26" s="387">
        <f>SUM(AE27:AE30)</f>
        <v>0</v>
      </c>
      <c r="AF26" s="387">
        <f>SUM(AF27:AF30)</f>
        <v>0</v>
      </c>
      <c r="AG26" s="568">
        <f t="shared" si="2"/>
        <v>-1</v>
      </c>
    </row>
    <row r="27" spans="1:33" x14ac:dyDescent="0.2">
      <c r="A27" s="484" t="s">
        <v>44</v>
      </c>
      <c r="B27" s="493">
        <v>66</v>
      </c>
      <c r="C27" s="332">
        <v>82</v>
      </c>
      <c r="D27" s="332">
        <f t="shared" si="7"/>
        <v>148</v>
      </c>
      <c r="E27" s="488"/>
      <c r="F27" s="493">
        <v>64</v>
      </c>
      <c r="G27" s="332">
        <v>78</v>
      </c>
      <c r="H27" s="476">
        <f>SUM(F27:G27)</f>
        <v>142</v>
      </c>
      <c r="I27" s="571">
        <v>0</v>
      </c>
      <c r="J27" s="338">
        <v>62</v>
      </c>
      <c r="K27" s="332">
        <v>76</v>
      </c>
      <c r="L27" s="476">
        <f>SUM(J27:K27)</f>
        <v>138</v>
      </c>
      <c r="M27" s="541">
        <f t="shared" si="4"/>
        <v>-2.8169014084507043E-2</v>
      </c>
      <c r="N27" s="493">
        <v>64</v>
      </c>
      <c r="O27" s="332">
        <v>75</v>
      </c>
      <c r="P27" s="476">
        <f>SUM(N27:O27)</f>
        <v>139</v>
      </c>
      <c r="Q27" s="541">
        <f t="shared" si="0"/>
        <v>-2.1126760563380281E-2</v>
      </c>
      <c r="R27" s="493">
        <v>64</v>
      </c>
      <c r="S27" s="332">
        <v>75</v>
      </c>
      <c r="T27" s="476">
        <f>SUM(R27:S27)</f>
        <v>139</v>
      </c>
      <c r="U27" s="541">
        <f t="shared" si="5"/>
        <v>-2.1126760563380281E-2</v>
      </c>
      <c r="V27" s="493">
        <v>61</v>
      </c>
      <c r="W27" s="332">
        <v>73</v>
      </c>
      <c r="X27" s="476">
        <f>SUM(V27:W27)</f>
        <v>134</v>
      </c>
      <c r="Y27" s="545">
        <f t="shared" si="6"/>
        <v>-5.6338028169014086E-2</v>
      </c>
      <c r="Z27" s="493"/>
      <c r="AA27" s="332"/>
      <c r="AB27" s="476">
        <f>SUM(Z27:AA27)</f>
        <v>0</v>
      </c>
      <c r="AC27" s="541">
        <f t="shared" si="1"/>
        <v>-1</v>
      </c>
      <c r="AD27" s="338"/>
      <c r="AE27" s="332"/>
      <c r="AF27" s="476">
        <f>SUM(AD27:AE27)</f>
        <v>0</v>
      </c>
      <c r="AG27" s="541">
        <f t="shared" si="2"/>
        <v>-1</v>
      </c>
    </row>
    <row r="28" spans="1:33" x14ac:dyDescent="0.2">
      <c r="A28" s="484" t="s">
        <v>130</v>
      </c>
      <c r="B28" s="493">
        <v>9</v>
      </c>
      <c r="C28" s="332">
        <v>9</v>
      </c>
      <c r="D28" s="332">
        <f t="shared" si="7"/>
        <v>18</v>
      </c>
      <c r="E28" s="488"/>
      <c r="F28" s="493">
        <v>10</v>
      </c>
      <c r="G28" s="332">
        <v>9</v>
      </c>
      <c r="H28" s="476">
        <f>SUM(F28:G28)</f>
        <v>19</v>
      </c>
      <c r="I28" s="571">
        <v>0</v>
      </c>
      <c r="J28" s="572">
        <v>10</v>
      </c>
      <c r="K28" s="476">
        <v>10</v>
      </c>
      <c r="L28" s="476">
        <f>SUM(J28:K28)</f>
        <v>20</v>
      </c>
      <c r="M28" s="543">
        <f t="shared" si="4"/>
        <v>5.2631578947368418E-2</v>
      </c>
      <c r="N28" s="494">
        <v>9</v>
      </c>
      <c r="O28" s="476">
        <v>9</v>
      </c>
      <c r="P28" s="476">
        <f>SUM(N28:O28)</f>
        <v>18</v>
      </c>
      <c r="Q28" s="545">
        <f t="shared" si="0"/>
        <v>-5.2631578947368418E-2</v>
      </c>
      <c r="R28" s="494">
        <v>9</v>
      </c>
      <c r="S28" s="476">
        <v>9</v>
      </c>
      <c r="T28" s="476">
        <f>SUM(R28:S28)</f>
        <v>18</v>
      </c>
      <c r="U28" s="545">
        <f t="shared" si="5"/>
        <v>-5.2631578947368418E-2</v>
      </c>
      <c r="V28" s="494">
        <v>9</v>
      </c>
      <c r="W28" s="476">
        <v>9</v>
      </c>
      <c r="X28" s="476">
        <f>SUM(V28:W28)</f>
        <v>18</v>
      </c>
      <c r="Y28" s="545">
        <f t="shared" si="6"/>
        <v>-5.2631578947368418E-2</v>
      </c>
      <c r="Z28" s="494"/>
      <c r="AA28" s="476"/>
      <c r="AB28" s="476">
        <f>SUM(Z28:AA28)</f>
        <v>0</v>
      </c>
      <c r="AC28" s="541">
        <f t="shared" si="1"/>
        <v>-1</v>
      </c>
      <c r="AD28" s="572"/>
      <c r="AE28" s="476"/>
      <c r="AF28" s="476">
        <f>SUM(AD28:AE28)</f>
        <v>0</v>
      </c>
      <c r="AG28" s="541">
        <f t="shared" si="2"/>
        <v>-1</v>
      </c>
    </row>
    <row r="29" spans="1:33" x14ac:dyDescent="0.2">
      <c r="A29" s="484" t="s">
        <v>11</v>
      </c>
      <c r="B29" s="493">
        <v>12</v>
      </c>
      <c r="C29" s="332">
        <v>10</v>
      </c>
      <c r="D29" s="332">
        <f t="shared" si="7"/>
        <v>22</v>
      </c>
      <c r="E29" s="488"/>
      <c r="F29" s="493">
        <v>12</v>
      </c>
      <c r="G29" s="332">
        <v>8</v>
      </c>
      <c r="H29" s="476">
        <f>SUM(F29:G29)</f>
        <v>20</v>
      </c>
      <c r="I29" s="571">
        <v>0</v>
      </c>
      <c r="J29" s="572">
        <v>11</v>
      </c>
      <c r="K29" s="476">
        <v>8</v>
      </c>
      <c r="L29" s="476">
        <f>SUM(J29:K29)</f>
        <v>19</v>
      </c>
      <c r="M29" s="545">
        <f t="shared" si="4"/>
        <v>-0.05</v>
      </c>
      <c r="N29" s="494">
        <v>10</v>
      </c>
      <c r="O29" s="476">
        <v>8</v>
      </c>
      <c r="P29" s="476">
        <f>SUM(N29:O29)</f>
        <v>18</v>
      </c>
      <c r="Q29" s="545">
        <f t="shared" si="0"/>
        <v>-0.1</v>
      </c>
      <c r="R29" s="494">
        <v>10</v>
      </c>
      <c r="S29" s="476">
        <v>8</v>
      </c>
      <c r="T29" s="476">
        <f>SUM(R29:S29)</f>
        <v>18</v>
      </c>
      <c r="U29" s="545">
        <f t="shared" si="5"/>
        <v>-0.1</v>
      </c>
      <c r="V29" s="494">
        <v>9</v>
      </c>
      <c r="W29" s="476">
        <v>8</v>
      </c>
      <c r="X29" s="476">
        <f>SUM(V29:W29)</f>
        <v>17</v>
      </c>
      <c r="Y29" s="545">
        <f t="shared" si="6"/>
        <v>-0.15</v>
      </c>
      <c r="Z29" s="494"/>
      <c r="AA29" s="476"/>
      <c r="AB29" s="476">
        <f>SUM(Z29:AA29)</f>
        <v>0</v>
      </c>
      <c r="AC29" s="541">
        <f t="shared" si="1"/>
        <v>-1</v>
      </c>
      <c r="AD29" s="572"/>
      <c r="AE29" s="476"/>
      <c r="AF29" s="476">
        <f>SUM(AD29:AE29)</f>
        <v>0</v>
      </c>
      <c r="AG29" s="541">
        <f t="shared" si="2"/>
        <v>-1</v>
      </c>
    </row>
    <row r="30" spans="1:33" x14ac:dyDescent="0.2">
      <c r="A30" s="484" t="s">
        <v>10</v>
      </c>
      <c r="B30" s="493">
        <v>18</v>
      </c>
      <c r="C30" s="332">
        <v>9</v>
      </c>
      <c r="D30" s="332">
        <f t="shared" si="7"/>
        <v>27</v>
      </c>
      <c r="E30" s="488"/>
      <c r="F30" s="493">
        <v>17</v>
      </c>
      <c r="G30" s="332">
        <v>9</v>
      </c>
      <c r="H30" s="476">
        <f>SUM(F30:G30)</f>
        <v>26</v>
      </c>
      <c r="I30" s="571">
        <v>0</v>
      </c>
      <c r="J30" s="338">
        <v>16</v>
      </c>
      <c r="K30" s="332">
        <v>9</v>
      </c>
      <c r="L30" s="476">
        <f>SUM(J30:K30)</f>
        <v>25</v>
      </c>
      <c r="M30" s="541">
        <f t="shared" si="4"/>
        <v>-3.8461538461538464E-2</v>
      </c>
      <c r="N30" s="493">
        <v>16</v>
      </c>
      <c r="O30" s="332">
        <v>9</v>
      </c>
      <c r="P30" s="476">
        <f>SUM(N30:O30)</f>
        <v>25</v>
      </c>
      <c r="Q30" s="541">
        <f t="shared" si="0"/>
        <v>-3.8461538461538464E-2</v>
      </c>
      <c r="R30" s="493">
        <v>16</v>
      </c>
      <c r="S30" s="332">
        <v>9</v>
      </c>
      <c r="T30" s="476">
        <f>SUM(R30:S30)</f>
        <v>25</v>
      </c>
      <c r="U30" s="541">
        <f t="shared" si="5"/>
        <v>-3.8461538461538464E-2</v>
      </c>
      <c r="V30" s="493">
        <v>16</v>
      </c>
      <c r="W30" s="332">
        <v>9</v>
      </c>
      <c r="X30" s="476">
        <f>SUM(V30:W30)</f>
        <v>25</v>
      </c>
      <c r="Y30" s="541">
        <f t="shared" si="6"/>
        <v>-3.8461538461538464E-2</v>
      </c>
      <c r="Z30" s="493"/>
      <c r="AA30" s="332"/>
      <c r="AB30" s="476">
        <f>SUM(Z30:AA30)</f>
        <v>0</v>
      </c>
      <c r="AC30" s="541">
        <f t="shared" si="1"/>
        <v>-1</v>
      </c>
      <c r="AD30" s="338"/>
      <c r="AE30" s="332"/>
      <c r="AF30" s="476">
        <f>SUM(AD30:AE30)</f>
        <v>0</v>
      </c>
      <c r="AG30" s="541">
        <f t="shared" si="2"/>
        <v>-1</v>
      </c>
    </row>
    <row r="31" spans="1:33" x14ac:dyDescent="0.2">
      <c r="A31" s="483" t="s">
        <v>173</v>
      </c>
      <c r="B31" s="457">
        <f>SUM(B32:B46)</f>
        <v>406</v>
      </c>
      <c r="C31" s="387">
        <f>SUM(C32:C46)</f>
        <v>162</v>
      </c>
      <c r="D31" s="573">
        <f t="shared" si="7"/>
        <v>568</v>
      </c>
      <c r="E31" s="489"/>
      <c r="F31" s="457">
        <f>SUM(F32:F46)</f>
        <v>400</v>
      </c>
      <c r="G31" s="387">
        <f>SUM(G32:G46)</f>
        <v>152</v>
      </c>
      <c r="H31" s="387">
        <f>SUM(H32:H46)</f>
        <v>552</v>
      </c>
      <c r="I31" s="567">
        <v>0</v>
      </c>
      <c r="J31" s="382">
        <f>SUM(J32:J46)</f>
        <v>404</v>
      </c>
      <c r="K31" s="387">
        <f>SUM(K32:K46)</f>
        <v>148</v>
      </c>
      <c r="L31" s="387">
        <f>SUM(L32:L46)</f>
        <v>552</v>
      </c>
      <c r="M31" s="568">
        <f t="shared" si="4"/>
        <v>0</v>
      </c>
      <c r="N31" s="457">
        <f>SUM(N32:N46)</f>
        <v>387</v>
      </c>
      <c r="O31" s="387">
        <f>SUM(O32:O46)</f>
        <v>147</v>
      </c>
      <c r="P31" s="387">
        <f>SUM(P32:P46)</f>
        <v>534</v>
      </c>
      <c r="Q31" s="568">
        <f t="shared" si="0"/>
        <v>-3.2608695652173912E-2</v>
      </c>
      <c r="R31" s="457">
        <f>SUM(R32:R46)</f>
        <v>381</v>
      </c>
      <c r="S31" s="387">
        <f>SUM(S32:S46)</f>
        <v>143</v>
      </c>
      <c r="T31" s="387">
        <f>SUM(T32:T46)</f>
        <v>524</v>
      </c>
      <c r="U31" s="568">
        <f t="shared" si="5"/>
        <v>-5.0724637681159424E-2</v>
      </c>
      <c r="V31" s="457">
        <f>SUM(V32:V46)</f>
        <v>374</v>
      </c>
      <c r="W31" s="387">
        <f>SUM(W32:W46)</f>
        <v>138</v>
      </c>
      <c r="X31" s="387">
        <f>SUM(X32:X46)</f>
        <v>512</v>
      </c>
      <c r="Y31" s="568">
        <f t="shared" si="6"/>
        <v>-7.2463768115942032E-2</v>
      </c>
      <c r="Z31" s="457">
        <f>SUM(Z32:Z46)</f>
        <v>0</v>
      </c>
      <c r="AA31" s="387">
        <f>SUM(AA32:AA46)</f>
        <v>0</v>
      </c>
      <c r="AB31" s="387">
        <f>SUM(AB32:AB46)</f>
        <v>0</v>
      </c>
      <c r="AC31" s="568">
        <f t="shared" si="1"/>
        <v>-1</v>
      </c>
      <c r="AD31" s="382">
        <f>SUM(AD32:AD46)</f>
        <v>0</v>
      </c>
      <c r="AE31" s="387">
        <f>SUM(AE32:AE46)</f>
        <v>0</v>
      </c>
      <c r="AF31" s="387">
        <f>SUM(AF32:AF46)</f>
        <v>0</v>
      </c>
      <c r="AG31" s="568">
        <f t="shared" si="2"/>
        <v>-1</v>
      </c>
    </row>
    <row r="32" spans="1:33" x14ac:dyDescent="0.2">
      <c r="A32" s="484" t="s">
        <v>9</v>
      </c>
      <c r="B32" s="493">
        <v>69</v>
      </c>
      <c r="C32" s="332">
        <v>21</v>
      </c>
      <c r="D32" s="332">
        <f t="shared" si="7"/>
        <v>90</v>
      </c>
      <c r="E32" s="488"/>
      <c r="F32" s="493">
        <v>69</v>
      </c>
      <c r="G32" s="332">
        <v>20</v>
      </c>
      <c r="H32" s="476">
        <f t="shared" ref="H32:H45" si="8">SUM(F32:G32)</f>
        <v>89</v>
      </c>
      <c r="I32" s="571">
        <v>0</v>
      </c>
      <c r="J32" s="572">
        <v>70</v>
      </c>
      <c r="K32" s="476">
        <v>19</v>
      </c>
      <c r="L32" s="476">
        <f t="shared" ref="L32:L45" si="9">SUM(J32:K32)</f>
        <v>89</v>
      </c>
      <c r="M32" s="541">
        <f t="shared" si="4"/>
        <v>0</v>
      </c>
      <c r="N32" s="494">
        <v>68</v>
      </c>
      <c r="O32" s="476">
        <v>19</v>
      </c>
      <c r="P32" s="476">
        <f t="shared" ref="P32:P45" si="10">SUM(N32:O32)</f>
        <v>87</v>
      </c>
      <c r="Q32" s="541">
        <f t="shared" si="0"/>
        <v>-2.247191011235955E-2</v>
      </c>
      <c r="R32" s="494">
        <v>68</v>
      </c>
      <c r="S32" s="476">
        <v>19</v>
      </c>
      <c r="T32" s="476">
        <f t="shared" ref="T32:T46" si="11">SUM(R32:S32)</f>
        <v>87</v>
      </c>
      <c r="U32" s="541">
        <f t="shared" si="5"/>
        <v>-2.247191011235955E-2</v>
      </c>
      <c r="V32" s="494">
        <v>68</v>
      </c>
      <c r="W32" s="476">
        <v>19</v>
      </c>
      <c r="X32" s="476">
        <f t="shared" ref="X32:X46" si="12">SUM(V32:W32)</f>
        <v>87</v>
      </c>
      <c r="Y32" s="541">
        <f t="shared" si="6"/>
        <v>-2.247191011235955E-2</v>
      </c>
      <c r="Z32" s="494"/>
      <c r="AA32" s="476"/>
      <c r="AB32" s="476">
        <f t="shared" ref="AB32:AB46" si="13">SUM(Z32:AA32)</f>
        <v>0</v>
      </c>
      <c r="AC32" s="541">
        <f t="shared" si="1"/>
        <v>-1</v>
      </c>
      <c r="AD32" s="572"/>
      <c r="AE32" s="476"/>
      <c r="AF32" s="476">
        <f t="shared" ref="AF32:AF46" si="14">SUM(AD32:AE32)</f>
        <v>0</v>
      </c>
      <c r="AG32" s="541">
        <f t="shared" si="2"/>
        <v>-1</v>
      </c>
    </row>
    <row r="33" spans="1:33" x14ac:dyDescent="0.2">
      <c r="A33" s="484" t="s">
        <v>119</v>
      </c>
      <c r="B33" s="493">
        <v>14</v>
      </c>
      <c r="C33" s="332">
        <v>25</v>
      </c>
      <c r="D33" s="332">
        <f t="shared" si="7"/>
        <v>39</v>
      </c>
      <c r="E33" s="488"/>
      <c r="F33" s="493">
        <v>15</v>
      </c>
      <c r="G33" s="332">
        <v>22</v>
      </c>
      <c r="H33" s="476">
        <f t="shared" si="8"/>
        <v>37</v>
      </c>
      <c r="I33" s="571">
        <v>0</v>
      </c>
      <c r="J33" s="572">
        <v>15</v>
      </c>
      <c r="K33" s="476">
        <v>21</v>
      </c>
      <c r="L33" s="476">
        <f t="shared" si="9"/>
        <v>36</v>
      </c>
      <c r="M33" s="541">
        <f t="shared" si="4"/>
        <v>-2.7027027027027029E-2</v>
      </c>
      <c r="N33" s="494">
        <v>13</v>
      </c>
      <c r="O33" s="476">
        <v>21</v>
      </c>
      <c r="P33" s="476">
        <f t="shared" si="10"/>
        <v>34</v>
      </c>
      <c r="Q33" s="545">
        <f t="shared" si="0"/>
        <v>-8.1081081081081086E-2</v>
      </c>
      <c r="R33" s="494">
        <v>13</v>
      </c>
      <c r="S33" s="476">
        <v>21</v>
      </c>
      <c r="T33" s="476">
        <f t="shared" si="11"/>
        <v>34</v>
      </c>
      <c r="U33" s="545">
        <f t="shared" si="5"/>
        <v>-8.1081081081081086E-2</v>
      </c>
      <c r="V33" s="494">
        <v>13</v>
      </c>
      <c r="W33" s="476">
        <v>20</v>
      </c>
      <c r="X33" s="476">
        <f t="shared" si="12"/>
        <v>33</v>
      </c>
      <c r="Y33" s="545">
        <f t="shared" si="6"/>
        <v>-0.10810810810810811</v>
      </c>
      <c r="Z33" s="494"/>
      <c r="AA33" s="476"/>
      <c r="AB33" s="476">
        <f t="shared" si="13"/>
        <v>0</v>
      </c>
      <c r="AC33" s="541">
        <f t="shared" si="1"/>
        <v>-1</v>
      </c>
      <c r="AD33" s="572"/>
      <c r="AE33" s="476"/>
      <c r="AF33" s="476">
        <f t="shared" si="14"/>
        <v>0</v>
      </c>
      <c r="AG33" s="541">
        <f t="shared" si="2"/>
        <v>-1</v>
      </c>
    </row>
    <row r="34" spans="1:33" x14ac:dyDescent="0.2">
      <c r="A34" s="484" t="s">
        <v>151</v>
      </c>
      <c r="B34" s="493">
        <v>21</v>
      </c>
      <c r="C34" s="332">
        <v>18</v>
      </c>
      <c r="D34" s="332">
        <f t="shared" si="7"/>
        <v>39</v>
      </c>
      <c r="E34" s="488"/>
      <c r="F34" s="493">
        <v>20</v>
      </c>
      <c r="G34" s="332">
        <v>16</v>
      </c>
      <c r="H34" s="476">
        <f t="shared" si="8"/>
        <v>36</v>
      </c>
      <c r="I34" s="571">
        <v>0</v>
      </c>
      <c r="J34" s="572">
        <v>18</v>
      </c>
      <c r="K34" s="476">
        <v>16</v>
      </c>
      <c r="L34" s="476">
        <f t="shared" si="9"/>
        <v>34</v>
      </c>
      <c r="M34" s="545">
        <f t="shared" si="4"/>
        <v>-5.5555555555555552E-2</v>
      </c>
      <c r="N34" s="494">
        <v>17</v>
      </c>
      <c r="O34" s="476">
        <v>15</v>
      </c>
      <c r="P34" s="476">
        <f t="shared" si="10"/>
        <v>32</v>
      </c>
      <c r="Q34" s="545">
        <f t="shared" si="0"/>
        <v>-0.1111111111111111</v>
      </c>
      <c r="R34" s="494">
        <v>17</v>
      </c>
      <c r="S34" s="476">
        <v>15</v>
      </c>
      <c r="T34" s="476">
        <f t="shared" si="11"/>
        <v>32</v>
      </c>
      <c r="U34" s="545">
        <f t="shared" si="5"/>
        <v>-0.1111111111111111</v>
      </c>
      <c r="V34" s="494">
        <v>17</v>
      </c>
      <c r="W34" s="476">
        <v>14</v>
      </c>
      <c r="X34" s="476">
        <f t="shared" si="12"/>
        <v>31</v>
      </c>
      <c r="Y34" s="545">
        <f t="shared" si="6"/>
        <v>-0.1388888888888889</v>
      </c>
      <c r="Z34" s="494"/>
      <c r="AA34" s="476"/>
      <c r="AB34" s="476">
        <f t="shared" si="13"/>
        <v>0</v>
      </c>
      <c r="AC34" s="541">
        <f t="shared" si="1"/>
        <v>-1</v>
      </c>
      <c r="AD34" s="572"/>
      <c r="AE34" s="476"/>
      <c r="AF34" s="476">
        <f t="shared" si="14"/>
        <v>0</v>
      </c>
      <c r="AG34" s="541">
        <f t="shared" si="2"/>
        <v>-1</v>
      </c>
    </row>
    <row r="35" spans="1:33" x14ac:dyDescent="0.2">
      <c r="A35" s="484" t="s">
        <v>103</v>
      </c>
      <c r="B35" s="493">
        <v>66</v>
      </c>
      <c r="C35" s="332">
        <v>9</v>
      </c>
      <c r="D35" s="332">
        <f t="shared" si="7"/>
        <v>75</v>
      </c>
      <c r="E35" s="488"/>
      <c r="F35" s="493">
        <v>65</v>
      </c>
      <c r="G35" s="332">
        <v>9</v>
      </c>
      <c r="H35" s="476">
        <f t="shared" si="8"/>
        <v>74</v>
      </c>
      <c r="I35" s="571">
        <v>0</v>
      </c>
      <c r="J35" s="572">
        <v>66</v>
      </c>
      <c r="K35" s="476">
        <v>9</v>
      </c>
      <c r="L35" s="476">
        <f t="shared" si="9"/>
        <v>75</v>
      </c>
      <c r="M35" s="543">
        <f t="shared" si="4"/>
        <v>1.3513513513513514E-2</v>
      </c>
      <c r="N35" s="494">
        <v>64</v>
      </c>
      <c r="O35" s="476">
        <v>9</v>
      </c>
      <c r="P35" s="476">
        <f t="shared" si="10"/>
        <v>73</v>
      </c>
      <c r="Q35" s="541">
        <f t="shared" si="0"/>
        <v>-1.3513513513513514E-2</v>
      </c>
      <c r="R35" s="494">
        <v>62</v>
      </c>
      <c r="S35" s="476">
        <v>9</v>
      </c>
      <c r="T35" s="476">
        <f t="shared" si="11"/>
        <v>71</v>
      </c>
      <c r="U35" s="541">
        <f t="shared" si="5"/>
        <v>-4.0540540540540543E-2</v>
      </c>
      <c r="V35" s="494">
        <v>62</v>
      </c>
      <c r="W35" s="476">
        <v>9</v>
      </c>
      <c r="X35" s="476">
        <f t="shared" si="12"/>
        <v>71</v>
      </c>
      <c r="Y35" s="541">
        <f t="shared" si="6"/>
        <v>-4.0540540540540543E-2</v>
      </c>
      <c r="Z35" s="494"/>
      <c r="AA35" s="476"/>
      <c r="AB35" s="476">
        <f t="shared" si="13"/>
        <v>0</v>
      </c>
      <c r="AC35" s="541">
        <f t="shared" si="1"/>
        <v>-1</v>
      </c>
      <c r="AD35" s="572"/>
      <c r="AE35" s="476"/>
      <c r="AF35" s="476">
        <f t="shared" si="14"/>
        <v>0</v>
      </c>
      <c r="AG35" s="541">
        <f t="shared" si="2"/>
        <v>-1</v>
      </c>
    </row>
    <row r="36" spans="1:33" x14ac:dyDescent="0.2">
      <c r="A36" s="484" t="s">
        <v>154</v>
      </c>
      <c r="B36" s="493">
        <v>11</v>
      </c>
      <c r="C36" s="332">
        <v>5</v>
      </c>
      <c r="D36" s="332">
        <f t="shared" si="7"/>
        <v>16</v>
      </c>
      <c r="E36" s="488"/>
      <c r="F36" s="493">
        <v>11</v>
      </c>
      <c r="G36" s="332">
        <v>4</v>
      </c>
      <c r="H36" s="476">
        <f t="shared" si="8"/>
        <v>15</v>
      </c>
      <c r="I36" s="571">
        <v>0</v>
      </c>
      <c r="J36" s="572">
        <v>9</v>
      </c>
      <c r="K36" s="476">
        <v>4</v>
      </c>
      <c r="L36" s="476">
        <f t="shared" si="9"/>
        <v>13</v>
      </c>
      <c r="M36" s="545">
        <f t="shared" si="4"/>
        <v>-0.13333333333333333</v>
      </c>
      <c r="N36" s="494">
        <v>9</v>
      </c>
      <c r="O36" s="476">
        <v>4</v>
      </c>
      <c r="P36" s="476">
        <f t="shared" si="10"/>
        <v>13</v>
      </c>
      <c r="Q36" s="545">
        <f t="shared" si="0"/>
        <v>-0.13333333333333333</v>
      </c>
      <c r="R36" s="494">
        <v>9</v>
      </c>
      <c r="S36" s="476">
        <v>4</v>
      </c>
      <c r="T36" s="476">
        <f t="shared" si="11"/>
        <v>13</v>
      </c>
      <c r="U36" s="545">
        <f t="shared" si="5"/>
        <v>-0.13333333333333333</v>
      </c>
      <c r="V36" s="494">
        <v>9</v>
      </c>
      <c r="W36" s="476">
        <v>3</v>
      </c>
      <c r="X36" s="476">
        <f t="shared" si="12"/>
        <v>12</v>
      </c>
      <c r="Y36" s="544">
        <f t="shared" si="6"/>
        <v>-0.2</v>
      </c>
      <c r="Z36" s="494"/>
      <c r="AA36" s="476"/>
      <c r="AB36" s="476">
        <f t="shared" si="13"/>
        <v>0</v>
      </c>
      <c r="AC36" s="541">
        <f t="shared" si="1"/>
        <v>-1</v>
      </c>
      <c r="AD36" s="572"/>
      <c r="AE36" s="476"/>
      <c r="AF36" s="476">
        <f t="shared" si="14"/>
        <v>0</v>
      </c>
      <c r="AG36" s="541">
        <f t="shared" si="2"/>
        <v>-1</v>
      </c>
    </row>
    <row r="37" spans="1:33" x14ac:dyDescent="0.2">
      <c r="A37" s="484" t="s">
        <v>116</v>
      </c>
      <c r="B37" s="493">
        <v>47</v>
      </c>
      <c r="C37" s="332">
        <v>18</v>
      </c>
      <c r="D37" s="332">
        <f t="shared" si="7"/>
        <v>65</v>
      </c>
      <c r="E37" s="488"/>
      <c r="F37" s="493">
        <v>46</v>
      </c>
      <c r="G37" s="332">
        <v>17</v>
      </c>
      <c r="H37" s="476">
        <f t="shared" si="8"/>
        <v>63</v>
      </c>
      <c r="I37" s="571">
        <v>0</v>
      </c>
      <c r="J37" s="572">
        <v>46</v>
      </c>
      <c r="K37" s="476">
        <v>17</v>
      </c>
      <c r="L37" s="476">
        <f t="shared" si="9"/>
        <v>63</v>
      </c>
      <c r="M37" s="541">
        <f t="shared" si="4"/>
        <v>0</v>
      </c>
      <c r="N37" s="494">
        <v>44</v>
      </c>
      <c r="O37" s="476">
        <v>17</v>
      </c>
      <c r="P37" s="476">
        <f t="shared" si="10"/>
        <v>61</v>
      </c>
      <c r="Q37" s="541">
        <f t="shared" si="0"/>
        <v>-3.1746031746031744E-2</v>
      </c>
      <c r="R37" s="494">
        <v>43</v>
      </c>
      <c r="S37" s="476">
        <v>16</v>
      </c>
      <c r="T37" s="476">
        <f t="shared" si="11"/>
        <v>59</v>
      </c>
      <c r="U37" s="545">
        <f t="shared" si="5"/>
        <v>-6.3492063492063489E-2</v>
      </c>
      <c r="V37" s="494">
        <v>40</v>
      </c>
      <c r="W37" s="476">
        <v>16</v>
      </c>
      <c r="X37" s="476">
        <f t="shared" si="12"/>
        <v>56</v>
      </c>
      <c r="Y37" s="545">
        <f t="shared" si="6"/>
        <v>-0.1111111111111111</v>
      </c>
      <c r="Z37" s="494"/>
      <c r="AA37" s="476"/>
      <c r="AB37" s="476">
        <f t="shared" si="13"/>
        <v>0</v>
      </c>
      <c r="AC37" s="541">
        <f t="shared" si="1"/>
        <v>-1</v>
      </c>
      <c r="AD37" s="572"/>
      <c r="AE37" s="476"/>
      <c r="AF37" s="476">
        <f t="shared" si="14"/>
        <v>0</v>
      </c>
      <c r="AG37" s="541">
        <f t="shared" si="2"/>
        <v>-1</v>
      </c>
    </row>
    <row r="38" spans="1:33" x14ac:dyDescent="0.2">
      <c r="A38" s="484" t="s">
        <v>156</v>
      </c>
      <c r="B38" s="493">
        <v>5</v>
      </c>
      <c r="C38" s="332">
        <v>3</v>
      </c>
      <c r="D38" s="332">
        <f t="shared" si="7"/>
        <v>8</v>
      </c>
      <c r="E38" s="488"/>
      <c r="F38" s="493">
        <v>5</v>
      </c>
      <c r="G38" s="332">
        <v>3</v>
      </c>
      <c r="H38" s="476">
        <f t="shared" si="8"/>
        <v>8</v>
      </c>
      <c r="I38" s="571">
        <v>0</v>
      </c>
      <c r="J38" s="572">
        <v>4</v>
      </c>
      <c r="K38" s="476">
        <v>3</v>
      </c>
      <c r="L38" s="476">
        <f t="shared" si="9"/>
        <v>7</v>
      </c>
      <c r="M38" s="545">
        <f t="shared" si="4"/>
        <v>-0.125</v>
      </c>
      <c r="N38" s="494">
        <v>4</v>
      </c>
      <c r="O38" s="476">
        <v>3</v>
      </c>
      <c r="P38" s="476">
        <f t="shared" si="10"/>
        <v>7</v>
      </c>
      <c r="Q38" s="545">
        <f t="shared" si="0"/>
        <v>-0.125</v>
      </c>
      <c r="R38" s="494">
        <v>4</v>
      </c>
      <c r="S38" s="476">
        <v>2</v>
      </c>
      <c r="T38" s="476">
        <f t="shared" si="11"/>
        <v>6</v>
      </c>
      <c r="U38" s="544">
        <f t="shared" si="5"/>
        <v>-0.25</v>
      </c>
      <c r="V38" s="494">
        <v>4</v>
      </c>
      <c r="W38" s="476">
        <v>2</v>
      </c>
      <c r="X38" s="476">
        <f t="shared" si="12"/>
        <v>6</v>
      </c>
      <c r="Y38" s="544">
        <f t="shared" si="6"/>
        <v>-0.25</v>
      </c>
      <c r="Z38" s="494"/>
      <c r="AA38" s="476"/>
      <c r="AB38" s="476">
        <f t="shared" si="13"/>
        <v>0</v>
      </c>
      <c r="AC38" s="541">
        <f t="shared" si="1"/>
        <v>-1</v>
      </c>
      <c r="AD38" s="572"/>
      <c r="AE38" s="476"/>
      <c r="AF38" s="476">
        <f t="shared" si="14"/>
        <v>0</v>
      </c>
      <c r="AG38" s="541">
        <f t="shared" si="2"/>
        <v>-1</v>
      </c>
    </row>
    <row r="39" spans="1:33" x14ac:dyDescent="0.2">
      <c r="A39" s="485" t="s">
        <v>157</v>
      </c>
      <c r="B39" s="494">
        <v>22</v>
      </c>
      <c r="C39" s="476">
        <v>6</v>
      </c>
      <c r="D39" s="332">
        <f t="shared" si="7"/>
        <v>28</v>
      </c>
      <c r="E39" s="488"/>
      <c r="F39" s="493">
        <v>22</v>
      </c>
      <c r="G39" s="332">
        <v>6</v>
      </c>
      <c r="H39" s="476">
        <f t="shared" si="8"/>
        <v>28</v>
      </c>
      <c r="I39" s="571">
        <v>0</v>
      </c>
      <c r="J39" s="572">
        <v>22</v>
      </c>
      <c r="K39" s="476">
        <v>5</v>
      </c>
      <c r="L39" s="476">
        <f t="shared" si="9"/>
        <v>27</v>
      </c>
      <c r="M39" s="541">
        <f t="shared" si="4"/>
        <v>-3.5714285714285712E-2</v>
      </c>
      <c r="N39" s="494">
        <v>22</v>
      </c>
      <c r="O39" s="476">
        <v>6</v>
      </c>
      <c r="P39" s="476">
        <f t="shared" si="10"/>
        <v>28</v>
      </c>
      <c r="Q39" s="541">
        <f t="shared" si="0"/>
        <v>0</v>
      </c>
      <c r="R39" s="494">
        <v>22</v>
      </c>
      <c r="S39" s="476">
        <v>6</v>
      </c>
      <c r="T39" s="476">
        <f t="shared" si="11"/>
        <v>28</v>
      </c>
      <c r="U39" s="541">
        <f t="shared" si="5"/>
        <v>0</v>
      </c>
      <c r="V39" s="494">
        <v>22</v>
      </c>
      <c r="W39" s="476">
        <v>6</v>
      </c>
      <c r="X39" s="476">
        <f t="shared" si="12"/>
        <v>28</v>
      </c>
      <c r="Y39" s="541">
        <f t="shared" si="6"/>
        <v>0</v>
      </c>
      <c r="Z39" s="494"/>
      <c r="AA39" s="476"/>
      <c r="AB39" s="476">
        <f t="shared" si="13"/>
        <v>0</v>
      </c>
      <c r="AC39" s="541">
        <f t="shared" si="1"/>
        <v>-1</v>
      </c>
      <c r="AD39" s="572"/>
      <c r="AE39" s="476"/>
      <c r="AF39" s="476">
        <f t="shared" si="14"/>
        <v>0</v>
      </c>
      <c r="AG39" s="541">
        <f t="shared" si="2"/>
        <v>-1</v>
      </c>
    </row>
    <row r="40" spans="1:33" x14ac:dyDescent="0.2">
      <c r="A40" s="484" t="s">
        <v>164</v>
      </c>
      <c r="B40" s="493">
        <v>17</v>
      </c>
      <c r="C40" s="332">
        <v>11</v>
      </c>
      <c r="D40" s="332">
        <f t="shared" si="7"/>
        <v>28</v>
      </c>
      <c r="E40" s="488"/>
      <c r="F40" s="493">
        <v>17</v>
      </c>
      <c r="G40" s="332">
        <v>11</v>
      </c>
      <c r="H40" s="476">
        <f t="shared" si="8"/>
        <v>28</v>
      </c>
      <c r="I40" s="571">
        <v>0</v>
      </c>
      <c r="J40" s="572">
        <v>17</v>
      </c>
      <c r="K40" s="476">
        <v>10</v>
      </c>
      <c r="L40" s="476">
        <f t="shared" si="9"/>
        <v>27</v>
      </c>
      <c r="M40" s="541">
        <f t="shared" si="4"/>
        <v>-3.5714285714285712E-2</v>
      </c>
      <c r="N40" s="494">
        <v>16</v>
      </c>
      <c r="O40" s="476">
        <v>8</v>
      </c>
      <c r="P40" s="476">
        <f t="shared" si="10"/>
        <v>24</v>
      </c>
      <c r="Q40" s="545">
        <f t="shared" si="0"/>
        <v>-0.14285714285714285</v>
      </c>
      <c r="R40" s="494">
        <v>15</v>
      </c>
      <c r="S40" s="476">
        <v>8</v>
      </c>
      <c r="T40" s="476">
        <f t="shared" si="11"/>
        <v>23</v>
      </c>
      <c r="U40" s="545">
        <f t="shared" si="5"/>
        <v>-0.17857142857142858</v>
      </c>
      <c r="V40" s="494">
        <v>15</v>
      </c>
      <c r="W40" s="476">
        <v>8</v>
      </c>
      <c r="X40" s="476">
        <f t="shared" si="12"/>
        <v>23</v>
      </c>
      <c r="Y40" s="545">
        <f t="shared" si="6"/>
        <v>-0.17857142857142858</v>
      </c>
      <c r="Z40" s="494"/>
      <c r="AA40" s="476"/>
      <c r="AB40" s="476">
        <f t="shared" si="13"/>
        <v>0</v>
      </c>
      <c r="AC40" s="541">
        <f t="shared" si="1"/>
        <v>-1</v>
      </c>
      <c r="AD40" s="572"/>
      <c r="AE40" s="476"/>
      <c r="AF40" s="476">
        <f t="shared" si="14"/>
        <v>0</v>
      </c>
      <c r="AG40" s="541">
        <f t="shared" si="2"/>
        <v>-1</v>
      </c>
    </row>
    <row r="41" spans="1:33" x14ac:dyDescent="0.2">
      <c r="A41" s="484" t="s">
        <v>158</v>
      </c>
      <c r="B41" s="493">
        <v>19</v>
      </c>
      <c r="C41" s="332">
        <v>18</v>
      </c>
      <c r="D41" s="332">
        <f t="shared" si="7"/>
        <v>37</v>
      </c>
      <c r="E41" s="488"/>
      <c r="F41" s="493">
        <v>20</v>
      </c>
      <c r="G41" s="332">
        <v>17</v>
      </c>
      <c r="H41" s="476">
        <f t="shared" si="8"/>
        <v>37</v>
      </c>
      <c r="I41" s="571">
        <v>0</v>
      </c>
      <c r="J41" s="572">
        <v>26</v>
      </c>
      <c r="K41" s="476">
        <v>18</v>
      </c>
      <c r="L41" s="476">
        <f t="shared" si="9"/>
        <v>44</v>
      </c>
      <c r="M41" s="543">
        <f t="shared" si="4"/>
        <v>0.1891891891891892</v>
      </c>
      <c r="N41" s="494">
        <v>24</v>
      </c>
      <c r="O41" s="476">
        <v>19</v>
      </c>
      <c r="P41" s="476">
        <f t="shared" si="10"/>
        <v>43</v>
      </c>
      <c r="Q41" s="543">
        <f t="shared" si="0"/>
        <v>0.16216216216216217</v>
      </c>
      <c r="R41" s="494">
        <v>24</v>
      </c>
      <c r="S41" s="476">
        <v>18</v>
      </c>
      <c r="T41" s="476">
        <f t="shared" si="11"/>
        <v>42</v>
      </c>
      <c r="U41" s="543">
        <f t="shared" si="5"/>
        <v>0.13513513513513514</v>
      </c>
      <c r="V41" s="494">
        <v>22</v>
      </c>
      <c r="W41" s="476">
        <v>17</v>
      </c>
      <c r="X41" s="476">
        <f t="shared" si="12"/>
        <v>39</v>
      </c>
      <c r="Y41" s="543">
        <f t="shared" si="6"/>
        <v>5.4054054054054057E-2</v>
      </c>
      <c r="Z41" s="494"/>
      <c r="AA41" s="476"/>
      <c r="AB41" s="476">
        <f t="shared" si="13"/>
        <v>0</v>
      </c>
      <c r="AC41" s="541">
        <f t="shared" si="1"/>
        <v>-1</v>
      </c>
      <c r="AD41" s="572"/>
      <c r="AE41" s="476"/>
      <c r="AF41" s="476">
        <f t="shared" si="14"/>
        <v>0</v>
      </c>
      <c r="AG41" s="541">
        <f t="shared" si="2"/>
        <v>-1</v>
      </c>
    </row>
    <row r="42" spans="1:33" x14ac:dyDescent="0.2">
      <c r="A42" s="484" t="s">
        <v>215</v>
      </c>
      <c r="B42" s="493">
        <v>14</v>
      </c>
      <c r="C42" s="332">
        <v>6</v>
      </c>
      <c r="D42" s="332">
        <f t="shared" si="7"/>
        <v>20</v>
      </c>
      <c r="E42" s="488"/>
      <c r="F42" s="493">
        <v>14</v>
      </c>
      <c r="G42" s="332">
        <v>6</v>
      </c>
      <c r="H42" s="476">
        <f t="shared" si="8"/>
        <v>20</v>
      </c>
      <c r="I42" s="571">
        <v>0</v>
      </c>
      <c r="J42" s="572">
        <v>14</v>
      </c>
      <c r="K42" s="476">
        <v>6</v>
      </c>
      <c r="L42" s="476">
        <f t="shared" si="9"/>
        <v>20</v>
      </c>
      <c r="M42" s="541">
        <f t="shared" si="4"/>
        <v>0</v>
      </c>
      <c r="N42" s="494">
        <v>14</v>
      </c>
      <c r="O42" s="476">
        <v>6</v>
      </c>
      <c r="P42" s="476">
        <f t="shared" si="10"/>
        <v>20</v>
      </c>
      <c r="Q42" s="541">
        <f t="shared" si="0"/>
        <v>0</v>
      </c>
      <c r="R42" s="494">
        <v>14</v>
      </c>
      <c r="S42" s="476">
        <v>6</v>
      </c>
      <c r="T42" s="476">
        <f t="shared" si="11"/>
        <v>20</v>
      </c>
      <c r="U42" s="541">
        <f t="shared" si="5"/>
        <v>0</v>
      </c>
      <c r="V42" s="494">
        <v>14</v>
      </c>
      <c r="W42" s="476">
        <v>5</v>
      </c>
      <c r="X42" s="476">
        <f t="shared" si="12"/>
        <v>19</v>
      </c>
      <c r="Y42" s="545">
        <f t="shared" si="6"/>
        <v>-0.05</v>
      </c>
      <c r="Z42" s="494"/>
      <c r="AA42" s="476"/>
      <c r="AB42" s="476">
        <f t="shared" si="13"/>
        <v>0</v>
      </c>
      <c r="AC42" s="541">
        <f t="shared" si="1"/>
        <v>-1</v>
      </c>
      <c r="AD42" s="572"/>
      <c r="AE42" s="476"/>
      <c r="AF42" s="476">
        <f t="shared" si="14"/>
        <v>0</v>
      </c>
      <c r="AG42" s="541">
        <f t="shared" si="2"/>
        <v>-1</v>
      </c>
    </row>
    <row r="43" spans="1:33" x14ac:dyDescent="0.2">
      <c r="A43" s="484" t="s">
        <v>161</v>
      </c>
      <c r="B43" s="493">
        <v>4</v>
      </c>
      <c r="C43" s="332">
        <v>6</v>
      </c>
      <c r="D43" s="332">
        <f t="shared" si="7"/>
        <v>10</v>
      </c>
      <c r="E43" s="488"/>
      <c r="F43" s="493">
        <v>4</v>
      </c>
      <c r="G43" s="332">
        <v>6</v>
      </c>
      <c r="H43" s="476">
        <f t="shared" si="8"/>
        <v>10</v>
      </c>
      <c r="I43" s="571">
        <v>0</v>
      </c>
      <c r="J43" s="572">
        <v>4</v>
      </c>
      <c r="K43" s="476">
        <v>5</v>
      </c>
      <c r="L43" s="476">
        <f t="shared" si="9"/>
        <v>9</v>
      </c>
      <c r="M43" s="545">
        <f t="shared" si="4"/>
        <v>-0.1</v>
      </c>
      <c r="N43" s="494">
        <v>4</v>
      </c>
      <c r="O43" s="476">
        <v>5</v>
      </c>
      <c r="P43" s="476">
        <f t="shared" si="10"/>
        <v>9</v>
      </c>
      <c r="Q43" s="545">
        <f t="shared" si="0"/>
        <v>-0.1</v>
      </c>
      <c r="R43" s="494">
        <v>3</v>
      </c>
      <c r="S43" s="476">
        <v>5</v>
      </c>
      <c r="T43" s="476">
        <f t="shared" si="11"/>
        <v>8</v>
      </c>
      <c r="U43" s="544">
        <f t="shared" si="5"/>
        <v>-0.2</v>
      </c>
      <c r="V43" s="494">
        <v>3</v>
      </c>
      <c r="W43" s="476">
        <v>5</v>
      </c>
      <c r="X43" s="476">
        <f t="shared" si="12"/>
        <v>8</v>
      </c>
      <c r="Y43" s="544">
        <f t="shared" si="6"/>
        <v>-0.2</v>
      </c>
      <c r="Z43" s="494"/>
      <c r="AA43" s="476"/>
      <c r="AB43" s="476">
        <f t="shared" si="13"/>
        <v>0</v>
      </c>
      <c r="AC43" s="541">
        <f t="shared" si="1"/>
        <v>-1</v>
      </c>
      <c r="AD43" s="572"/>
      <c r="AE43" s="476"/>
      <c r="AF43" s="476">
        <f t="shared" si="14"/>
        <v>0</v>
      </c>
      <c r="AG43" s="541">
        <f t="shared" si="2"/>
        <v>-1</v>
      </c>
    </row>
    <row r="44" spans="1:33" x14ac:dyDescent="0.2">
      <c r="A44" s="484" t="s">
        <v>162</v>
      </c>
      <c r="B44" s="493">
        <v>61</v>
      </c>
      <c r="C44" s="332">
        <v>2</v>
      </c>
      <c r="D44" s="332">
        <f t="shared" si="7"/>
        <v>63</v>
      </c>
      <c r="E44" s="488"/>
      <c r="F44" s="493">
        <v>58</v>
      </c>
      <c r="G44" s="332">
        <v>2</v>
      </c>
      <c r="H44" s="476">
        <f t="shared" si="8"/>
        <v>60</v>
      </c>
      <c r="I44" s="571">
        <v>0</v>
      </c>
      <c r="J44" s="572">
        <v>59</v>
      </c>
      <c r="K44" s="476">
        <v>2</v>
      </c>
      <c r="L44" s="476">
        <f t="shared" si="9"/>
        <v>61</v>
      </c>
      <c r="M44" s="541">
        <f t="shared" si="4"/>
        <v>1.6666666666666666E-2</v>
      </c>
      <c r="N44" s="494">
        <v>56</v>
      </c>
      <c r="O44" s="476">
        <v>2</v>
      </c>
      <c r="P44" s="476">
        <f t="shared" si="10"/>
        <v>58</v>
      </c>
      <c r="Q44" s="541">
        <f t="shared" si="0"/>
        <v>-3.3333333333333333E-2</v>
      </c>
      <c r="R44" s="494">
        <v>55</v>
      </c>
      <c r="S44" s="476">
        <v>2</v>
      </c>
      <c r="T44" s="476">
        <f t="shared" si="11"/>
        <v>57</v>
      </c>
      <c r="U44" s="545">
        <f t="shared" si="5"/>
        <v>-0.05</v>
      </c>
      <c r="V44" s="494">
        <v>53</v>
      </c>
      <c r="W44" s="476">
        <v>2</v>
      </c>
      <c r="X44" s="476">
        <f t="shared" si="12"/>
        <v>55</v>
      </c>
      <c r="Y44" s="545">
        <f t="shared" si="6"/>
        <v>-8.3333333333333329E-2</v>
      </c>
      <c r="Z44" s="494"/>
      <c r="AA44" s="476"/>
      <c r="AB44" s="476">
        <f t="shared" si="13"/>
        <v>0</v>
      </c>
      <c r="AC44" s="541">
        <f t="shared" si="1"/>
        <v>-1</v>
      </c>
      <c r="AD44" s="572"/>
      <c r="AE44" s="476"/>
      <c r="AF44" s="476">
        <f t="shared" si="14"/>
        <v>0</v>
      </c>
      <c r="AG44" s="541">
        <f t="shared" si="2"/>
        <v>-1</v>
      </c>
    </row>
    <row r="45" spans="1:33" x14ac:dyDescent="0.2">
      <c r="A45" s="484" t="s">
        <v>56</v>
      </c>
      <c r="B45" s="493">
        <v>17</v>
      </c>
      <c r="C45" s="332">
        <v>6</v>
      </c>
      <c r="D45" s="332">
        <f t="shared" si="7"/>
        <v>23</v>
      </c>
      <c r="E45" s="488"/>
      <c r="F45" s="493">
        <v>17</v>
      </c>
      <c r="G45" s="332">
        <v>6</v>
      </c>
      <c r="H45" s="476">
        <f t="shared" si="8"/>
        <v>23</v>
      </c>
      <c r="I45" s="571">
        <v>0</v>
      </c>
      <c r="J45" s="572">
        <v>16</v>
      </c>
      <c r="K45" s="476">
        <v>5</v>
      </c>
      <c r="L45" s="476">
        <f t="shared" si="9"/>
        <v>21</v>
      </c>
      <c r="M45" s="545">
        <f t="shared" si="4"/>
        <v>-8.6956521739130432E-2</v>
      </c>
      <c r="N45" s="494">
        <v>14</v>
      </c>
      <c r="O45" s="476">
        <v>5</v>
      </c>
      <c r="P45" s="476">
        <f t="shared" si="10"/>
        <v>19</v>
      </c>
      <c r="Q45" s="545">
        <f t="shared" si="0"/>
        <v>-0.17391304347826086</v>
      </c>
      <c r="R45" s="494">
        <v>14</v>
      </c>
      <c r="S45" s="476">
        <v>4</v>
      </c>
      <c r="T45" s="476">
        <f t="shared" si="11"/>
        <v>18</v>
      </c>
      <c r="U45" s="544">
        <f t="shared" si="5"/>
        <v>-0.21739130434782608</v>
      </c>
      <c r="V45" s="494">
        <v>14</v>
      </c>
      <c r="W45" s="476">
        <v>4</v>
      </c>
      <c r="X45" s="476">
        <f t="shared" si="12"/>
        <v>18</v>
      </c>
      <c r="Y45" s="544">
        <f t="shared" si="6"/>
        <v>-0.21739130434782608</v>
      </c>
      <c r="Z45" s="494"/>
      <c r="AA45" s="476"/>
      <c r="AB45" s="476">
        <f t="shared" si="13"/>
        <v>0</v>
      </c>
      <c r="AC45" s="541">
        <f t="shared" si="1"/>
        <v>-1</v>
      </c>
      <c r="AD45" s="572"/>
      <c r="AE45" s="476"/>
      <c r="AF45" s="476">
        <f t="shared" si="14"/>
        <v>0</v>
      </c>
      <c r="AG45" s="541">
        <f t="shared" si="2"/>
        <v>-1</v>
      </c>
    </row>
    <row r="46" spans="1:33" x14ac:dyDescent="0.2">
      <c r="A46" s="484" t="s">
        <v>184</v>
      </c>
      <c r="B46" s="493">
        <v>19</v>
      </c>
      <c r="C46" s="332">
        <v>8</v>
      </c>
      <c r="D46" s="332">
        <f t="shared" si="7"/>
        <v>27</v>
      </c>
      <c r="E46" s="488"/>
      <c r="F46" s="493">
        <v>17</v>
      </c>
      <c r="G46" s="332">
        <v>7</v>
      </c>
      <c r="H46" s="476">
        <f>SUM(F46:G46)</f>
        <v>24</v>
      </c>
      <c r="I46" s="571">
        <v>0</v>
      </c>
      <c r="J46" s="572">
        <v>18</v>
      </c>
      <c r="K46" s="476">
        <v>8</v>
      </c>
      <c r="L46" s="476">
        <f>SUM(J46:K46)</f>
        <v>26</v>
      </c>
      <c r="M46" s="543">
        <f t="shared" si="4"/>
        <v>8.3333333333333329E-2</v>
      </c>
      <c r="N46" s="494">
        <v>18</v>
      </c>
      <c r="O46" s="476">
        <v>8</v>
      </c>
      <c r="P46" s="476">
        <f>SUM(N46:O46)</f>
        <v>26</v>
      </c>
      <c r="Q46" s="543">
        <f t="shared" si="0"/>
        <v>8.3333333333333329E-2</v>
      </c>
      <c r="R46" s="494">
        <v>18</v>
      </c>
      <c r="S46" s="476">
        <v>8</v>
      </c>
      <c r="T46" s="476">
        <f t="shared" si="11"/>
        <v>26</v>
      </c>
      <c r="U46" s="543">
        <f t="shared" si="5"/>
        <v>8.3333333333333329E-2</v>
      </c>
      <c r="V46" s="494">
        <v>18</v>
      </c>
      <c r="W46" s="476">
        <v>8</v>
      </c>
      <c r="X46" s="476">
        <f t="shared" si="12"/>
        <v>26</v>
      </c>
      <c r="Y46" s="543">
        <f t="shared" si="6"/>
        <v>8.3333333333333329E-2</v>
      </c>
      <c r="Z46" s="494"/>
      <c r="AA46" s="476"/>
      <c r="AB46" s="476">
        <f t="shared" si="13"/>
        <v>0</v>
      </c>
      <c r="AC46" s="541">
        <f t="shared" si="1"/>
        <v>-1</v>
      </c>
      <c r="AD46" s="572"/>
      <c r="AE46" s="476"/>
      <c r="AF46" s="476">
        <f t="shared" si="14"/>
        <v>0</v>
      </c>
      <c r="AG46" s="541">
        <f t="shared" si="2"/>
        <v>-1</v>
      </c>
    </row>
    <row r="47" spans="1:33" x14ac:dyDescent="0.2">
      <c r="A47" s="483" t="s">
        <v>172</v>
      </c>
      <c r="B47" s="457">
        <f>SUM(B48:B57)</f>
        <v>497</v>
      </c>
      <c r="C47" s="387">
        <f>SUM(C48:C57)</f>
        <v>82</v>
      </c>
      <c r="D47" s="573">
        <f t="shared" si="7"/>
        <v>579</v>
      </c>
      <c r="E47" s="489"/>
      <c r="F47" s="457">
        <f>SUM(F48:F57)</f>
        <v>473</v>
      </c>
      <c r="G47" s="387">
        <f>SUM(G48:G57)</f>
        <v>78</v>
      </c>
      <c r="H47" s="387">
        <f>SUM(H48:H57)</f>
        <v>551</v>
      </c>
      <c r="I47" s="567">
        <v>0</v>
      </c>
      <c r="J47" s="382">
        <f>SUM(J48:J57)</f>
        <v>470</v>
      </c>
      <c r="K47" s="387">
        <f>SUM(K48:K57)</f>
        <v>77</v>
      </c>
      <c r="L47" s="387">
        <f>SUM(L48:L57)</f>
        <v>547</v>
      </c>
      <c r="M47" s="568">
        <f t="shared" si="4"/>
        <v>-7.2595281306715061E-3</v>
      </c>
      <c r="N47" s="457">
        <f>SUM(N48:N57)</f>
        <v>460</v>
      </c>
      <c r="O47" s="387">
        <f>SUM(O48:O57)</f>
        <v>73</v>
      </c>
      <c r="P47" s="387">
        <f>SUM(P48:P57)</f>
        <v>533</v>
      </c>
      <c r="Q47" s="568">
        <f t="shared" si="0"/>
        <v>-3.2667876588021776E-2</v>
      </c>
      <c r="R47" s="457">
        <f>SUM(R48:R57)</f>
        <v>456</v>
      </c>
      <c r="S47" s="387">
        <f>SUM(S48:S57)</f>
        <v>72</v>
      </c>
      <c r="T47" s="387">
        <f>SUM(T48:T57)</f>
        <v>528</v>
      </c>
      <c r="U47" s="568">
        <f t="shared" si="5"/>
        <v>-4.1742286751361164E-2</v>
      </c>
      <c r="V47" s="457">
        <f>SUM(V48:V57)</f>
        <v>443</v>
      </c>
      <c r="W47" s="387">
        <f>SUM(W48:W57)</f>
        <v>68</v>
      </c>
      <c r="X47" s="387">
        <f>SUM(X48:X57)</f>
        <v>511</v>
      </c>
      <c r="Y47" s="568">
        <f t="shared" si="6"/>
        <v>-7.2595281306715068E-2</v>
      </c>
      <c r="Z47" s="457">
        <f>SUM(Z48:Z57)</f>
        <v>0</v>
      </c>
      <c r="AA47" s="387">
        <f>SUM(AA48:AA57)</f>
        <v>0</v>
      </c>
      <c r="AB47" s="387">
        <f>SUM(AB48:AB57)</f>
        <v>0</v>
      </c>
      <c r="AC47" s="568">
        <f t="shared" si="1"/>
        <v>-1</v>
      </c>
      <c r="AD47" s="382">
        <f>SUM(AD48:AD57)</f>
        <v>0</v>
      </c>
      <c r="AE47" s="387">
        <f>SUM(AE48:AE57)</f>
        <v>0</v>
      </c>
      <c r="AF47" s="387">
        <f>SUM(AF48:AF57)</f>
        <v>0</v>
      </c>
      <c r="AG47" s="568">
        <f t="shared" si="2"/>
        <v>-1</v>
      </c>
    </row>
    <row r="48" spans="1:33" x14ac:dyDescent="0.2">
      <c r="A48" s="484" t="s">
        <v>102</v>
      </c>
      <c r="B48" s="493">
        <v>32</v>
      </c>
      <c r="C48" s="332">
        <v>6</v>
      </c>
      <c r="D48" s="332">
        <f t="shared" si="7"/>
        <v>38</v>
      </c>
      <c r="E48" s="488"/>
      <c r="F48" s="493">
        <v>29</v>
      </c>
      <c r="G48" s="332">
        <v>6</v>
      </c>
      <c r="H48" s="476">
        <f t="shared" ref="H48:H49" si="15">SUM(F48:G48)</f>
        <v>35</v>
      </c>
      <c r="I48" s="571">
        <v>0</v>
      </c>
      <c r="J48" s="572">
        <v>28</v>
      </c>
      <c r="K48" s="476">
        <v>6</v>
      </c>
      <c r="L48" s="476">
        <f t="shared" ref="L48:L57" si="16">SUM(J48:K48)</f>
        <v>34</v>
      </c>
      <c r="M48" s="541">
        <f t="shared" si="4"/>
        <v>-2.8571428571428571E-2</v>
      </c>
      <c r="N48" s="494">
        <v>23</v>
      </c>
      <c r="O48" s="476">
        <v>6</v>
      </c>
      <c r="P48" s="476">
        <f t="shared" ref="P48:P57" si="17">SUM(N48:O48)</f>
        <v>29</v>
      </c>
      <c r="Q48" s="545">
        <f t="shared" si="0"/>
        <v>-0.17142857142857143</v>
      </c>
      <c r="R48" s="494">
        <v>23</v>
      </c>
      <c r="S48" s="476">
        <v>6</v>
      </c>
      <c r="T48" s="476">
        <f t="shared" ref="T48:T57" si="18">SUM(R48:S48)</f>
        <v>29</v>
      </c>
      <c r="U48" s="545">
        <f t="shared" si="5"/>
        <v>-0.17142857142857143</v>
      </c>
      <c r="V48" s="494">
        <v>23</v>
      </c>
      <c r="W48" s="476">
        <v>4</v>
      </c>
      <c r="X48" s="476">
        <f t="shared" ref="X48:X57" si="19">SUM(V48:W48)</f>
        <v>27</v>
      </c>
      <c r="Y48" s="544">
        <f t="shared" si="6"/>
        <v>-0.22857142857142856</v>
      </c>
      <c r="Z48" s="494"/>
      <c r="AA48" s="476"/>
      <c r="AB48" s="476">
        <f t="shared" ref="AB48:AB57" si="20">SUM(Z48:AA48)</f>
        <v>0</v>
      </c>
      <c r="AC48" s="541">
        <f t="shared" si="1"/>
        <v>-1</v>
      </c>
      <c r="AD48" s="572"/>
      <c r="AE48" s="476"/>
      <c r="AF48" s="476">
        <f t="shared" ref="AF48:AF57" si="21">SUM(AD48:AE48)</f>
        <v>0</v>
      </c>
      <c r="AG48" s="541">
        <f t="shared" si="2"/>
        <v>-1</v>
      </c>
    </row>
    <row r="49" spans="1:33" x14ac:dyDescent="0.2">
      <c r="A49" s="484" t="s">
        <v>152</v>
      </c>
      <c r="B49" s="493">
        <v>60</v>
      </c>
      <c r="C49" s="332">
        <v>4</v>
      </c>
      <c r="D49" s="332">
        <f t="shared" si="7"/>
        <v>64</v>
      </c>
      <c r="E49" s="488"/>
      <c r="F49" s="493">
        <v>54</v>
      </c>
      <c r="G49" s="332">
        <v>4</v>
      </c>
      <c r="H49" s="476">
        <f t="shared" si="15"/>
        <v>58</v>
      </c>
      <c r="I49" s="571">
        <v>0</v>
      </c>
      <c r="J49" s="572">
        <v>54</v>
      </c>
      <c r="K49" s="476">
        <v>4</v>
      </c>
      <c r="L49" s="476">
        <f t="shared" si="16"/>
        <v>58</v>
      </c>
      <c r="M49" s="541">
        <f t="shared" si="4"/>
        <v>0</v>
      </c>
      <c r="N49" s="494">
        <v>52</v>
      </c>
      <c r="O49" s="476">
        <v>3</v>
      </c>
      <c r="P49" s="476">
        <f t="shared" si="17"/>
        <v>55</v>
      </c>
      <c r="Q49" s="545">
        <f t="shared" si="0"/>
        <v>-5.1724137931034482E-2</v>
      </c>
      <c r="R49" s="494">
        <v>52</v>
      </c>
      <c r="S49" s="476">
        <v>3</v>
      </c>
      <c r="T49" s="476">
        <f t="shared" si="18"/>
        <v>55</v>
      </c>
      <c r="U49" s="545">
        <f t="shared" si="5"/>
        <v>-5.1724137931034482E-2</v>
      </c>
      <c r="V49" s="494">
        <v>49</v>
      </c>
      <c r="W49" s="476">
        <v>2</v>
      </c>
      <c r="X49" s="476">
        <f t="shared" si="19"/>
        <v>51</v>
      </c>
      <c r="Y49" s="545">
        <f t="shared" si="6"/>
        <v>-0.1206896551724138</v>
      </c>
      <c r="Z49" s="494"/>
      <c r="AA49" s="476"/>
      <c r="AB49" s="476">
        <f t="shared" si="20"/>
        <v>0</v>
      </c>
      <c r="AC49" s="541">
        <f t="shared" si="1"/>
        <v>-1</v>
      </c>
      <c r="AD49" s="572"/>
      <c r="AE49" s="476"/>
      <c r="AF49" s="476">
        <f t="shared" si="21"/>
        <v>0</v>
      </c>
      <c r="AG49" s="541">
        <f t="shared" si="2"/>
        <v>-1</v>
      </c>
    </row>
    <row r="50" spans="1:33" x14ac:dyDescent="0.2">
      <c r="A50" s="484" t="s">
        <v>153</v>
      </c>
      <c r="B50" s="493">
        <v>59</v>
      </c>
      <c r="C50" s="332">
        <v>1</v>
      </c>
      <c r="D50" s="332">
        <f t="shared" si="7"/>
        <v>60</v>
      </c>
      <c r="E50" s="488"/>
      <c r="F50" s="493">
        <v>57</v>
      </c>
      <c r="G50" s="332">
        <v>0</v>
      </c>
      <c r="H50" s="476">
        <f>SUM(F50:G50)</f>
        <v>57</v>
      </c>
      <c r="I50" s="571">
        <v>0</v>
      </c>
      <c r="J50" s="572">
        <v>58</v>
      </c>
      <c r="K50" s="476">
        <v>0</v>
      </c>
      <c r="L50" s="476">
        <f>SUM(J50:K50)</f>
        <v>58</v>
      </c>
      <c r="M50" s="543">
        <f t="shared" si="4"/>
        <v>1.7543859649122806E-2</v>
      </c>
      <c r="N50" s="494">
        <v>56</v>
      </c>
      <c r="O50" s="476">
        <v>0</v>
      </c>
      <c r="P50" s="476">
        <f>SUM(N50:O50)</f>
        <v>56</v>
      </c>
      <c r="Q50" s="541">
        <f t="shared" si="0"/>
        <v>-1.7543859649122806E-2</v>
      </c>
      <c r="R50" s="494">
        <v>55</v>
      </c>
      <c r="S50" s="476">
        <v>0</v>
      </c>
      <c r="T50" s="476">
        <f>SUM(R50:S50)</f>
        <v>55</v>
      </c>
      <c r="U50" s="541">
        <f t="shared" si="5"/>
        <v>-3.5087719298245612E-2</v>
      </c>
      <c r="V50" s="494">
        <v>54</v>
      </c>
      <c r="W50" s="476">
        <v>0</v>
      </c>
      <c r="X50" s="476">
        <f>SUM(V50:W50)</f>
        <v>54</v>
      </c>
      <c r="Y50" s="545">
        <f t="shared" si="6"/>
        <v>-5.2631578947368418E-2</v>
      </c>
      <c r="Z50" s="494"/>
      <c r="AA50" s="476"/>
      <c r="AB50" s="476">
        <f>SUM(Z50:AA50)</f>
        <v>0</v>
      </c>
      <c r="AC50" s="541">
        <f t="shared" si="1"/>
        <v>-1</v>
      </c>
      <c r="AD50" s="572"/>
      <c r="AE50" s="476"/>
      <c r="AF50" s="476">
        <f>SUM(AD50:AE50)</f>
        <v>0</v>
      </c>
      <c r="AG50" s="541">
        <f t="shared" si="2"/>
        <v>-1</v>
      </c>
    </row>
    <row r="51" spans="1:33" x14ac:dyDescent="0.2">
      <c r="A51" s="484" t="s">
        <v>229</v>
      </c>
      <c r="B51" s="493">
        <v>31</v>
      </c>
      <c r="C51" s="332">
        <v>14</v>
      </c>
      <c r="D51" s="332">
        <f t="shared" si="7"/>
        <v>45</v>
      </c>
      <c r="E51" s="488"/>
      <c r="F51" s="493">
        <v>30</v>
      </c>
      <c r="G51" s="332">
        <v>13</v>
      </c>
      <c r="H51" s="476">
        <f t="shared" ref="H51:H57" si="22">SUM(F51:G51)</f>
        <v>43</v>
      </c>
      <c r="I51" s="571">
        <v>0</v>
      </c>
      <c r="J51" s="572">
        <v>29</v>
      </c>
      <c r="K51" s="476">
        <v>13</v>
      </c>
      <c r="L51" s="476">
        <f>SUM(J51:K51)</f>
        <v>42</v>
      </c>
      <c r="M51" s="541">
        <f t="shared" si="4"/>
        <v>-2.3255813953488372E-2</v>
      </c>
      <c r="N51" s="494">
        <v>29</v>
      </c>
      <c r="O51" s="476">
        <v>12</v>
      </c>
      <c r="P51" s="476">
        <f>SUM(N51:O51)</f>
        <v>41</v>
      </c>
      <c r="Q51" s="541">
        <f t="shared" si="0"/>
        <v>-4.6511627906976744E-2</v>
      </c>
      <c r="R51" s="494">
        <v>29</v>
      </c>
      <c r="S51" s="476">
        <v>12</v>
      </c>
      <c r="T51" s="476">
        <f>SUM(R51:S51)</f>
        <v>41</v>
      </c>
      <c r="U51" s="541">
        <f t="shared" si="5"/>
        <v>-4.6511627906976744E-2</v>
      </c>
      <c r="V51" s="494">
        <v>29</v>
      </c>
      <c r="W51" s="476">
        <v>12</v>
      </c>
      <c r="X51" s="476">
        <f>SUM(V51:W51)</f>
        <v>41</v>
      </c>
      <c r="Y51" s="541">
        <f t="shared" si="6"/>
        <v>-4.6511627906976744E-2</v>
      </c>
      <c r="Z51" s="494"/>
      <c r="AA51" s="476"/>
      <c r="AB51" s="476"/>
      <c r="AC51" s="541">
        <f t="shared" si="1"/>
        <v>-1</v>
      </c>
      <c r="AD51" s="572"/>
      <c r="AE51" s="476"/>
      <c r="AF51" s="476"/>
      <c r="AG51" s="541">
        <f t="shared" si="2"/>
        <v>-1</v>
      </c>
    </row>
    <row r="52" spans="1:33" x14ac:dyDescent="0.2">
      <c r="A52" s="484" t="s">
        <v>155</v>
      </c>
      <c r="B52" s="493">
        <v>12</v>
      </c>
      <c r="C52" s="332">
        <v>5</v>
      </c>
      <c r="D52" s="332">
        <f t="shared" si="7"/>
        <v>17</v>
      </c>
      <c r="E52" s="488"/>
      <c r="F52" s="493">
        <v>11</v>
      </c>
      <c r="G52" s="332">
        <v>4</v>
      </c>
      <c r="H52" s="476">
        <f t="shared" si="22"/>
        <v>15</v>
      </c>
      <c r="I52" s="571">
        <v>0</v>
      </c>
      <c r="J52" s="572">
        <v>10</v>
      </c>
      <c r="K52" s="476">
        <v>4</v>
      </c>
      <c r="L52" s="476">
        <f t="shared" si="16"/>
        <v>14</v>
      </c>
      <c r="M52" s="545">
        <f t="shared" si="4"/>
        <v>-6.6666666666666666E-2</v>
      </c>
      <c r="N52" s="494">
        <v>10</v>
      </c>
      <c r="O52" s="476">
        <v>4</v>
      </c>
      <c r="P52" s="476">
        <f t="shared" si="17"/>
        <v>14</v>
      </c>
      <c r="Q52" s="545">
        <f t="shared" si="0"/>
        <v>-6.6666666666666666E-2</v>
      </c>
      <c r="R52" s="494">
        <v>10</v>
      </c>
      <c r="S52" s="476">
        <v>4</v>
      </c>
      <c r="T52" s="476">
        <f t="shared" si="18"/>
        <v>14</v>
      </c>
      <c r="U52" s="545">
        <f t="shared" si="5"/>
        <v>-6.6666666666666666E-2</v>
      </c>
      <c r="V52" s="494">
        <v>10</v>
      </c>
      <c r="W52" s="476">
        <v>4</v>
      </c>
      <c r="X52" s="476">
        <f t="shared" si="19"/>
        <v>14</v>
      </c>
      <c r="Y52" s="545">
        <f t="shared" si="6"/>
        <v>-6.6666666666666666E-2</v>
      </c>
      <c r="Z52" s="494"/>
      <c r="AA52" s="476"/>
      <c r="AB52" s="476">
        <f t="shared" si="20"/>
        <v>0</v>
      </c>
      <c r="AC52" s="541">
        <f t="shared" si="1"/>
        <v>-1</v>
      </c>
      <c r="AD52" s="572"/>
      <c r="AE52" s="476"/>
      <c r="AF52" s="476">
        <f t="shared" si="21"/>
        <v>0</v>
      </c>
      <c r="AG52" s="541">
        <f t="shared" si="2"/>
        <v>-1</v>
      </c>
    </row>
    <row r="53" spans="1:33" x14ac:dyDescent="0.2">
      <c r="A53" s="484" t="s">
        <v>118</v>
      </c>
      <c r="B53" s="493">
        <v>11</v>
      </c>
      <c r="C53" s="332">
        <v>0</v>
      </c>
      <c r="D53" s="332">
        <f t="shared" si="7"/>
        <v>11</v>
      </c>
      <c r="E53" s="488"/>
      <c r="F53" s="493">
        <v>9</v>
      </c>
      <c r="G53" s="332">
        <v>0</v>
      </c>
      <c r="H53" s="476">
        <f t="shared" si="22"/>
        <v>9</v>
      </c>
      <c r="I53" s="571">
        <v>0</v>
      </c>
      <c r="J53" s="572">
        <v>9</v>
      </c>
      <c r="K53" s="476">
        <v>0</v>
      </c>
      <c r="L53" s="476">
        <f t="shared" si="16"/>
        <v>9</v>
      </c>
      <c r="M53" s="541">
        <f t="shared" si="4"/>
        <v>0</v>
      </c>
      <c r="N53" s="494">
        <v>10</v>
      </c>
      <c r="O53" s="476">
        <v>0</v>
      </c>
      <c r="P53" s="476">
        <f t="shared" si="17"/>
        <v>10</v>
      </c>
      <c r="Q53" s="543">
        <f t="shared" si="0"/>
        <v>0.1111111111111111</v>
      </c>
      <c r="R53" s="494">
        <v>9</v>
      </c>
      <c r="S53" s="476">
        <v>0</v>
      </c>
      <c r="T53" s="476">
        <f t="shared" si="18"/>
        <v>9</v>
      </c>
      <c r="U53" s="541">
        <f t="shared" si="5"/>
        <v>0</v>
      </c>
      <c r="V53" s="494">
        <v>8</v>
      </c>
      <c r="W53" s="476">
        <v>0</v>
      </c>
      <c r="X53" s="476">
        <f t="shared" si="19"/>
        <v>8</v>
      </c>
      <c r="Y53" s="545">
        <f t="shared" si="6"/>
        <v>-0.1111111111111111</v>
      </c>
      <c r="Z53" s="494"/>
      <c r="AA53" s="476"/>
      <c r="AB53" s="476">
        <f t="shared" si="20"/>
        <v>0</v>
      </c>
      <c r="AC53" s="541">
        <f t="shared" si="1"/>
        <v>-1</v>
      </c>
      <c r="AD53" s="572"/>
      <c r="AE53" s="476"/>
      <c r="AF53" s="476">
        <f t="shared" si="21"/>
        <v>0</v>
      </c>
      <c r="AG53" s="541">
        <f t="shared" si="2"/>
        <v>-1</v>
      </c>
    </row>
    <row r="54" spans="1:33" x14ac:dyDescent="0.2">
      <c r="A54" s="485" t="s">
        <v>91</v>
      </c>
      <c r="B54" s="494">
        <v>138</v>
      </c>
      <c r="C54" s="476">
        <v>39</v>
      </c>
      <c r="D54" s="332">
        <f t="shared" si="7"/>
        <v>177</v>
      </c>
      <c r="E54" s="488"/>
      <c r="F54" s="493">
        <v>132</v>
      </c>
      <c r="G54" s="332">
        <v>38</v>
      </c>
      <c r="H54" s="476">
        <f t="shared" si="22"/>
        <v>170</v>
      </c>
      <c r="I54" s="571">
        <v>0</v>
      </c>
      <c r="J54" s="572">
        <v>130</v>
      </c>
      <c r="K54" s="476">
        <v>38</v>
      </c>
      <c r="L54" s="476">
        <f t="shared" si="16"/>
        <v>168</v>
      </c>
      <c r="M54" s="541">
        <f t="shared" si="4"/>
        <v>-1.1764705882352941E-2</v>
      </c>
      <c r="N54" s="494">
        <v>128</v>
      </c>
      <c r="O54" s="476">
        <v>37</v>
      </c>
      <c r="P54" s="476">
        <f t="shared" si="17"/>
        <v>165</v>
      </c>
      <c r="Q54" s="541">
        <f t="shared" si="0"/>
        <v>-2.9411764705882353E-2</v>
      </c>
      <c r="R54" s="494">
        <v>128</v>
      </c>
      <c r="S54" s="476">
        <v>37</v>
      </c>
      <c r="T54" s="476">
        <f t="shared" si="18"/>
        <v>165</v>
      </c>
      <c r="U54" s="541">
        <f t="shared" si="5"/>
        <v>-2.9411764705882353E-2</v>
      </c>
      <c r="V54" s="494">
        <v>125</v>
      </c>
      <c r="W54" s="476">
        <v>36</v>
      </c>
      <c r="X54" s="476">
        <f t="shared" si="19"/>
        <v>161</v>
      </c>
      <c r="Y54" s="545">
        <f t="shared" si="6"/>
        <v>-5.2941176470588235E-2</v>
      </c>
      <c r="Z54" s="494"/>
      <c r="AA54" s="476"/>
      <c r="AB54" s="476">
        <f t="shared" si="20"/>
        <v>0</v>
      </c>
      <c r="AC54" s="541">
        <f t="shared" si="1"/>
        <v>-1</v>
      </c>
      <c r="AD54" s="572"/>
      <c r="AE54" s="476"/>
      <c r="AF54" s="476">
        <f t="shared" si="21"/>
        <v>0</v>
      </c>
      <c r="AG54" s="541">
        <f t="shared" si="2"/>
        <v>-1</v>
      </c>
    </row>
    <row r="55" spans="1:33" x14ac:dyDescent="0.2">
      <c r="A55" s="484" t="s">
        <v>92</v>
      </c>
      <c r="B55" s="493">
        <v>18</v>
      </c>
      <c r="C55" s="332">
        <v>8</v>
      </c>
      <c r="D55" s="332">
        <f t="shared" si="7"/>
        <v>26</v>
      </c>
      <c r="E55" s="488"/>
      <c r="F55" s="493">
        <v>18</v>
      </c>
      <c r="G55" s="332">
        <v>8</v>
      </c>
      <c r="H55" s="476">
        <f t="shared" si="22"/>
        <v>26</v>
      </c>
      <c r="I55" s="571">
        <v>0</v>
      </c>
      <c r="J55" s="572">
        <v>18</v>
      </c>
      <c r="K55" s="476">
        <v>7</v>
      </c>
      <c r="L55" s="476">
        <f t="shared" si="16"/>
        <v>25</v>
      </c>
      <c r="M55" s="541">
        <f t="shared" si="4"/>
        <v>-3.8461538461538464E-2</v>
      </c>
      <c r="N55" s="494">
        <v>18</v>
      </c>
      <c r="O55" s="476">
        <v>6</v>
      </c>
      <c r="P55" s="476">
        <f t="shared" si="17"/>
        <v>24</v>
      </c>
      <c r="Q55" s="545">
        <f t="shared" si="0"/>
        <v>-7.6923076923076927E-2</v>
      </c>
      <c r="R55" s="494">
        <v>18</v>
      </c>
      <c r="S55" s="476">
        <v>5</v>
      </c>
      <c r="T55" s="476">
        <f t="shared" si="18"/>
        <v>23</v>
      </c>
      <c r="U55" s="545">
        <f t="shared" si="5"/>
        <v>-0.11538461538461539</v>
      </c>
      <c r="V55" s="494">
        <v>17</v>
      </c>
      <c r="W55" s="476">
        <v>5</v>
      </c>
      <c r="X55" s="476">
        <f t="shared" si="19"/>
        <v>22</v>
      </c>
      <c r="Y55" s="545">
        <f t="shared" si="6"/>
        <v>-0.15384615384615385</v>
      </c>
      <c r="Z55" s="494"/>
      <c r="AA55" s="476"/>
      <c r="AB55" s="476">
        <f t="shared" si="20"/>
        <v>0</v>
      </c>
      <c r="AC55" s="541">
        <f t="shared" si="1"/>
        <v>-1</v>
      </c>
      <c r="AD55" s="572"/>
      <c r="AE55" s="476"/>
      <c r="AF55" s="476">
        <f t="shared" si="21"/>
        <v>0</v>
      </c>
      <c r="AG55" s="541">
        <f t="shared" si="2"/>
        <v>-1</v>
      </c>
    </row>
    <row r="56" spans="1:33" x14ac:dyDescent="0.2">
      <c r="A56" s="631" t="s">
        <v>230</v>
      </c>
      <c r="B56" s="632">
        <v>30</v>
      </c>
      <c r="C56" s="633">
        <v>3</v>
      </c>
      <c r="D56" s="332">
        <f t="shared" si="7"/>
        <v>33</v>
      </c>
      <c r="E56" s="634"/>
      <c r="F56" s="632">
        <v>30</v>
      </c>
      <c r="G56" s="633">
        <v>3</v>
      </c>
      <c r="H56" s="476">
        <f t="shared" si="22"/>
        <v>33</v>
      </c>
      <c r="I56" s="571">
        <v>0</v>
      </c>
      <c r="J56" s="637">
        <v>30</v>
      </c>
      <c r="K56" s="635">
        <v>3</v>
      </c>
      <c r="L56" s="635">
        <f t="shared" si="16"/>
        <v>33</v>
      </c>
      <c r="M56" s="541">
        <f t="shared" si="4"/>
        <v>0</v>
      </c>
      <c r="N56" s="639">
        <v>30</v>
      </c>
      <c r="O56" s="635">
        <v>3</v>
      </c>
      <c r="P56" s="635">
        <f t="shared" si="17"/>
        <v>33</v>
      </c>
      <c r="Q56" s="541">
        <f t="shared" si="0"/>
        <v>0</v>
      </c>
      <c r="R56" s="639">
        <v>28</v>
      </c>
      <c r="S56" s="635">
        <v>3</v>
      </c>
      <c r="T56" s="635">
        <f t="shared" si="18"/>
        <v>31</v>
      </c>
      <c r="U56" s="545">
        <f t="shared" si="5"/>
        <v>-6.0606060606060608E-2</v>
      </c>
      <c r="V56" s="639">
        <v>27</v>
      </c>
      <c r="W56" s="635">
        <v>3</v>
      </c>
      <c r="X56" s="635">
        <f t="shared" si="19"/>
        <v>30</v>
      </c>
      <c r="Y56" s="545">
        <f t="shared" si="6"/>
        <v>-9.0909090909090912E-2</v>
      </c>
      <c r="Z56" s="639"/>
      <c r="AA56" s="635"/>
      <c r="AB56" s="635"/>
      <c r="AC56" s="541">
        <f t="shared" si="1"/>
        <v>-1</v>
      </c>
      <c r="AD56" s="637"/>
      <c r="AE56" s="635"/>
      <c r="AF56" s="635"/>
      <c r="AG56" s="541">
        <f t="shared" si="2"/>
        <v>-1</v>
      </c>
    </row>
    <row r="57" spans="1:33" ht="13.5" thickBot="1" x14ac:dyDescent="0.25">
      <c r="A57" s="486" t="s">
        <v>38</v>
      </c>
      <c r="B57" s="495">
        <v>106</v>
      </c>
      <c r="C57" s="477">
        <v>2</v>
      </c>
      <c r="D57" s="332">
        <f t="shared" si="7"/>
        <v>108</v>
      </c>
      <c r="E57" s="506"/>
      <c r="F57" s="495">
        <v>103</v>
      </c>
      <c r="G57" s="477">
        <v>2</v>
      </c>
      <c r="H57" s="577">
        <f t="shared" si="22"/>
        <v>105</v>
      </c>
      <c r="I57" s="578">
        <v>0</v>
      </c>
      <c r="J57" s="579">
        <v>104</v>
      </c>
      <c r="K57" s="577">
        <v>2</v>
      </c>
      <c r="L57" s="577">
        <f t="shared" si="16"/>
        <v>106</v>
      </c>
      <c r="M57" s="646">
        <f t="shared" si="4"/>
        <v>9.5238095238095247E-3</v>
      </c>
      <c r="N57" s="580">
        <v>104</v>
      </c>
      <c r="O57" s="577">
        <v>2</v>
      </c>
      <c r="P57" s="577">
        <f t="shared" si="17"/>
        <v>106</v>
      </c>
      <c r="Q57" s="646">
        <f t="shared" si="0"/>
        <v>9.5238095238095247E-3</v>
      </c>
      <c r="R57" s="580">
        <v>104</v>
      </c>
      <c r="S57" s="577">
        <v>2</v>
      </c>
      <c r="T57" s="577">
        <f t="shared" si="18"/>
        <v>106</v>
      </c>
      <c r="U57" s="646">
        <f t="shared" si="5"/>
        <v>9.5238095238095247E-3</v>
      </c>
      <c r="V57" s="580">
        <v>101</v>
      </c>
      <c r="W57" s="577">
        <v>2</v>
      </c>
      <c r="X57" s="577">
        <f t="shared" si="19"/>
        <v>103</v>
      </c>
      <c r="Y57" s="542">
        <f t="shared" si="6"/>
        <v>-1.9047619047619049E-2</v>
      </c>
      <c r="Z57" s="580"/>
      <c r="AA57" s="577"/>
      <c r="AB57" s="577">
        <f t="shared" si="20"/>
        <v>0</v>
      </c>
      <c r="AC57" s="542">
        <f>(AB57-$H57)/$H57</f>
        <v>-1</v>
      </c>
      <c r="AD57" s="579"/>
      <c r="AE57" s="577"/>
      <c r="AF57" s="577">
        <f t="shared" si="21"/>
        <v>0</v>
      </c>
      <c r="AG57" s="542">
        <f t="shared" si="2"/>
        <v>-1</v>
      </c>
    </row>
    <row r="58" spans="1:33" ht="13.5" thickBot="1" x14ac:dyDescent="0.25">
      <c r="B58" s="478"/>
      <c r="C58" s="478"/>
      <c r="D58" s="478"/>
      <c r="E58" s="478"/>
    </row>
    <row r="59" spans="1:33" x14ac:dyDescent="0.2">
      <c r="A59" s="502" t="s">
        <v>171</v>
      </c>
      <c r="B59" s="546">
        <f>B5+B26</f>
        <v>175</v>
      </c>
      <c r="C59" s="547">
        <f>C5+C26</f>
        <v>153</v>
      </c>
      <c r="D59" s="547">
        <f>D5+D26</f>
        <v>328</v>
      </c>
      <c r="E59" s="581"/>
      <c r="F59" s="546">
        <f>F5+F26</f>
        <v>170</v>
      </c>
      <c r="G59" s="547">
        <f>G5+G26</f>
        <v>143</v>
      </c>
      <c r="H59" s="547">
        <f>H5+H26</f>
        <v>313</v>
      </c>
      <c r="I59" s="620">
        <v>0</v>
      </c>
      <c r="J59" s="546">
        <f>J5+J26</f>
        <v>165</v>
      </c>
      <c r="K59" s="547">
        <f>K5+K26</f>
        <v>143</v>
      </c>
      <c r="L59" s="547">
        <f>L5+L26</f>
        <v>308</v>
      </c>
      <c r="M59" s="582">
        <f>(L59-$H59)/$H59</f>
        <v>-1.5974440894568689E-2</v>
      </c>
      <c r="N59" s="546">
        <f>N5+N26</f>
        <v>166</v>
      </c>
      <c r="O59" s="547">
        <f>O5+O26</f>
        <v>139</v>
      </c>
      <c r="P59" s="547">
        <f>P5+P26</f>
        <v>305</v>
      </c>
      <c r="Q59" s="583">
        <f>(P59-$H59)/$H59</f>
        <v>-2.5559105431309903E-2</v>
      </c>
      <c r="R59" s="546">
        <f>R5+R26</f>
        <v>164</v>
      </c>
      <c r="S59" s="547">
        <f>S5+S26</f>
        <v>139</v>
      </c>
      <c r="T59" s="547">
        <f>T5+T26</f>
        <v>303</v>
      </c>
      <c r="U59" s="582">
        <f>(T59-$H59)/$H59</f>
        <v>-3.1948881789137379E-2</v>
      </c>
      <c r="V59" s="546">
        <f>V5+V26</f>
        <v>157</v>
      </c>
      <c r="W59" s="547">
        <f>W5+W26</f>
        <v>135</v>
      </c>
      <c r="X59" s="547">
        <f>X5+X26</f>
        <v>292</v>
      </c>
      <c r="Y59" s="582">
        <f>(X59-$H59)/$H59</f>
        <v>-6.7092651757188496E-2</v>
      </c>
      <c r="Z59" s="546">
        <f>Z5+Z26</f>
        <v>0</v>
      </c>
      <c r="AA59" s="547">
        <f>AA5+AA26</f>
        <v>0</v>
      </c>
      <c r="AB59" s="547">
        <f>AB5+AB26</f>
        <v>0</v>
      </c>
      <c r="AC59" s="582">
        <f>(AB59-$H59)/$H59</f>
        <v>-1</v>
      </c>
      <c r="AD59" s="546">
        <f>AD5+AD26</f>
        <v>0</v>
      </c>
      <c r="AE59" s="547">
        <f>AE5+AE26</f>
        <v>0</v>
      </c>
      <c r="AF59" s="547">
        <f>AF5+AF26</f>
        <v>0</v>
      </c>
      <c r="AG59" s="582">
        <f>(AF59-$H59)/$H59</f>
        <v>-1</v>
      </c>
    </row>
    <row r="60" spans="1:33" ht="13.5" thickBot="1" x14ac:dyDescent="0.25">
      <c r="A60" s="468" t="s">
        <v>173</v>
      </c>
      <c r="B60" s="457">
        <f>B17+B31+B9</f>
        <v>580</v>
      </c>
      <c r="C60" s="387">
        <f>C17+C31+C9</f>
        <v>233</v>
      </c>
      <c r="D60" s="387">
        <f>D17+D31+D9</f>
        <v>813</v>
      </c>
      <c r="E60" s="584"/>
      <c r="F60" s="457">
        <f>F17+F31+F9</f>
        <v>570</v>
      </c>
      <c r="G60" s="387">
        <f>G17+G31+G9</f>
        <v>220</v>
      </c>
      <c r="H60" s="387">
        <f>H17+H31+H9</f>
        <v>790</v>
      </c>
      <c r="I60" s="567">
        <v>0</v>
      </c>
      <c r="J60" s="457">
        <f>J17+J31+J9</f>
        <v>571</v>
      </c>
      <c r="K60" s="387">
        <f>K17+K31+K9</f>
        <v>219</v>
      </c>
      <c r="L60" s="387">
        <f>L17+L31+L9</f>
        <v>790</v>
      </c>
      <c r="M60" s="569">
        <f>(L60-$H60)/$H60</f>
        <v>0</v>
      </c>
      <c r="N60" s="457">
        <f>N17+N31+N9</f>
        <v>547</v>
      </c>
      <c r="O60" s="387">
        <f>O17+O31+O9</f>
        <v>214</v>
      </c>
      <c r="P60" s="387">
        <f>P17+P31+P9</f>
        <v>761</v>
      </c>
      <c r="Q60" s="585">
        <f>(P60-$H60)/$H60</f>
        <v>-3.6708860759493672E-2</v>
      </c>
      <c r="R60" s="457">
        <f>R17+R31+R9</f>
        <v>536</v>
      </c>
      <c r="S60" s="387">
        <f>S17+S31+S9</f>
        <v>208</v>
      </c>
      <c r="T60" s="387">
        <f>T17+T31+T9</f>
        <v>744</v>
      </c>
      <c r="U60" s="586">
        <f>(T60-$H60)/$H60</f>
        <v>-5.8227848101265821E-2</v>
      </c>
      <c r="V60" s="457">
        <f>V17+V31+V9</f>
        <v>529</v>
      </c>
      <c r="W60" s="387">
        <f>W17+W31+W9</f>
        <v>203</v>
      </c>
      <c r="X60" s="387">
        <f>X17+X31+X9</f>
        <v>732</v>
      </c>
      <c r="Y60" s="569">
        <f>(X60-$H60)/$H60</f>
        <v>-7.3417721518987344E-2</v>
      </c>
      <c r="Z60" s="457">
        <f>Z17+Z31+Z9</f>
        <v>0</v>
      </c>
      <c r="AA60" s="387">
        <f>AA17+AA31+AA9</f>
        <v>0</v>
      </c>
      <c r="AB60" s="387">
        <f>AB17+AB31+AB9</f>
        <v>0</v>
      </c>
      <c r="AC60" s="569">
        <f>(AB60-$H60)/$H60</f>
        <v>-1</v>
      </c>
      <c r="AD60" s="457">
        <f>AD17+AD31+AD9</f>
        <v>0</v>
      </c>
      <c r="AE60" s="387">
        <f>AE17+AE31+AE9</f>
        <v>0</v>
      </c>
      <c r="AF60" s="387">
        <f>AF17+AF31+AF9</f>
        <v>0</v>
      </c>
      <c r="AG60" s="569">
        <f>(AF60-$H60)/$H60</f>
        <v>-1</v>
      </c>
    </row>
    <row r="61" spans="1:33" ht="13.5" thickBot="1" x14ac:dyDescent="0.25">
      <c r="A61" s="503" t="s">
        <v>172</v>
      </c>
      <c r="B61" s="459">
        <f>B13+B22+B47</f>
        <v>702</v>
      </c>
      <c r="C61" s="460">
        <f>C13+C22+C47</f>
        <v>125</v>
      </c>
      <c r="D61" s="460">
        <f>D13+D22+D47</f>
        <v>827</v>
      </c>
      <c r="E61" s="587"/>
      <c r="F61" s="459">
        <f>F13+F22+F47</f>
        <v>663</v>
      </c>
      <c r="G61" s="460">
        <f>G13+G22+G47</f>
        <v>115</v>
      </c>
      <c r="H61" s="460">
        <f>H13+H22+H47</f>
        <v>778</v>
      </c>
      <c r="I61" s="621">
        <v>0</v>
      </c>
      <c r="J61" s="459">
        <f>J13+J22+J47</f>
        <v>657</v>
      </c>
      <c r="K61" s="460">
        <f>K13+K22+K47</f>
        <v>117</v>
      </c>
      <c r="L61" s="460">
        <f>L13+L22+L47</f>
        <v>774</v>
      </c>
      <c r="M61" s="588">
        <f>(L61-$H61)/$H61</f>
        <v>-5.1413881748071976E-3</v>
      </c>
      <c r="N61" s="459">
        <f>N13+N22+N47</f>
        <v>637</v>
      </c>
      <c r="O61" s="460">
        <f>O13+O22+O47</f>
        <v>110</v>
      </c>
      <c r="P61" s="460">
        <f>P13+P22+P47</f>
        <v>747</v>
      </c>
      <c r="Q61" s="589">
        <f>(P61-$H61)/$H61</f>
        <v>-3.9845758354755782E-2</v>
      </c>
      <c r="R61" s="459">
        <f>R13+R22+R47</f>
        <v>628</v>
      </c>
      <c r="S61" s="460">
        <f>S13+S22+S47</f>
        <v>109</v>
      </c>
      <c r="T61" s="590">
        <f>T13+T22+T47</f>
        <v>737</v>
      </c>
      <c r="U61" s="591">
        <f>(T61-$H61)/$H61</f>
        <v>-5.2699228791773779E-2</v>
      </c>
      <c r="V61" s="459">
        <f>V13+V22+V47</f>
        <v>612</v>
      </c>
      <c r="W61" s="460">
        <f>W13+W22+W47</f>
        <v>105</v>
      </c>
      <c r="X61" s="460">
        <f>X13+X22+X47</f>
        <v>717</v>
      </c>
      <c r="Y61" s="588">
        <f>(X61-$H61)/$H61</f>
        <v>-7.8406169665809766E-2</v>
      </c>
      <c r="Z61" s="459">
        <f>Z13+Z22+Z47</f>
        <v>0</v>
      </c>
      <c r="AA61" s="460">
        <f>AA13+AA22+AA47</f>
        <v>0</v>
      </c>
      <c r="AB61" s="460">
        <f>AB13+AB22+AB47</f>
        <v>0</v>
      </c>
      <c r="AC61" s="588">
        <f>(AB61-$H61)/$H61</f>
        <v>-1</v>
      </c>
      <c r="AD61" s="459">
        <f>AD13+AD22+AD47</f>
        <v>0</v>
      </c>
      <c r="AE61" s="460">
        <f>AE13+AE22+AE47</f>
        <v>0</v>
      </c>
      <c r="AF61" s="460">
        <f>AF13+AF22+AF47</f>
        <v>0</v>
      </c>
      <c r="AG61" s="588">
        <f>(AF61-$H61)/$H61</f>
        <v>-1</v>
      </c>
    </row>
    <row r="62" spans="1:33" ht="13.5" thickBot="1" x14ac:dyDescent="0.25">
      <c r="A62" s="592"/>
      <c r="B62" s="593"/>
      <c r="C62" s="593"/>
      <c r="D62" s="593"/>
      <c r="E62" s="594"/>
      <c r="F62" s="593"/>
      <c r="G62" s="593"/>
      <c r="H62" s="593"/>
      <c r="I62" s="595"/>
      <c r="J62" s="593"/>
      <c r="K62" s="593"/>
      <c r="L62" s="593"/>
      <c r="M62" s="596"/>
      <c r="N62" s="593"/>
      <c r="O62" s="593"/>
      <c r="P62" s="593"/>
      <c r="Q62" s="596"/>
      <c r="R62" s="593"/>
      <c r="S62" s="593"/>
      <c r="T62" s="593"/>
      <c r="U62" s="596"/>
      <c r="V62" s="593"/>
      <c r="W62" s="593"/>
      <c r="X62" s="593"/>
      <c r="Y62" s="596"/>
      <c r="Z62" s="593"/>
      <c r="AA62" s="593"/>
      <c r="AB62" s="593"/>
      <c r="AC62" s="596"/>
      <c r="AD62" s="593"/>
      <c r="AE62" s="593"/>
      <c r="AF62" s="593"/>
      <c r="AG62" s="596"/>
    </row>
    <row r="63" spans="1:33" x14ac:dyDescent="0.2">
      <c r="A63" s="921" t="s">
        <v>216</v>
      </c>
      <c r="B63" s="919" t="s">
        <v>233</v>
      </c>
      <c r="C63" s="917"/>
      <c r="D63" s="917"/>
      <c r="E63" s="930"/>
      <c r="F63" s="923" t="s">
        <v>235</v>
      </c>
      <c r="G63" s="917"/>
      <c r="H63" s="917"/>
      <c r="I63" s="918"/>
      <c r="J63" s="919" t="s">
        <v>236</v>
      </c>
      <c r="K63" s="917"/>
      <c r="L63" s="917"/>
      <c r="M63" s="918"/>
      <c r="N63" s="919" t="s">
        <v>237</v>
      </c>
      <c r="O63" s="917"/>
      <c r="P63" s="917"/>
      <c r="Q63" s="918"/>
      <c r="R63" s="919" t="s">
        <v>238</v>
      </c>
      <c r="S63" s="926"/>
      <c r="T63" s="926"/>
      <c r="U63" s="927"/>
      <c r="V63" s="919" t="s">
        <v>239</v>
      </c>
      <c r="W63" s="917"/>
      <c r="X63" s="917"/>
      <c r="Y63" s="918"/>
      <c r="Z63" s="919"/>
      <c r="AA63" s="917"/>
      <c r="AB63" s="917"/>
      <c r="AC63" s="918"/>
      <c r="AD63" s="919"/>
      <c r="AE63" s="917"/>
      <c r="AF63" s="917"/>
      <c r="AG63" s="918"/>
    </row>
    <row r="64" spans="1:33" ht="13.5" thickBot="1" x14ac:dyDescent="0.25">
      <c r="A64" s="922"/>
      <c r="B64" s="550" t="s">
        <v>22</v>
      </c>
      <c r="C64" s="551" t="s">
        <v>21</v>
      </c>
      <c r="D64" s="552" t="s">
        <v>23</v>
      </c>
      <c r="E64" s="597" t="s">
        <v>47</v>
      </c>
      <c r="F64" s="550" t="s">
        <v>22</v>
      </c>
      <c r="G64" s="551" t="s">
        <v>21</v>
      </c>
      <c r="H64" s="552" t="s">
        <v>23</v>
      </c>
      <c r="I64" s="554" t="s">
        <v>47</v>
      </c>
      <c r="J64" s="550" t="s">
        <v>22</v>
      </c>
      <c r="K64" s="551" t="s">
        <v>21</v>
      </c>
      <c r="L64" s="552" t="s">
        <v>23</v>
      </c>
      <c r="M64" s="554" t="s">
        <v>47</v>
      </c>
      <c r="N64" s="550" t="s">
        <v>22</v>
      </c>
      <c r="O64" s="551" t="s">
        <v>21</v>
      </c>
      <c r="P64" s="552" t="s">
        <v>23</v>
      </c>
      <c r="Q64" s="554" t="s">
        <v>47</v>
      </c>
      <c r="R64" s="550" t="s">
        <v>22</v>
      </c>
      <c r="S64" s="551" t="s">
        <v>21</v>
      </c>
      <c r="T64" s="552" t="s">
        <v>23</v>
      </c>
      <c r="U64" s="554" t="s">
        <v>47</v>
      </c>
      <c r="V64" s="550" t="s">
        <v>22</v>
      </c>
      <c r="W64" s="551" t="s">
        <v>21</v>
      </c>
      <c r="X64" s="552" t="s">
        <v>23</v>
      </c>
      <c r="Y64" s="554" t="s">
        <v>47</v>
      </c>
      <c r="Z64" s="550" t="s">
        <v>22</v>
      </c>
      <c r="AA64" s="551" t="s">
        <v>21</v>
      </c>
      <c r="AB64" s="552" t="s">
        <v>23</v>
      </c>
      <c r="AC64" s="554" t="s">
        <v>47</v>
      </c>
      <c r="AD64" s="550" t="s">
        <v>22</v>
      </c>
      <c r="AE64" s="551" t="s">
        <v>21</v>
      </c>
      <c r="AF64" s="551" t="s">
        <v>48</v>
      </c>
      <c r="AG64" s="554" t="s">
        <v>47</v>
      </c>
    </row>
    <row r="65" spans="1:33" x14ac:dyDescent="0.2">
      <c r="A65" s="472" t="s">
        <v>149</v>
      </c>
      <c r="B65" s="556">
        <f t="shared" ref="B65:D66" si="23">B66</f>
        <v>261</v>
      </c>
      <c r="C65" s="557">
        <f t="shared" si="23"/>
        <v>125</v>
      </c>
      <c r="D65" s="557">
        <f t="shared" si="23"/>
        <v>386</v>
      </c>
      <c r="E65" s="598"/>
      <c r="F65" s="556">
        <f t="shared" ref="F65:H66" si="24">F66</f>
        <v>253</v>
      </c>
      <c r="G65" s="557">
        <f t="shared" si="24"/>
        <v>119</v>
      </c>
      <c r="H65" s="557">
        <f t="shared" si="24"/>
        <v>372</v>
      </c>
      <c r="I65" s="619">
        <v>0</v>
      </c>
      <c r="J65" s="556">
        <f t="shared" ref="J65:L66" si="25">J66</f>
        <v>239</v>
      </c>
      <c r="K65" s="557">
        <f t="shared" si="25"/>
        <v>119</v>
      </c>
      <c r="L65" s="557">
        <f t="shared" si="25"/>
        <v>358</v>
      </c>
      <c r="M65" s="561">
        <f t="shared" ref="M65:M70" si="26">(L65-$H65)/$H65</f>
        <v>-3.7634408602150539E-2</v>
      </c>
      <c r="N65" s="556">
        <f t="shared" ref="N65:P66" si="27">N66</f>
        <v>236</v>
      </c>
      <c r="O65" s="557">
        <f t="shared" si="27"/>
        <v>121</v>
      </c>
      <c r="P65" s="557">
        <f t="shared" si="27"/>
        <v>357</v>
      </c>
      <c r="Q65" s="561">
        <f>(P65-$H65)/$H65</f>
        <v>-4.0322580645161289E-2</v>
      </c>
      <c r="R65" s="556">
        <f t="shared" ref="R65:T66" si="28">R66</f>
        <v>234</v>
      </c>
      <c r="S65" s="557">
        <f t="shared" si="28"/>
        <v>120</v>
      </c>
      <c r="T65" s="557">
        <f t="shared" si="28"/>
        <v>354</v>
      </c>
      <c r="U65" s="561">
        <f>(T65-$H65)/$H65</f>
        <v>-4.8387096774193547E-2</v>
      </c>
      <c r="V65" s="556">
        <f t="shared" ref="V65:X66" si="29">V66</f>
        <v>230</v>
      </c>
      <c r="W65" s="557">
        <f t="shared" si="29"/>
        <v>113</v>
      </c>
      <c r="X65" s="557">
        <f t="shared" si="29"/>
        <v>343</v>
      </c>
      <c r="Y65" s="561">
        <f>(X65-$H65)/$H65</f>
        <v>-7.7956989247311828E-2</v>
      </c>
      <c r="Z65" s="556">
        <f t="shared" ref="Z65:AB66" si="30">Z66</f>
        <v>0</v>
      </c>
      <c r="AA65" s="557">
        <f t="shared" si="30"/>
        <v>0</v>
      </c>
      <c r="AB65" s="557">
        <f t="shared" si="30"/>
        <v>0</v>
      </c>
      <c r="AC65" s="561">
        <f>(AB65-$H65)/$H65</f>
        <v>-1</v>
      </c>
      <c r="AD65" s="556">
        <f t="shared" ref="AD65:AF66" si="31">AD66</f>
        <v>0</v>
      </c>
      <c r="AE65" s="557">
        <f t="shared" si="31"/>
        <v>0</v>
      </c>
      <c r="AF65" s="557">
        <f t="shared" si="31"/>
        <v>0</v>
      </c>
      <c r="AG65" s="561">
        <f>(AF65-$H65)/$H65</f>
        <v>-1</v>
      </c>
    </row>
    <row r="66" spans="1:33" x14ac:dyDescent="0.2">
      <c r="A66" s="467" t="s">
        <v>82</v>
      </c>
      <c r="B66" s="492">
        <f t="shared" si="23"/>
        <v>261</v>
      </c>
      <c r="C66" s="475">
        <f t="shared" si="23"/>
        <v>125</v>
      </c>
      <c r="D66" s="475">
        <f t="shared" si="23"/>
        <v>386</v>
      </c>
      <c r="E66" s="599"/>
      <c r="F66" s="492">
        <f t="shared" si="24"/>
        <v>253</v>
      </c>
      <c r="G66" s="475">
        <f t="shared" si="24"/>
        <v>119</v>
      </c>
      <c r="H66" s="475">
        <f t="shared" si="24"/>
        <v>372</v>
      </c>
      <c r="I66" s="563">
        <v>0</v>
      </c>
      <c r="J66" s="492">
        <f t="shared" si="25"/>
        <v>239</v>
      </c>
      <c r="K66" s="475">
        <f t="shared" si="25"/>
        <v>119</v>
      </c>
      <c r="L66" s="475">
        <f t="shared" si="25"/>
        <v>358</v>
      </c>
      <c r="M66" s="565">
        <f t="shared" si="26"/>
        <v>-3.7634408602150539E-2</v>
      </c>
      <c r="N66" s="492">
        <f t="shared" si="27"/>
        <v>236</v>
      </c>
      <c r="O66" s="475">
        <f t="shared" si="27"/>
        <v>121</v>
      </c>
      <c r="P66" s="475">
        <f t="shared" si="27"/>
        <v>357</v>
      </c>
      <c r="Q66" s="539">
        <f t="shared" ref="Q66:Q70" si="32">(P66-$H66)/$H66</f>
        <v>-4.0322580645161289E-2</v>
      </c>
      <c r="R66" s="492">
        <f t="shared" si="28"/>
        <v>234</v>
      </c>
      <c r="S66" s="475">
        <f t="shared" si="28"/>
        <v>120</v>
      </c>
      <c r="T66" s="475">
        <f t="shared" si="28"/>
        <v>354</v>
      </c>
      <c r="U66" s="539">
        <f t="shared" ref="U66:U70" si="33">(T66-$H66)/$H66</f>
        <v>-4.8387096774193547E-2</v>
      </c>
      <c r="V66" s="492">
        <f t="shared" si="29"/>
        <v>230</v>
      </c>
      <c r="W66" s="475">
        <f t="shared" si="29"/>
        <v>113</v>
      </c>
      <c r="X66" s="475">
        <f t="shared" si="29"/>
        <v>343</v>
      </c>
      <c r="Y66" s="565">
        <f>(X66-$H66)/$H66</f>
        <v>-7.7956989247311828E-2</v>
      </c>
      <c r="Z66" s="492">
        <f t="shared" si="30"/>
        <v>0</v>
      </c>
      <c r="AA66" s="475">
        <f t="shared" si="30"/>
        <v>0</v>
      </c>
      <c r="AB66" s="475">
        <f t="shared" si="30"/>
        <v>0</v>
      </c>
      <c r="AC66" s="565">
        <f t="shared" ref="AC66:AC70" si="34">(AB66-$H66)/$H66</f>
        <v>-1</v>
      </c>
      <c r="AD66" s="492">
        <f t="shared" si="31"/>
        <v>0</v>
      </c>
      <c r="AE66" s="475">
        <f t="shared" si="31"/>
        <v>0</v>
      </c>
      <c r="AF66" s="475">
        <f t="shared" si="31"/>
        <v>0</v>
      </c>
      <c r="AG66" s="565">
        <f t="shared" ref="AG66:AG70" si="35">(AF66-$H66)/$H66</f>
        <v>-1</v>
      </c>
    </row>
    <row r="67" spans="1:33" x14ac:dyDescent="0.2">
      <c r="A67" s="468" t="s">
        <v>174</v>
      </c>
      <c r="B67" s="457">
        <f>SUM(B68:B70)</f>
        <v>261</v>
      </c>
      <c r="C67" s="387">
        <f>SUM(C68:C70)</f>
        <v>125</v>
      </c>
      <c r="D67" s="387">
        <f>SUM(D68:D70)</f>
        <v>386</v>
      </c>
      <c r="E67" s="584"/>
      <c r="F67" s="457">
        <f>SUM(F68:F70)</f>
        <v>253</v>
      </c>
      <c r="G67" s="387">
        <f>SUM(G68:G70)</f>
        <v>119</v>
      </c>
      <c r="H67" s="387">
        <f>SUM(H68:H70)</f>
        <v>372</v>
      </c>
      <c r="I67" s="567">
        <v>0</v>
      </c>
      <c r="J67" s="457">
        <f>SUM(J68:J70)</f>
        <v>239</v>
      </c>
      <c r="K67" s="387">
        <f>SUM(K68:K70)</f>
        <v>119</v>
      </c>
      <c r="L67" s="387">
        <f>SUM(L68:L70)</f>
        <v>358</v>
      </c>
      <c r="M67" s="568">
        <f t="shared" si="26"/>
        <v>-3.7634408602150539E-2</v>
      </c>
      <c r="N67" s="457">
        <f>SUM(N68:N70)</f>
        <v>236</v>
      </c>
      <c r="O67" s="387">
        <f>SUM(O68:O70)</f>
        <v>121</v>
      </c>
      <c r="P67" s="387">
        <f>SUM(P68:P70)</f>
        <v>357</v>
      </c>
      <c r="Q67" s="568">
        <f t="shared" si="32"/>
        <v>-4.0322580645161289E-2</v>
      </c>
      <c r="R67" s="457">
        <f>SUM(R68:R70)</f>
        <v>234</v>
      </c>
      <c r="S67" s="387">
        <f>SUM(S68:S70)</f>
        <v>120</v>
      </c>
      <c r="T67" s="387">
        <f>SUM(T68:T70)</f>
        <v>354</v>
      </c>
      <c r="U67" s="568">
        <f t="shared" si="33"/>
        <v>-4.8387096774193547E-2</v>
      </c>
      <c r="V67" s="457">
        <f>SUM(V68:V70)</f>
        <v>230</v>
      </c>
      <c r="W67" s="387">
        <f>SUM(W68:W70)</f>
        <v>113</v>
      </c>
      <c r="X67" s="387">
        <f>SUM(X68:X70)</f>
        <v>343</v>
      </c>
      <c r="Y67" s="568">
        <f t="shared" ref="Y67:Y70" si="36">(X67-$H67)/$H67</f>
        <v>-7.7956989247311828E-2</v>
      </c>
      <c r="Z67" s="457">
        <f>SUM(Z68:Z70)</f>
        <v>0</v>
      </c>
      <c r="AA67" s="387">
        <f>SUM(AA68:AA70)</f>
        <v>0</v>
      </c>
      <c r="AB67" s="387">
        <f>SUM(AB68:AB70)</f>
        <v>0</v>
      </c>
      <c r="AC67" s="568">
        <f t="shared" si="34"/>
        <v>-1</v>
      </c>
      <c r="AD67" s="457">
        <f>SUM(AD68:AD70)</f>
        <v>0</v>
      </c>
      <c r="AE67" s="387">
        <f>SUM(AE68:AE70)</f>
        <v>0</v>
      </c>
      <c r="AF67" s="387">
        <f>SUM(AF68:AF70)</f>
        <v>0</v>
      </c>
      <c r="AG67" s="568">
        <f t="shared" si="35"/>
        <v>-1</v>
      </c>
    </row>
    <row r="68" spans="1:33" x14ac:dyDescent="0.2">
      <c r="A68" s="469" t="s">
        <v>104</v>
      </c>
      <c r="B68" s="493">
        <v>123</v>
      </c>
      <c r="C68" s="332">
        <v>49</v>
      </c>
      <c r="D68" s="332">
        <f>SUM(B68:C68)</f>
        <v>172</v>
      </c>
      <c r="E68" s="600"/>
      <c r="F68" s="493">
        <v>116</v>
      </c>
      <c r="G68" s="332">
        <v>43</v>
      </c>
      <c r="H68" s="476">
        <f>SUM(F68:G68)</f>
        <v>159</v>
      </c>
      <c r="I68" s="571">
        <v>0</v>
      </c>
      <c r="J68" s="493">
        <v>113</v>
      </c>
      <c r="K68" s="332">
        <v>43</v>
      </c>
      <c r="L68" s="476">
        <f>SUM(J68:K68)</f>
        <v>156</v>
      </c>
      <c r="M68" s="541">
        <f t="shared" si="26"/>
        <v>-1.8867924528301886E-2</v>
      </c>
      <c r="N68" s="494">
        <v>112</v>
      </c>
      <c r="O68" s="476">
        <v>44</v>
      </c>
      <c r="P68" s="476">
        <f>SUM(N68:O68)</f>
        <v>156</v>
      </c>
      <c r="Q68" s="541">
        <f t="shared" si="32"/>
        <v>-1.8867924528301886E-2</v>
      </c>
      <c r="R68" s="494">
        <v>110</v>
      </c>
      <c r="S68" s="476">
        <v>44</v>
      </c>
      <c r="T68" s="476">
        <f>SUM(R68:S68)</f>
        <v>154</v>
      </c>
      <c r="U68" s="541">
        <f t="shared" si="33"/>
        <v>-3.1446540880503145E-2</v>
      </c>
      <c r="V68" s="494">
        <v>107</v>
      </c>
      <c r="W68" s="476">
        <v>43</v>
      </c>
      <c r="X68" s="476">
        <f>SUM(V68:W68)</f>
        <v>150</v>
      </c>
      <c r="Y68" s="545">
        <f t="shared" si="36"/>
        <v>-5.6603773584905662E-2</v>
      </c>
      <c r="Z68" s="494"/>
      <c r="AA68" s="476"/>
      <c r="AB68" s="476">
        <f>SUM(Z68:AA68)</f>
        <v>0</v>
      </c>
      <c r="AC68" s="541">
        <f t="shared" si="34"/>
        <v>-1</v>
      </c>
      <c r="AD68" s="493"/>
      <c r="AE68" s="332"/>
      <c r="AF68" s="476">
        <f>SUM(AD68:AE68)</f>
        <v>0</v>
      </c>
      <c r="AG68" s="541">
        <f t="shared" si="35"/>
        <v>-1</v>
      </c>
    </row>
    <row r="69" spans="1:33" x14ac:dyDescent="0.2">
      <c r="A69" s="469" t="s">
        <v>176</v>
      </c>
      <c r="B69" s="493">
        <v>114</v>
      </c>
      <c r="C69" s="332">
        <v>48</v>
      </c>
      <c r="D69" s="332">
        <f t="shared" ref="D69:D70" si="37">SUM(B69:C69)</f>
        <v>162</v>
      </c>
      <c r="E69" s="600"/>
      <c r="F69" s="493">
        <v>113</v>
      </c>
      <c r="G69" s="332">
        <v>48</v>
      </c>
      <c r="H69" s="476">
        <f>SUM(F69:G69)</f>
        <v>161</v>
      </c>
      <c r="I69" s="571">
        <v>0</v>
      </c>
      <c r="J69" s="493">
        <v>102</v>
      </c>
      <c r="K69" s="332">
        <v>45</v>
      </c>
      <c r="L69" s="476">
        <f>SUM(J69:K69)</f>
        <v>147</v>
      </c>
      <c r="M69" s="545">
        <f t="shared" si="26"/>
        <v>-8.6956521739130432E-2</v>
      </c>
      <c r="N69" s="493">
        <v>101</v>
      </c>
      <c r="O69" s="332">
        <v>45</v>
      </c>
      <c r="P69" s="476">
        <f>SUM(N69:O69)</f>
        <v>146</v>
      </c>
      <c r="Q69" s="545">
        <f t="shared" si="32"/>
        <v>-9.3167701863354033E-2</v>
      </c>
      <c r="R69" s="493">
        <v>101</v>
      </c>
      <c r="S69" s="332">
        <v>44</v>
      </c>
      <c r="T69" s="476">
        <f>SUM(R69:S69)</f>
        <v>145</v>
      </c>
      <c r="U69" s="545">
        <f t="shared" si="33"/>
        <v>-9.9378881987577633E-2</v>
      </c>
      <c r="V69" s="493">
        <v>100</v>
      </c>
      <c r="W69" s="332">
        <v>42</v>
      </c>
      <c r="X69" s="476">
        <f>SUM(V69:W69)</f>
        <v>142</v>
      </c>
      <c r="Y69" s="545">
        <f t="shared" si="36"/>
        <v>-0.11801242236024845</v>
      </c>
      <c r="Z69" s="493"/>
      <c r="AA69" s="332"/>
      <c r="AB69" s="476">
        <f>SUM(Z69:AA69)</f>
        <v>0</v>
      </c>
      <c r="AC69" s="541">
        <f t="shared" si="34"/>
        <v>-1</v>
      </c>
      <c r="AD69" s="493"/>
      <c r="AE69" s="332"/>
      <c r="AF69" s="476">
        <f>SUM(AD69:AE69)</f>
        <v>0</v>
      </c>
      <c r="AG69" s="541">
        <f t="shared" si="35"/>
        <v>-1</v>
      </c>
    </row>
    <row r="70" spans="1:33" ht="13.5" thickBot="1" x14ac:dyDescent="0.25">
      <c r="A70" s="471" t="s">
        <v>5</v>
      </c>
      <c r="B70" s="495">
        <v>24</v>
      </c>
      <c r="C70" s="477">
        <v>28</v>
      </c>
      <c r="D70" s="332">
        <f t="shared" si="37"/>
        <v>52</v>
      </c>
      <c r="E70" s="601"/>
      <c r="F70" s="495">
        <v>24</v>
      </c>
      <c r="G70" s="477">
        <v>28</v>
      </c>
      <c r="H70" s="577">
        <f>SUM(F70:G70)</f>
        <v>52</v>
      </c>
      <c r="I70" s="578">
        <v>0</v>
      </c>
      <c r="J70" s="495">
        <v>24</v>
      </c>
      <c r="K70" s="477">
        <v>31</v>
      </c>
      <c r="L70" s="577">
        <f>SUM(J70:K70)</f>
        <v>55</v>
      </c>
      <c r="M70" s="646">
        <f t="shared" si="26"/>
        <v>5.7692307692307696E-2</v>
      </c>
      <c r="N70" s="495">
        <v>23</v>
      </c>
      <c r="O70" s="477">
        <v>32</v>
      </c>
      <c r="P70" s="577">
        <f>SUM(N70:O70)</f>
        <v>55</v>
      </c>
      <c r="Q70" s="646">
        <f t="shared" si="32"/>
        <v>5.7692307692307696E-2</v>
      </c>
      <c r="R70" s="495">
        <v>23</v>
      </c>
      <c r="S70" s="477">
        <v>32</v>
      </c>
      <c r="T70" s="577">
        <f>SUM(R70:S70)</f>
        <v>55</v>
      </c>
      <c r="U70" s="646">
        <f t="shared" si="33"/>
        <v>5.7692307692307696E-2</v>
      </c>
      <c r="V70" s="495">
        <v>23</v>
      </c>
      <c r="W70" s="477">
        <v>28</v>
      </c>
      <c r="X70" s="577">
        <f>SUM(V70:W70)</f>
        <v>51</v>
      </c>
      <c r="Y70" s="542">
        <f t="shared" si="36"/>
        <v>-1.9230769230769232E-2</v>
      </c>
      <c r="Z70" s="495"/>
      <c r="AA70" s="477"/>
      <c r="AB70" s="577">
        <f>SUM(Z70:AA70)</f>
        <v>0</v>
      </c>
      <c r="AC70" s="542">
        <f t="shared" si="34"/>
        <v>-1</v>
      </c>
      <c r="AD70" s="495"/>
      <c r="AE70" s="477"/>
      <c r="AF70" s="577">
        <f>SUM(AD70:AE70)</f>
        <v>0</v>
      </c>
      <c r="AG70" s="542">
        <f t="shared" si="35"/>
        <v>-1</v>
      </c>
    </row>
    <row r="71" spans="1:33" ht="13.5" thickBot="1" x14ac:dyDescent="0.25">
      <c r="A71" s="602"/>
      <c r="B71" s="603"/>
      <c r="C71" s="603"/>
      <c r="D71" s="603"/>
      <c r="E71" s="604"/>
      <c r="F71" s="603"/>
      <c r="G71" s="603"/>
      <c r="H71" s="593"/>
      <c r="I71" s="595"/>
      <c r="J71" s="603"/>
      <c r="K71" s="603"/>
      <c r="L71" s="593"/>
      <c r="M71" s="605"/>
      <c r="N71" s="603"/>
      <c r="O71" s="603"/>
      <c r="P71" s="593"/>
      <c r="Q71" s="605"/>
      <c r="R71" s="603"/>
      <c r="S71" s="603"/>
      <c r="T71" s="593"/>
      <c r="U71" s="605"/>
      <c r="V71" s="603"/>
      <c r="W71" s="603"/>
      <c r="X71" s="593"/>
      <c r="Y71" s="605"/>
      <c r="Z71" s="603"/>
      <c r="AA71" s="603"/>
      <c r="AB71" s="593"/>
      <c r="AC71" s="605"/>
      <c r="AD71" s="603"/>
      <c r="AE71" s="603"/>
      <c r="AF71" s="593"/>
      <c r="AG71" s="605"/>
    </row>
    <row r="72" spans="1:33" ht="13.5" thickBot="1" x14ac:dyDescent="0.25">
      <c r="A72" s="606" t="s">
        <v>174</v>
      </c>
      <c r="B72" s="607">
        <f>B67</f>
        <v>261</v>
      </c>
      <c r="C72" s="608">
        <f>C67</f>
        <v>125</v>
      </c>
      <c r="D72" s="608">
        <f>D67</f>
        <v>386</v>
      </c>
      <c r="E72" s="609"/>
      <c r="F72" s="607">
        <f>F67</f>
        <v>253</v>
      </c>
      <c r="G72" s="608">
        <f>G67</f>
        <v>119</v>
      </c>
      <c r="H72" s="608">
        <f>H67</f>
        <v>372</v>
      </c>
      <c r="I72" s="610">
        <v>0</v>
      </c>
      <c r="J72" s="607">
        <f>J67</f>
        <v>239</v>
      </c>
      <c r="K72" s="608">
        <f>K67</f>
        <v>119</v>
      </c>
      <c r="L72" s="608">
        <f>L67</f>
        <v>358</v>
      </c>
      <c r="M72" s="611">
        <f>(L72-$H72)/$H72</f>
        <v>-3.7634408602150539E-2</v>
      </c>
      <c r="N72" s="607">
        <f>N67</f>
        <v>236</v>
      </c>
      <c r="O72" s="608">
        <f>O67</f>
        <v>121</v>
      </c>
      <c r="P72" s="608">
        <f>P67</f>
        <v>357</v>
      </c>
      <c r="Q72" s="611">
        <f>(P72-$H72)/$H72</f>
        <v>-4.0322580645161289E-2</v>
      </c>
      <c r="R72" s="612">
        <f>R67</f>
        <v>234</v>
      </c>
      <c r="S72" s="613">
        <f>S67</f>
        <v>120</v>
      </c>
      <c r="T72" s="608">
        <f>T67</f>
        <v>354</v>
      </c>
      <c r="U72" s="611">
        <f>(T72-$H72)/$H72</f>
        <v>-4.8387096774193547E-2</v>
      </c>
      <c r="V72" s="607">
        <f>V67</f>
        <v>230</v>
      </c>
      <c r="W72" s="608">
        <f>W67</f>
        <v>113</v>
      </c>
      <c r="X72" s="608">
        <f>X67</f>
        <v>343</v>
      </c>
      <c r="Y72" s="611">
        <f>(X72-$H72)/$H72</f>
        <v>-7.7956989247311828E-2</v>
      </c>
      <c r="Z72" s="607">
        <f>Z67</f>
        <v>0</v>
      </c>
      <c r="AA72" s="608">
        <f>AA67</f>
        <v>0</v>
      </c>
      <c r="AB72" s="608">
        <f>AB67</f>
        <v>0</v>
      </c>
      <c r="AC72" s="611">
        <f>(AB72-$H72)/$H72</f>
        <v>-1</v>
      </c>
      <c r="AD72" s="607">
        <f>AD67</f>
        <v>0</v>
      </c>
      <c r="AE72" s="608">
        <f>AE67</f>
        <v>0</v>
      </c>
      <c r="AF72" s="608">
        <f>AF67</f>
        <v>0</v>
      </c>
      <c r="AG72" s="611">
        <f>(AF72-$H72)/$H72</f>
        <v>-1</v>
      </c>
    </row>
    <row r="73" spans="1:33" x14ac:dyDescent="0.2">
      <c r="A73" s="602"/>
      <c r="B73" s="603"/>
      <c r="C73" s="603"/>
      <c r="D73" s="603"/>
      <c r="E73" s="604"/>
      <c r="F73" s="603"/>
      <c r="G73" s="603"/>
      <c r="H73" s="593"/>
      <c r="I73" s="595"/>
      <c r="J73" s="603"/>
      <c r="K73" s="603"/>
      <c r="L73" s="593"/>
      <c r="M73" s="605"/>
      <c r="N73" s="603"/>
      <c r="O73" s="603"/>
      <c r="P73" s="593"/>
      <c r="Q73" s="605"/>
      <c r="R73" s="603"/>
      <c r="S73" s="603"/>
      <c r="T73" s="593"/>
      <c r="U73" s="605"/>
      <c r="V73" s="603"/>
      <c r="W73" s="603"/>
      <c r="X73" s="593"/>
      <c r="Y73" s="605"/>
      <c r="Z73" s="603"/>
      <c r="AA73" s="603"/>
      <c r="AB73" s="593"/>
      <c r="AC73" s="605"/>
      <c r="AD73" s="603"/>
      <c r="AE73" s="603"/>
      <c r="AF73" s="593"/>
      <c r="AG73" s="605"/>
    </row>
    <row r="74" spans="1:33" x14ac:dyDescent="0.2">
      <c r="A74" s="898" t="s">
        <v>50</v>
      </c>
      <c r="B74" s="898"/>
      <c r="C74" s="898"/>
      <c r="D74" s="898"/>
      <c r="E74" s="898"/>
      <c r="F74" s="898"/>
      <c r="G74" s="898"/>
      <c r="H74" s="898"/>
      <c r="I74" s="898"/>
      <c r="J74" s="898"/>
      <c r="K74" s="898"/>
      <c r="L74" s="898"/>
      <c r="M74" s="898"/>
      <c r="N74" s="898"/>
      <c r="O74" s="898"/>
      <c r="P74" s="898"/>
      <c r="Q74" s="898"/>
      <c r="R74" s="898"/>
      <c r="S74" s="898"/>
      <c r="T74" s="898"/>
      <c r="U74" s="898"/>
      <c r="V74" s="898"/>
      <c r="W74" s="898"/>
      <c r="X74" s="898"/>
      <c r="Y74" s="898"/>
      <c r="Z74" s="898"/>
      <c r="AA74" s="898"/>
      <c r="AB74" s="898"/>
      <c r="AC74" s="898"/>
      <c r="AD74" s="898"/>
      <c r="AE74" s="898"/>
      <c r="AF74" s="898"/>
      <c r="AG74" s="898"/>
    </row>
    <row r="75" spans="1:33" x14ac:dyDescent="0.2">
      <c r="A75" s="643" t="s">
        <v>204</v>
      </c>
      <c r="B75" s="642"/>
      <c r="C75" s="642"/>
      <c r="D75" s="642"/>
      <c r="E75" s="642"/>
      <c r="F75" s="642"/>
      <c r="G75" s="642"/>
      <c r="H75" s="642"/>
      <c r="I75" s="642"/>
      <c r="J75" s="642"/>
      <c r="K75" s="642"/>
      <c r="L75" s="642"/>
      <c r="M75" s="642"/>
      <c r="N75" s="642"/>
      <c r="O75" s="642"/>
      <c r="P75" s="642"/>
      <c r="Q75" s="642"/>
      <c r="R75" s="642"/>
      <c r="S75" s="642"/>
      <c r="T75" s="642"/>
      <c r="U75" s="642"/>
      <c r="V75" s="642"/>
      <c r="W75" s="642"/>
      <c r="X75" s="642"/>
      <c r="Y75" s="642"/>
      <c r="Z75" s="642"/>
      <c r="AA75" s="642"/>
      <c r="AB75" s="642"/>
      <c r="AC75" s="642"/>
      <c r="AD75" s="642"/>
      <c r="AE75" s="642"/>
      <c r="AF75" s="642"/>
      <c r="AG75" s="642"/>
    </row>
    <row r="76" spans="1:33" ht="13.5" thickBot="1" x14ac:dyDescent="0.25">
      <c r="A76" s="642"/>
      <c r="B76" s="642"/>
      <c r="C76" s="642"/>
      <c r="D76" s="642"/>
      <c r="E76" s="642"/>
      <c r="F76" s="642"/>
      <c r="G76" s="642"/>
      <c r="H76" s="642"/>
      <c r="I76" s="642"/>
      <c r="J76" s="642"/>
      <c r="K76" s="642"/>
      <c r="L76" s="642"/>
      <c r="M76" s="642"/>
      <c r="N76" s="642"/>
      <c r="O76" s="642"/>
      <c r="P76" s="642"/>
      <c r="Q76" s="642"/>
      <c r="R76" s="642"/>
      <c r="S76" s="642"/>
      <c r="T76" s="642"/>
      <c r="U76" s="642"/>
      <c r="V76" s="642"/>
      <c r="W76" s="642"/>
      <c r="X76" s="642"/>
      <c r="Y76" s="642"/>
      <c r="Z76" s="642"/>
      <c r="AA76" s="642"/>
      <c r="AB76" s="642"/>
      <c r="AC76" s="642"/>
      <c r="AD76" s="642"/>
      <c r="AE76" s="642"/>
      <c r="AF76" s="642"/>
      <c r="AG76" s="642"/>
    </row>
    <row r="77" spans="1:33" ht="13.5" thickBot="1" x14ac:dyDescent="0.25">
      <c r="A77" s="473"/>
      <c r="B77" s="906" t="s">
        <v>240</v>
      </c>
      <c r="C77" s="907"/>
      <c r="D77" s="907"/>
      <c r="E77" s="909"/>
      <c r="F77" s="910" t="s">
        <v>241</v>
      </c>
      <c r="G77" s="907"/>
      <c r="H77" s="907"/>
      <c r="I77" s="909"/>
      <c r="J77" s="906" t="s">
        <v>242</v>
      </c>
      <c r="K77" s="907"/>
      <c r="L77" s="907"/>
      <c r="M77" s="909"/>
      <c r="N77" s="906" t="s">
        <v>243</v>
      </c>
      <c r="O77" s="907"/>
      <c r="P77" s="907"/>
      <c r="Q77" s="909"/>
      <c r="R77" s="906" t="s">
        <v>244</v>
      </c>
      <c r="S77" s="911"/>
      <c r="T77" s="911"/>
      <c r="U77" s="912"/>
      <c r="V77" s="906" t="s">
        <v>245</v>
      </c>
      <c r="W77" s="907"/>
      <c r="X77" s="907"/>
      <c r="Y77" s="909"/>
      <c r="Z77" s="906" t="s">
        <v>246</v>
      </c>
      <c r="AA77" s="907"/>
      <c r="AB77" s="907"/>
      <c r="AC77" s="909"/>
      <c r="AD77" s="906"/>
      <c r="AE77" s="907"/>
      <c r="AF77" s="907"/>
      <c r="AG77" s="909"/>
    </row>
    <row r="78" spans="1:33" ht="13.5" thickBot="1" x14ac:dyDescent="0.25">
      <c r="A78" s="516"/>
      <c r="B78" s="512" t="s">
        <v>22</v>
      </c>
      <c r="C78" s="513" t="s">
        <v>21</v>
      </c>
      <c r="D78" s="514" t="s">
        <v>23</v>
      </c>
      <c r="E78" s="515" t="s">
        <v>47</v>
      </c>
      <c r="F78" s="521" t="s">
        <v>22</v>
      </c>
      <c r="G78" s="513" t="s">
        <v>21</v>
      </c>
      <c r="H78" s="514" t="s">
        <v>23</v>
      </c>
      <c r="I78" s="515" t="s">
        <v>47</v>
      </c>
      <c r="J78" s="512" t="s">
        <v>22</v>
      </c>
      <c r="K78" s="513" t="s">
        <v>21</v>
      </c>
      <c r="L78" s="514" t="s">
        <v>23</v>
      </c>
      <c r="M78" s="515" t="s">
        <v>47</v>
      </c>
      <c r="N78" s="512" t="s">
        <v>22</v>
      </c>
      <c r="O78" s="513" t="s">
        <v>21</v>
      </c>
      <c r="P78" s="514" t="s">
        <v>23</v>
      </c>
      <c r="Q78" s="515" t="s">
        <v>47</v>
      </c>
      <c r="R78" s="512" t="s">
        <v>22</v>
      </c>
      <c r="S78" s="513" t="s">
        <v>21</v>
      </c>
      <c r="T78" s="514" t="s">
        <v>23</v>
      </c>
      <c r="U78" s="515" t="s">
        <v>47</v>
      </c>
      <c r="V78" s="512" t="s">
        <v>22</v>
      </c>
      <c r="W78" s="513" t="s">
        <v>21</v>
      </c>
      <c r="X78" s="514" t="s">
        <v>23</v>
      </c>
      <c r="Y78" s="515" t="s">
        <v>47</v>
      </c>
      <c r="Z78" s="512" t="s">
        <v>22</v>
      </c>
      <c r="AA78" s="513" t="s">
        <v>21</v>
      </c>
      <c r="AB78" s="514" t="s">
        <v>23</v>
      </c>
      <c r="AC78" s="515" t="s">
        <v>47</v>
      </c>
      <c r="AD78" s="512" t="s">
        <v>22</v>
      </c>
      <c r="AE78" s="513" t="s">
        <v>21</v>
      </c>
      <c r="AF78" s="513" t="s">
        <v>48</v>
      </c>
      <c r="AG78" s="515" t="s">
        <v>47</v>
      </c>
    </row>
    <row r="79" spans="1:33" x14ac:dyDescent="0.2">
      <c r="A79" s="472" t="s">
        <v>149</v>
      </c>
      <c r="B79" s="491">
        <f>B80+B92+B101</f>
        <v>1230</v>
      </c>
      <c r="C79" s="491">
        <f>C80+C92+C101</f>
        <v>415</v>
      </c>
      <c r="D79" s="491">
        <f>D80+D92+D101</f>
        <v>1645</v>
      </c>
      <c r="E79" s="463">
        <f t="shared" ref="E79:E87" si="38">(D79-$H3)/$H3</f>
        <v>-0.12546517809675706</v>
      </c>
      <c r="F79" s="466">
        <f>F80+F92+F101</f>
        <v>1222</v>
      </c>
      <c r="G79" s="452">
        <f>G80+G92+G101</f>
        <v>412</v>
      </c>
      <c r="H79" s="452">
        <f>H80+H92+H101</f>
        <v>1634</v>
      </c>
      <c r="I79" s="463">
        <f t="shared" ref="I79:I87" si="39">(H79-$H3)/$H3</f>
        <v>-0.13131313131313133</v>
      </c>
      <c r="J79" s="462">
        <f>J80+J92+J101</f>
        <v>1206</v>
      </c>
      <c r="K79" s="452">
        <f>K80+K92+K101</f>
        <v>404</v>
      </c>
      <c r="L79" s="452">
        <f>L80+L92+L101</f>
        <v>1610</v>
      </c>
      <c r="M79" s="463">
        <f t="shared" ref="M79:M87" si="40">(L79-$H3)/$H3</f>
        <v>-0.1440723019670388</v>
      </c>
      <c r="N79" s="462">
        <f>N80+N92+N101</f>
        <v>1195</v>
      </c>
      <c r="O79" s="452">
        <f>O80+O92+O101</f>
        <v>401</v>
      </c>
      <c r="P79" s="453">
        <f>P80+P92+P101</f>
        <v>1596</v>
      </c>
      <c r="Q79" s="463">
        <f t="shared" ref="Q79:Q87" si="41">(P79-$H3)/$H3</f>
        <v>-0.15151515151515152</v>
      </c>
      <c r="R79" s="462">
        <f>R80+R92+R101</f>
        <v>1176</v>
      </c>
      <c r="S79" s="452">
        <f>S80+S92+S101</f>
        <v>396</v>
      </c>
      <c r="T79" s="453">
        <f>T80+T92+T101</f>
        <v>1572</v>
      </c>
      <c r="U79" s="463">
        <f t="shared" ref="U79:U87" si="42">(T79-$H3)/$H3</f>
        <v>-0.16427432216905902</v>
      </c>
      <c r="V79" s="462">
        <f>V80+V92+V101</f>
        <v>1160</v>
      </c>
      <c r="W79" s="452">
        <f>W80+W92+W101</f>
        <v>391</v>
      </c>
      <c r="X79" s="453">
        <f>X80+X92+X101</f>
        <v>1551</v>
      </c>
      <c r="Y79" s="463">
        <f t="shared" ref="Y79:Y87" si="43">(X79-$H3)/$H3</f>
        <v>-0.17543859649122806</v>
      </c>
      <c r="Z79" s="462">
        <f>Z80+Z92+Z101</f>
        <v>1148</v>
      </c>
      <c r="AA79" s="452">
        <f>AA80+AA92+AA101</f>
        <v>388</v>
      </c>
      <c r="AB79" s="453">
        <f>AB80+AB92+AB101</f>
        <v>1536</v>
      </c>
      <c r="AC79" s="463">
        <f t="shared" ref="AC79:AC87" si="44">(AB79-$H3)/$H3</f>
        <v>-0.18341307814992025</v>
      </c>
      <c r="AD79" s="462">
        <f>AD80+AD92+AD101</f>
        <v>0</v>
      </c>
      <c r="AE79" s="452">
        <f>AE80+AE92+AE101</f>
        <v>0</v>
      </c>
      <c r="AF79" s="453">
        <f>AF80+AF92+AF101</f>
        <v>0</v>
      </c>
      <c r="AG79" s="463">
        <f t="shared" ref="AG79:AG87" si="45">(AF79-$H3)/$H3</f>
        <v>-1</v>
      </c>
    </row>
    <row r="80" spans="1:33" x14ac:dyDescent="0.2">
      <c r="A80" s="467" t="s">
        <v>165</v>
      </c>
      <c r="B80" s="536">
        <f>B81+B85+B89</f>
        <v>227</v>
      </c>
      <c r="C80" s="475">
        <f>C81+C85+C89</f>
        <v>95</v>
      </c>
      <c r="D80" s="475">
        <f>D81+D85+D89</f>
        <v>322</v>
      </c>
      <c r="E80" s="539">
        <f t="shared" si="38"/>
        <v>-0.15485564304461943</v>
      </c>
      <c r="F80" s="564">
        <f>F81+F85+F89</f>
        <v>222</v>
      </c>
      <c r="G80" s="475">
        <f>G81+G85+G89</f>
        <v>94</v>
      </c>
      <c r="H80" s="475">
        <f>H81+H85+H89</f>
        <v>316</v>
      </c>
      <c r="I80" s="565">
        <f t="shared" si="39"/>
        <v>-0.17060367454068243</v>
      </c>
      <c r="J80" s="492">
        <f>J81+J85+J89</f>
        <v>220</v>
      </c>
      <c r="K80" s="475">
        <f>K81+K85+K89</f>
        <v>92</v>
      </c>
      <c r="L80" s="475">
        <f>L81+L85+L89</f>
        <v>312</v>
      </c>
      <c r="M80" s="565">
        <f t="shared" si="40"/>
        <v>-0.18110236220472442</v>
      </c>
      <c r="N80" s="492">
        <f>N81+N85+N89</f>
        <v>215</v>
      </c>
      <c r="O80" s="475">
        <f>O81+O85+O89</f>
        <v>91</v>
      </c>
      <c r="P80" s="475">
        <f>P81+P85+P89</f>
        <v>306</v>
      </c>
      <c r="Q80" s="565">
        <f t="shared" si="41"/>
        <v>-0.19685039370078741</v>
      </c>
      <c r="R80" s="492">
        <f>R81+R85+R89</f>
        <v>206</v>
      </c>
      <c r="S80" s="475">
        <f>S81+S85+S89</f>
        <v>89</v>
      </c>
      <c r="T80" s="475">
        <f>T81+T85+T89</f>
        <v>295</v>
      </c>
      <c r="U80" s="565">
        <f t="shared" si="42"/>
        <v>-0.22572178477690288</v>
      </c>
      <c r="V80" s="492">
        <f>V81+V85+V89</f>
        <v>203</v>
      </c>
      <c r="W80" s="475">
        <f>W81+W85+W89</f>
        <v>88</v>
      </c>
      <c r="X80" s="475">
        <f>X81+X85+X89</f>
        <v>291</v>
      </c>
      <c r="Y80" s="565">
        <f t="shared" si="43"/>
        <v>-0.23622047244094488</v>
      </c>
      <c r="Z80" s="492">
        <f>Z81+Z85+Z89</f>
        <v>201</v>
      </c>
      <c r="AA80" s="475">
        <f>AA81+AA85+AA89</f>
        <v>86</v>
      </c>
      <c r="AB80" s="475">
        <f>AB81+AB85+AB89</f>
        <v>287</v>
      </c>
      <c r="AC80" s="565">
        <f t="shared" si="44"/>
        <v>-0.24671916010498687</v>
      </c>
      <c r="AD80" s="492">
        <f>AD81+AD85+AD89</f>
        <v>0</v>
      </c>
      <c r="AE80" s="475">
        <f>AE81+AE85+AE89</f>
        <v>0</v>
      </c>
      <c r="AF80" s="475">
        <f>AF81+AF85+AF89</f>
        <v>0</v>
      </c>
      <c r="AG80" s="565">
        <f t="shared" si="45"/>
        <v>-1</v>
      </c>
    </row>
    <row r="81" spans="1:33" x14ac:dyDescent="0.2">
      <c r="A81" s="468" t="s">
        <v>171</v>
      </c>
      <c r="B81" s="387">
        <f>SUM(B82:B84)</f>
        <v>57</v>
      </c>
      <c r="C81" s="387">
        <f>SUM(C82:C84)</f>
        <v>34</v>
      </c>
      <c r="D81" s="387">
        <f>SUM(D82:D84)</f>
        <v>91</v>
      </c>
      <c r="E81" s="540">
        <f t="shared" si="38"/>
        <v>-0.14150943396226415</v>
      </c>
      <c r="F81" s="382">
        <f>SUM(F82:F84)</f>
        <v>56</v>
      </c>
      <c r="G81" s="387">
        <f>SUM(G82:G84)</f>
        <v>34</v>
      </c>
      <c r="H81" s="387">
        <f>SUM(H82:H84)</f>
        <v>90</v>
      </c>
      <c r="I81" s="568">
        <f t="shared" si="39"/>
        <v>-0.15094339622641509</v>
      </c>
      <c r="J81" s="457">
        <f>SUM(J82:J84)</f>
        <v>56</v>
      </c>
      <c r="K81" s="387">
        <f>SUM(K82:K84)</f>
        <v>33</v>
      </c>
      <c r="L81" s="387">
        <f>SUM(L82:L84)</f>
        <v>89</v>
      </c>
      <c r="M81" s="540">
        <f t="shared" si="40"/>
        <v>-0.16037735849056603</v>
      </c>
      <c r="N81" s="457">
        <f>SUM(N82:N84)</f>
        <v>53</v>
      </c>
      <c r="O81" s="387">
        <f>SUM(O82:O84)</f>
        <v>32</v>
      </c>
      <c r="P81" s="387">
        <f>SUM(P82:P84)</f>
        <v>85</v>
      </c>
      <c r="Q81" s="568">
        <f t="shared" si="41"/>
        <v>-0.19811320754716982</v>
      </c>
      <c r="R81" s="457">
        <f>SUM(R82:R84)</f>
        <v>52</v>
      </c>
      <c r="S81" s="387">
        <f>SUM(S82:S84)</f>
        <v>30</v>
      </c>
      <c r="T81" s="387">
        <f>SUM(T82:T84)</f>
        <v>82</v>
      </c>
      <c r="U81" s="568">
        <f t="shared" si="42"/>
        <v>-0.22641509433962265</v>
      </c>
      <c r="V81" s="457">
        <f>SUM(V82:V84)</f>
        <v>51</v>
      </c>
      <c r="W81" s="387">
        <f>SUM(W82:W84)</f>
        <v>30</v>
      </c>
      <c r="X81" s="387">
        <f>SUM(X82:X84)</f>
        <v>81</v>
      </c>
      <c r="Y81" s="568">
        <f t="shared" si="43"/>
        <v>-0.23584905660377359</v>
      </c>
      <c r="Z81" s="457">
        <f>SUM(Z82:Z84)</f>
        <v>50</v>
      </c>
      <c r="AA81" s="387">
        <f>SUM(AA82:AA84)</f>
        <v>30</v>
      </c>
      <c r="AB81" s="387">
        <f>SUM(AB82:AB84)</f>
        <v>80</v>
      </c>
      <c r="AC81" s="568">
        <f t="shared" si="44"/>
        <v>-0.24528301886792453</v>
      </c>
      <c r="AD81" s="457">
        <f>SUM(AD82:AD84)</f>
        <v>0</v>
      </c>
      <c r="AE81" s="387">
        <f>SUM(AE82:AE84)</f>
        <v>0</v>
      </c>
      <c r="AF81" s="387">
        <f>SUM(AF82:AF84)</f>
        <v>0</v>
      </c>
      <c r="AG81" s="568">
        <f t="shared" si="45"/>
        <v>-1</v>
      </c>
    </row>
    <row r="82" spans="1:33" x14ac:dyDescent="0.2">
      <c r="A82" s="470" t="s">
        <v>214</v>
      </c>
      <c r="B82" s="538">
        <v>19</v>
      </c>
      <c r="C82" s="476">
        <v>17</v>
      </c>
      <c r="D82" s="332">
        <f>SUM(B82:C82)</f>
        <v>36</v>
      </c>
      <c r="E82" s="545">
        <f t="shared" si="38"/>
        <v>-0.18181818181818182</v>
      </c>
      <c r="F82" s="572">
        <v>19</v>
      </c>
      <c r="G82" s="476">
        <v>17</v>
      </c>
      <c r="H82" s="476">
        <f>SUM(F82:G82)</f>
        <v>36</v>
      </c>
      <c r="I82" s="545">
        <f t="shared" si="39"/>
        <v>-0.18181818181818182</v>
      </c>
      <c r="J82" s="494">
        <v>19</v>
      </c>
      <c r="K82" s="476">
        <v>17</v>
      </c>
      <c r="L82" s="476">
        <f>SUM(J82:K82)</f>
        <v>36</v>
      </c>
      <c r="M82" s="545">
        <f t="shared" si="40"/>
        <v>-0.18181818181818182</v>
      </c>
      <c r="N82" s="494">
        <v>18</v>
      </c>
      <c r="O82" s="476">
        <v>17</v>
      </c>
      <c r="P82" s="476">
        <f>SUM(N82:O82)</f>
        <v>35</v>
      </c>
      <c r="Q82" s="544">
        <f t="shared" si="41"/>
        <v>-0.20454545454545456</v>
      </c>
      <c r="R82" s="494">
        <v>18</v>
      </c>
      <c r="S82" s="476">
        <v>16</v>
      </c>
      <c r="T82" s="476">
        <f>SUM(R82:S82)</f>
        <v>34</v>
      </c>
      <c r="U82" s="544">
        <f t="shared" si="42"/>
        <v>-0.22727272727272727</v>
      </c>
      <c r="V82" s="494">
        <v>18</v>
      </c>
      <c r="W82" s="476">
        <v>16</v>
      </c>
      <c r="X82" s="476">
        <f>SUM(V82:W82)</f>
        <v>34</v>
      </c>
      <c r="Y82" s="544">
        <f t="shared" si="43"/>
        <v>-0.22727272727272727</v>
      </c>
      <c r="Z82" s="494">
        <v>18</v>
      </c>
      <c r="AA82" s="476">
        <v>16</v>
      </c>
      <c r="AB82" s="476">
        <f>SUM(Z82:AA82)</f>
        <v>34</v>
      </c>
      <c r="AC82" s="544">
        <f t="shared" si="44"/>
        <v>-0.22727272727272727</v>
      </c>
      <c r="AD82" s="494"/>
      <c r="AE82" s="476"/>
      <c r="AF82" s="476">
        <f>SUM(AD82:AE82)</f>
        <v>0</v>
      </c>
      <c r="AG82" s="541">
        <f t="shared" si="45"/>
        <v>-1</v>
      </c>
    </row>
    <row r="83" spans="1:33" x14ac:dyDescent="0.2">
      <c r="A83" s="469" t="s">
        <v>130</v>
      </c>
      <c r="B83" s="537">
        <v>23</v>
      </c>
      <c r="C83" s="332">
        <v>12</v>
      </c>
      <c r="D83" s="332">
        <f>SUM(B83:C83)</f>
        <v>35</v>
      </c>
      <c r="E83" s="545">
        <f t="shared" si="38"/>
        <v>-0.10256410256410256</v>
      </c>
      <c r="F83" s="572">
        <v>23</v>
      </c>
      <c r="G83" s="476">
        <v>12</v>
      </c>
      <c r="H83" s="476">
        <f>SUM(F83:G83)</f>
        <v>35</v>
      </c>
      <c r="I83" s="545">
        <f t="shared" si="39"/>
        <v>-0.10256410256410256</v>
      </c>
      <c r="J83" s="494">
        <v>23</v>
      </c>
      <c r="K83" s="476">
        <v>11</v>
      </c>
      <c r="L83" s="476">
        <f>SUM(J83:K83)</f>
        <v>34</v>
      </c>
      <c r="M83" s="545">
        <f t="shared" si="40"/>
        <v>-0.12820512820512819</v>
      </c>
      <c r="N83" s="494">
        <v>23</v>
      </c>
      <c r="O83" s="476">
        <v>11</v>
      </c>
      <c r="P83" s="476">
        <f>SUM(N83:O83)</f>
        <v>34</v>
      </c>
      <c r="Q83" s="545">
        <f t="shared" si="41"/>
        <v>-0.12820512820512819</v>
      </c>
      <c r="R83" s="494">
        <v>23</v>
      </c>
      <c r="S83" s="476">
        <v>10</v>
      </c>
      <c r="T83" s="476">
        <f>SUM(R83:S83)</f>
        <v>33</v>
      </c>
      <c r="U83" s="545">
        <f t="shared" si="42"/>
        <v>-0.15384615384615385</v>
      </c>
      <c r="V83" s="494">
        <v>22</v>
      </c>
      <c r="W83" s="476">
        <v>10</v>
      </c>
      <c r="X83" s="476">
        <f>SUM(V83:W83)</f>
        <v>32</v>
      </c>
      <c r="Y83" s="545">
        <f t="shared" si="43"/>
        <v>-0.17948717948717949</v>
      </c>
      <c r="Z83" s="494">
        <v>21</v>
      </c>
      <c r="AA83" s="476">
        <v>10</v>
      </c>
      <c r="AB83" s="476">
        <f>SUM(Z83:AA83)</f>
        <v>31</v>
      </c>
      <c r="AC83" s="544">
        <f t="shared" si="44"/>
        <v>-0.20512820512820512</v>
      </c>
      <c r="AD83" s="494"/>
      <c r="AE83" s="476"/>
      <c r="AF83" s="476">
        <f>SUM(AD83:AE83)</f>
        <v>0</v>
      </c>
      <c r="AG83" s="541">
        <f t="shared" si="45"/>
        <v>-1</v>
      </c>
    </row>
    <row r="84" spans="1:33" x14ac:dyDescent="0.2">
      <c r="A84" s="469" t="s">
        <v>10</v>
      </c>
      <c r="B84" s="537">
        <v>15</v>
      </c>
      <c r="C84" s="332">
        <v>5</v>
      </c>
      <c r="D84" s="332">
        <f>SUM(B84:C84)</f>
        <v>20</v>
      </c>
      <c r="E84" s="545">
        <f t="shared" si="38"/>
        <v>-0.13043478260869565</v>
      </c>
      <c r="F84" s="572">
        <v>14</v>
      </c>
      <c r="G84" s="476">
        <v>5</v>
      </c>
      <c r="H84" s="476">
        <f>SUM(F84:G84)</f>
        <v>19</v>
      </c>
      <c r="I84" s="545">
        <f t="shared" si="39"/>
        <v>-0.17391304347826086</v>
      </c>
      <c r="J84" s="494">
        <v>14</v>
      </c>
      <c r="K84" s="476">
        <v>5</v>
      </c>
      <c r="L84" s="476">
        <f>SUM(J84:K84)</f>
        <v>19</v>
      </c>
      <c r="M84" s="545">
        <f t="shared" si="40"/>
        <v>-0.17391304347826086</v>
      </c>
      <c r="N84" s="494">
        <v>12</v>
      </c>
      <c r="O84" s="476">
        <v>4</v>
      </c>
      <c r="P84" s="476">
        <f>SUM(N84:O84)</f>
        <v>16</v>
      </c>
      <c r="Q84" s="544">
        <f t="shared" si="41"/>
        <v>-0.30434782608695654</v>
      </c>
      <c r="R84" s="494">
        <v>11</v>
      </c>
      <c r="S84" s="476">
        <v>4</v>
      </c>
      <c r="T84" s="476">
        <f>SUM(R84:S84)</f>
        <v>15</v>
      </c>
      <c r="U84" s="544">
        <f t="shared" si="42"/>
        <v>-0.34782608695652173</v>
      </c>
      <c r="V84" s="493">
        <v>11</v>
      </c>
      <c r="W84" s="332">
        <v>4</v>
      </c>
      <c r="X84" s="476">
        <f>SUM(V84:W84)</f>
        <v>15</v>
      </c>
      <c r="Y84" s="544">
        <f t="shared" si="43"/>
        <v>-0.34782608695652173</v>
      </c>
      <c r="Z84" s="493">
        <v>11</v>
      </c>
      <c r="AA84" s="332">
        <v>4</v>
      </c>
      <c r="AB84" s="476">
        <f>SUM(Z84:AA84)</f>
        <v>15</v>
      </c>
      <c r="AC84" s="544">
        <f t="shared" si="44"/>
        <v>-0.34782608695652173</v>
      </c>
      <c r="AD84" s="493"/>
      <c r="AE84" s="332"/>
      <c r="AF84" s="476">
        <f>SUM(AD84:AE84)</f>
        <v>0</v>
      </c>
      <c r="AG84" s="541">
        <f t="shared" si="45"/>
        <v>-1</v>
      </c>
    </row>
    <row r="85" spans="1:33" x14ac:dyDescent="0.2">
      <c r="A85" s="468" t="s">
        <v>173</v>
      </c>
      <c r="B85" s="501">
        <f>SUM(B86:B88)</f>
        <v>66</v>
      </c>
      <c r="C85" s="387">
        <f>SUM(C86:C88)</f>
        <v>36</v>
      </c>
      <c r="D85" s="387">
        <f>SUM(D86:D88)</f>
        <v>102</v>
      </c>
      <c r="E85" s="540">
        <f t="shared" si="38"/>
        <v>-0.17073170731707318</v>
      </c>
      <c r="F85" s="382">
        <f>SUM(F86:F88)</f>
        <v>66</v>
      </c>
      <c r="G85" s="387">
        <f>SUM(G86:G88)</f>
        <v>36</v>
      </c>
      <c r="H85" s="387">
        <f>SUM(H86:H88)</f>
        <v>102</v>
      </c>
      <c r="I85" s="568">
        <f t="shared" si="39"/>
        <v>-0.17073170731707318</v>
      </c>
      <c r="J85" s="457">
        <f>SUM(J86:J88)</f>
        <v>65</v>
      </c>
      <c r="K85" s="387">
        <f>SUM(K86:K88)</f>
        <v>36</v>
      </c>
      <c r="L85" s="387">
        <f>SUM(L86:L88)</f>
        <v>101</v>
      </c>
      <c r="M85" s="540">
        <f t="shared" si="40"/>
        <v>-0.17886178861788618</v>
      </c>
      <c r="N85" s="457">
        <f>SUM(N86:N88)</f>
        <v>64</v>
      </c>
      <c r="O85" s="387">
        <f>SUM(O86:O88)</f>
        <v>36</v>
      </c>
      <c r="P85" s="387">
        <f>SUM(P86:P88)</f>
        <v>100</v>
      </c>
      <c r="Q85" s="568">
        <f t="shared" si="41"/>
        <v>-0.18699186991869918</v>
      </c>
      <c r="R85" s="457">
        <f>SUM(R86:R88)</f>
        <v>64</v>
      </c>
      <c r="S85" s="387">
        <f>SUM(S86:S88)</f>
        <v>36</v>
      </c>
      <c r="T85" s="387">
        <f>SUM(T86:T88)</f>
        <v>100</v>
      </c>
      <c r="U85" s="568">
        <f t="shared" si="42"/>
        <v>-0.18699186991869918</v>
      </c>
      <c r="V85" s="457">
        <f>SUM(V86:V88)</f>
        <v>63</v>
      </c>
      <c r="W85" s="387">
        <f>SUM(W86:W88)</f>
        <v>36</v>
      </c>
      <c r="X85" s="387">
        <f>SUM(X86:X88)</f>
        <v>99</v>
      </c>
      <c r="Y85" s="568">
        <f t="shared" si="43"/>
        <v>-0.1951219512195122</v>
      </c>
      <c r="Z85" s="457">
        <f>SUM(Z86:Z88)</f>
        <v>63</v>
      </c>
      <c r="AA85" s="387">
        <f>SUM(AA86:AA88)</f>
        <v>36</v>
      </c>
      <c r="AB85" s="387">
        <f>SUM(AB86:AB88)</f>
        <v>99</v>
      </c>
      <c r="AC85" s="568">
        <f t="shared" si="44"/>
        <v>-0.1951219512195122</v>
      </c>
      <c r="AD85" s="457">
        <f>SUM(AD86:AD88)</f>
        <v>0</v>
      </c>
      <c r="AE85" s="387">
        <f>SUM(AE86:AE88)</f>
        <v>0</v>
      </c>
      <c r="AF85" s="387">
        <f>SUM(AF86:AF88)</f>
        <v>0</v>
      </c>
      <c r="AG85" s="568">
        <f t="shared" si="45"/>
        <v>-1</v>
      </c>
    </row>
    <row r="86" spans="1:33" x14ac:dyDescent="0.2">
      <c r="A86" s="469" t="s">
        <v>185</v>
      </c>
      <c r="B86" s="537">
        <v>16</v>
      </c>
      <c r="C86" s="332">
        <v>8</v>
      </c>
      <c r="D86" s="332">
        <f>SUM(B86:C86)</f>
        <v>24</v>
      </c>
      <c r="E86" s="545">
        <f t="shared" si="38"/>
        <v>-0.14285714285714285</v>
      </c>
      <c r="F86" s="572">
        <v>16</v>
      </c>
      <c r="G86" s="476">
        <v>8</v>
      </c>
      <c r="H86" s="476">
        <f>SUM(F86:G86)</f>
        <v>24</v>
      </c>
      <c r="I86" s="545">
        <f t="shared" si="39"/>
        <v>-0.14285714285714285</v>
      </c>
      <c r="J86" s="494">
        <v>15</v>
      </c>
      <c r="K86" s="476">
        <v>8</v>
      </c>
      <c r="L86" s="476">
        <f>SUM(J86:K86)</f>
        <v>23</v>
      </c>
      <c r="M86" s="545">
        <f t="shared" si="40"/>
        <v>-0.17857142857142858</v>
      </c>
      <c r="N86" s="494">
        <v>15</v>
      </c>
      <c r="O86" s="476">
        <v>8</v>
      </c>
      <c r="P86" s="476">
        <f>SUM(N86:O86)</f>
        <v>23</v>
      </c>
      <c r="Q86" s="545">
        <f t="shared" si="41"/>
        <v>-0.17857142857142858</v>
      </c>
      <c r="R86" s="494">
        <v>15</v>
      </c>
      <c r="S86" s="476">
        <v>8</v>
      </c>
      <c r="T86" s="476">
        <f>SUM(R86:S86)</f>
        <v>23</v>
      </c>
      <c r="U86" s="545">
        <f t="shared" si="42"/>
        <v>-0.17857142857142858</v>
      </c>
      <c r="V86" s="493">
        <v>15</v>
      </c>
      <c r="W86" s="332">
        <v>8</v>
      </c>
      <c r="X86" s="476">
        <f>SUM(V86:W86)</f>
        <v>23</v>
      </c>
      <c r="Y86" s="545">
        <f t="shared" si="43"/>
        <v>-0.17857142857142858</v>
      </c>
      <c r="Z86" s="493">
        <v>15</v>
      </c>
      <c r="AA86" s="332">
        <v>8</v>
      </c>
      <c r="AB86" s="476">
        <f>SUM(Z86:AA86)</f>
        <v>23</v>
      </c>
      <c r="AC86" s="545">
        <f t="shared" si="44"/>
        <v>-0.17857142857142858</v>
      </c>
      <c r="AD86" s="493"/>
      <c r="AE86" s="332"/>
      <c r="AF86" s="476">
        <f>SUM(AD86:AE86)</f>
        <v>0</v>
      </c>
      <c r="AG86" s="541">
        <f t="shared" si="45"/>
        <v>-1</v>
      </c>
    </row>
    <row r="87" spans="1:33" x14ac:dyDescent="0.2">
      <c r="A87" s="469" t="s">
        <v>234</v>
      </c>
      <c r="B87" s="537">
        <v>15</v>
      </c>
      <c r="C87" s="332">
        <v>4</v>
      </c>
      <c r="D87" s="332">
        <f>SUM(B87:C87)</f>
        <v>19</v>
      </c>
      <c r="E87" s="545">
        <f t="shared" si="38"/>
        <v>-9.5238095238095233E-2</v>
      </c>
      <c r="F87" s="572">
        <v>15</v>
      </c>
      <c r="G87" s="476">
        <v>4</v>
      </c>
      <c r="H87" s="476">
        <f>SUM(F87:G87)</f>
        <v>19</v>
      </c>
      <c r="I87" s="545">
        <f t="shared" si="39"/>
        <v>-9.5238095238095233E-2</v>
      </c>
      <c r="J87" s="494">
        <v>15</v>
      </c>
      <c r="K87" s="476">
        <v>4</v>
      </c>
      <c r="L87" s="476">
        <f>SUM(J87:K87)</f>
        <v>19</v>
      </c>
      <c r="M87" s="545">
        <f t="shared" si="40"/>
        <v>-9.5238095238095233E-2</v>
      </c>
      <c r="N87" s="494">
        <v>15</v>
      </c>
      <c r="O87" s="476">
        <v>4</v>
      </c>
      <c r="P87" s="476">
        <f>SUM(N87:O87)</f>
        <v>19</v>
      </c>
      <c r="Q87" s="545">
        <f t="shared" si="41"/>
        <v>-9.5238095238095233E-2</v>
      </c>
      <c r="R87" s="494">
        <v>15</v>
      </c>
      <c r="S87" s="476">
        <v>4</v>
      </c>
      <c r="T87" s="476">
        <f>SUM(R87:S87)</f>
        <v>19</v>
      </c>
      <c r="U87" s="545">
        <f t="shared" si="42"/>
        <v>-9.5238095238095233E-2</v>
      </c>
      <c r="V87" s="493">
        <v>15</v>
      </c>
      <c r="W87" s="332">
        <v>4</v>
      </c>
      <c r="X87" s="476">
        <f>SUM(V87:W87)</f>
        <v>19</v>
      </c>
      <c r="Y87" s="545">
        <f t="shared" si="43"/>
        <v>-9.5238095238095233E-2</v>
      </c>
      <c r="Z87" s="493">
        <v>15</v>
      </c>
      <c r="AA87" s="332">
        <v>4</v>
      </c>
      <c r="AB87" s="476">
        <f>SUM(Z87:AA87)</f>
        <v>19</v>
      </c>
      <c r="AC87" s="545">
        <f t="shared" si="44"/>
        <v>-9.5238095238095233E-2</v>
      </c>
      <c r="AD87" s="493"/>
      <c r="AE87" s="332"/>
      <c r="AF87" s="476"/>
      <c r="AG87" s="541">
        <f t="shared" si="45"/>
        <v>-1</v>
      </c>
    </row>
    <row r="88" spans="1:33" x14ac:dyDescent="0.2">
      <c r="A88" s="469" t="s">
        <v>184</v>
      </c>
      <c r="B88" s="537">
        <v>35</v>
      </c>
      <c r="C88" s="332">
        <v>24</v>
      </c>
      <c r="D88" s="332">
        <f>SUM(B88:C88)</f>
        <v>59</v>
      </c>
      <c r="E88" s="544">
        <f t="shared" ref="E88:E126" si="46">(D88-$H12)/$H12</f>
        <v>-0.20270270270270271</v>
      </c>
      <c r="F88" s="572">
        <v>35</v>
      </c>
      <c r="G88" s="476">
        <v>24</v>
      </c>
      <c r="H88" s="476">
        <f>SUM(F88:G88)</f>
        <v>59</v>
      </c>
      <c r="I88" s="544">
        <f t="shared" ref="I88:I127" si="47">(H88-$H12)/$H12</f>
        <v>-0.20270270270270271</v>
      </c>
      <c r="J88" s="494">
        <v>35</v>
      </c>
      <c r="K88" s="476">
        <v>24</v>
      </c>
      <c r="L88" s="476">
        <f>SUM(J88:K88)</f>
        <v>59</v>
      </c>
      <c r="M88" s="544">
        <f t="shared" ref="M88:M127" si="48">(L88-$H12)/$H12</f>
        <v>-0.20270270270270271</v>
      </c>
      <c r="N88" s="494">
        <v>34</v>
      </c>
      <c r="O88" s="476">
        <v>24</v>
      </c>
      <c r="P88" s="476">
        <f>SUM(N88:O88)</f>
        <v>58</v>
      </c>
      <c r="Q88" s="544">
        <f t="shared" ref="Q88:Q127" si="49">(P88-$H12)/$H12</f>
        <v>-0.21621621621621623</v>
      </c>
      <c r="R88" s="494">
        <v>34</v>
      </c>
      <c r="S88" s="476">
        <v>24</v>
      </c>
      <c r="T88" s="476">
        <f>SUM(R88:S88)</f>
        <v>58</v>
      </c>
      <c r="U88" s="544">
        <f t="shared" ref="U88:U127" si="50">(T88-$H12)/$H12</f>
        <v>-0.21621621621621623</v>
      </c>
      <c r="V88" s="493">
        <v>33</v>
      </c>
      <c r="W88" s="332">
        <v>24</v>
      </c>
      <c r="X88" s="476">
        <f>SUM(V88:W88)</f>
        <v>57</v>
      </c>
      <c r="Y88" s="544">
        <f t="shared" ref="Y88:Y127" si="51">(X88-$H12)/$H12</f>
        <v>-0.22972972972972974</v>
      </c>
      <c r="Z88" s="493">
        <v>33</v>
      </c>
      <c r="AA88" s="332">
        <v>24</v>
      </c>
      <c r="AB88" s="476">
        <f>SUM(Z88:AA88)</f>
        <v>57</v>
      </c>
      <c r="AC88" s="544">
        <f t="shared" ref="AC88:AC127" si="52">(AB88-$H12)/$H12</f>
        <v>-0.22972972972972974</v>
      </c>
      <c r="AD88" s="493"/>
      <c r="AE88" s="332"/>
      <c r="AF88" s="476">
        <f>SUM(AD88:AE88)</f>
        <v>0</v>
      </c>
      <c r="AG88" s="541">
        <f t="shared" ref="AG88:AG127" si="53">(AF88-$H12)/$H12</f>
        <v>-1</v>
      </c>
    </row>
    <row r="89" spans="1:33" x14ac:dyDescent="0.2">
      <c r="A89" s="468" t="s">
        <v>172</v>
      </c>
      <c r="B89" s="501">
        <f>SUM(B90:B91)</f>
        <v>104</v>
      </c>
      <c r="C89" s="387">
        <f>SUM(C90:C91)</f>
        <v>25</v>
      </c>
      <c r="D89" s="387">
        <f>SUM(D90:D91)</f>
        <v>129</v>
      </c>
      <c r="E89" s="540">
        <f t="shared" si="46"/>
        <v>-0.15131578947368421</v>
      </c>
      <c r="F89" s="382">
        <f>SUM(F90:F91)</f>
        <v>100</v>
      </c>
      <c r="G89" s="387">
        <f>SUM(G90:G91)</f>
        <v>24</v>
      </c>
      <c r="H89" s="387">
        <f>SUM(H90:H91)</f>
        <v>124</v>
      </c>
      <c r="I89" s="568">
        <f t="shared" si="47"/>
        <v>-0.18421052631578946</v>
      </c>
      <c r="J89" s="457">
        <f>SUM(J90:J91)</f>
        <v>99</v>
      </c>
      <c r="K89" s="387">
        <f>SUM(K90:K91)</f>
        <v>23</v>
      </c>
      <c r="L89" s="387">
        <f>SUM(L90:L91)</f>
        <v>122</v>
      </c>
      <c r="M89" s="568">
        <f t="shared" si="48"/>
        <v>-0.19736842105263158</v>
      </c>
      <c r="N89" s="457">
        <f>SUM(N90:N91)</f>
        <v>98</v>
      </c>
      <c r="O89" s="387">
        <f>SUM(O90:O91)</f>
        <v>23</v>
      </c>
      <c r="P89" s="387">
        <f>SUM(P90:P91)</f>
        <v>121</v>
      </c>
      <c r="Q89" s="568">
        <f t="shared" si="49"/>
        <v>-0.20394736842105263</v>
      </c>
      <c r="R89" s="457">
        <f>SUM(R90:R91)</f>
        <v>90</v>
      </c>
      <c r="S89" s="387">
        <f>SUM(S90:S91)</f>
        <v>23</v>
      </c>
      <c r="T89" s="387">
        <f>SUM(T90:T91)</f>
        <v>113</v>
      </c>
      <c r="U89" s="614">
        <f t="shared" si="50"/>
        <v>-0.25657894736842107</v>
      </c>
      <c r="V89" s="457">
        <f>SUM(V90:V91)</f>
        <v>89</v>
      </c>
      <c r="W89" s="387">
        <f>SUM(W90:W91)</f>
        <v>22</v>
      </c>
      <c r="X89" s="387">
        <f>SUM(X90:X91)</f>
        <v>111</v>
      </c>
      <c r="Y89" s="568">
        <f t="shared" si="51"/>
        <v>-0.26973684210526316</v>
      </c>
      <c r="Z89" s="457">
        <f>SUM(Z90:Z91)</f>
        <v>88</v>
      </c>
      <c r="AA89" s="387">
        <f>SUM(AA90:AA91)</f>
        <v>20</v>
      </c>
      <c r="AB89" s="387">
        <f>SUM(AB90:AB91)</f>
        <v>108</v>
      </c>
      <c r="AC89" s="568">
        <f t="shared" si="52"/>
        <v>-0.28947368421052633</v>
      </c>
      <c r="AD89" s="457">
        <f>SUM(AD90:AD91)</f>
        <v>0</v>
      </c>
      <c r="AE89" s="387">
        <f>SUM(AE90:AE91)</f>
        <v>0</v>
      </c>
      <c r="AF89" s="387">
        <f>SUM(AF90:AF91)</f>
        <v>0</v>
      </c>
      <c r="AG89" s="568">
        <f t="shared" si="53"/>
        <v>-1</v>
      </c>
    </row>
    <row r="90" spans="1:33" x14ac:dyDescent="0.2">
      <c r="A90" s="469" t="s">
        <v>150</v>
      </c>
      <c r="B90" s="537">
        <v>44</v>
      </c>
      <c r="C90" s="332">
        <v>5</v>
      </c>
      <c r="D90" s="332">
        <f>SUM(B90:C90)</f>
        <v>49</v>
      </c>
      <c r="E90" s="545">
        <f t="shared" si="46"/>
        <v>-0.125</v>
      </c>
      <c r="F90" s="572">
        <v>44</v>
      </c>
      <c r="G90" s="476">
        <v>5</v>
      </c>
      <c r="H90" s="476">
        <f>SUM(F90:G90)</f>
        <v>49</v>
      </c>
      <c r="I90" s="545">
        <f t="shared" si="47"/>
        <v>-0.125</v>
      </c>
      <c r="J90" s="494">
        <v>44</v>
      </c>
      <c r="K90" s="476">
        <v>5</v>
      </c>
      <c r="L90" s="476">
        <f>SUM(J90:K90)</f>
        <v>49</v>
      </c>
      <c r="M90" s="545">
        <f t="shared" si="48"/>
        <v>-0.125</v>
      </c>
      <c r="N90" s="494">
        <v>43</v>
      </c>
      <c r="O90" s="476">
        <v>5</v>
      </c>
      <c r="P90" s="476">
        <f>SUM(N90:O90)</f>
        <v>48</v>
      </c>
      <c r="Q90" s="545">
        <f t="shared" si="49"/>
        <v>-0.14285714285714285</v>
      </c>
      <c r="R90" s="494">
        <v>42</v>
      </c>
      <c r="S90" s="476">
        <v>5</v>
      </c>
      <c r="T90" s="476">
        <f>SUM(R90:S90)</f>
        <v>47</v>
      </c>
      <c r="U90" s="545">
        <f t="shared" si="50"/>
        <v>-0.16071428571428573</v>
      </c>
      <c r="V90" s="493">
        <v>42</v>
      </c>
      <c r="W90" s="332">
        <v>5</v>
      </c>
      <c r="X90" s="476">
        <f>SUM(V90:W90)</f>
        <v>47</v>
      </c>
      <c r="Y90" s="545">
        <f t="shared" si="51"/>
        <v>-0.16071428571428573</v>
      </c>
      <c r="Z90" s="493">
        <v>42</v>
      </c>
      <c r="AA90" s="332">
        <v>5</v>
      </c>
      <c r="AB90" s="476">
        <f>SUM(Z90:AA90)</f>
        <v>47</v>
      </c>
      <c r="AC90" s="545">
        <f t="shared" si="52"/>
        <v>-0.16071428571428573</v>
      </c>
      <c r="AD90" s="493"/>
      <c r="AE90" s="332"/>
      <c r="AF90" s="476">
        <f>SUM(AD90:AE90)</f>
        <v>0</v>
      </c>
      <c r="AG90" s="541">
        <f t="shared" si="53"/>
        <v>-1</v>
      </c>
    </row>
    <row r="91" spans="1:33" x14ac:dyDescent="0.2">
      <c r="A91" s="469" t="s">
        <v>91</v>
      </c>
      <c r="B91" s="537">
        <v>60</v>
      </c>
      <c r="C91" s="332">
        <v>20</v>
      </c>
      <c r="D91" s="332">
        <f>SUM(B91:C91)</f>
        <v>80</v>
      </c>
      <c r="E91" s="545">
        <f t="shared" si="46"/>
        <v>-0.16666666666666666</v>
      </c>
      <c r="F91" s="572">
        <v>56</v>
      </c>
      <c r="G91" s="476">
        <v>19</v>
      </c>
      <c r="H91" s="476">
        <f>SUM(F91:G91)</f>
        <v>75</v>
      </c>
      <c r="I91" s="544">
        <f t="shared" si="47"/>
        <v>-0.21875</v>
      </c>
      <c r="J91" s="494">
        <v>55</v>
      </c>
      <c r="K91" s="476">
        <v>18</v>
      </c>
      <c r="L91" s="476">
        <f>SUM(J91:K91)</f>
        <v>73</v>
      </c>
      <c r="M91" s="544">
        <f t="shared" si="48"/>
        <v>-0.23958333333333334</v>
      </c>
      <c r="N91" s="494">
        <v>55</v>
      </c>
      <c r="O91" s="476">
        <v>18</v>
      </c>
      <c r="P91" s="476">
        <f>SUM(N91:O91)</f>
        <v>73</v>
      </c>
      <c r="Q91" s="544">
        <f t="shared" si="49"/>
        <v>-0.23958333333333334</v>
      </c>
      <c r="R91" s="494">
        <v>48</v>
      </c>
      <c r="S91" s="476">
        <v>18</v>
      </c>
      <c r="T91" s="476">
        <f>SUM(R91:S91)</f>
        <v>66</v>
      </c>
      <c r="U91" s="544">
        <f t="shared" si="50"/>
        <v>-0.3125</v>
      </c>
      <c r="V91" s="494">
        <v>47</v>
      </c>
      <c r="W91" s="476">
        <v>17</v>
      </c>
      <c r="X91" s="476">
        <f>SUM(V91:W91)</f>
        <v>64</v>
      </c>
      <c r="Y91" s="544">
        <f t="shared" si="51"/>
        <v>-0.33333333333333331</v>
      </c>
      <c r="Z91" s="494">
        <v>46</v>
      </c>
      <c r="AA91" s="476">
        <v>15</v>
      </c>
      <c r="AB91" s="476">
        <f>SUM(Z91:AA91)</f>
        <v>61</v>
      </c>
      <c r="AC91" s="544">
        <f t="shared" si="52"/>
        <v>-0.36458333333333331</v>
      </c>
      <c r="AD91" s="494"/>
      <c r="AE91" s="476"/>
      <c r="AF91" s="476">
        <f>SUM(AD91:AE91)</f>
        <v>0</v>
      </c>
      <c r="AG91" s="541">
        <f t="shared" si="53"/>
        <v>-1</v>
      </c>
    </row>
    <row r="92" spans="1:33" x14ac:dyDescent="0.2">
      <c r="A92" s="467" t="s">
        <v>81</v>
      </c>
      <c r="B92" s="536">
        <f>B93+B98</f>
        <v>131</v>
      </c>
      <c r="C92" s="475">
        <f>C93+C98</f>
        <v>33</v>
      </c>
      <c r="D92" s="475">
        <f>D93+D98</f>
        <v>164</v>
      </c>
      <c r="E92" s="539">
        <f t="shared" si="46"/>
        <v>-0.1368421052631579</v>
      </c>
      <c r="F92" s="564">
        <f>F93+F98</f>
        <v>130</v>
      </c>
      <c r="G92" s="475">
        <f>G93+G98</f>
        <v>32</v>
      </c>
      <c r="H92" s="475">
        <f>H93+H98</f>
        <v>162</v>
      </c>
      <c r="I92" s="565">
        <f t="shared" si="47"/>
        <v>-0.14736842105263157</v>
      </c>
      <c r="J92" s="492">
        <f>J93+J98</f>
        <v>128</v>
      </c>
      <c r="K92" s="475">
        <f>K93+K98</f>
        <v>31</v>
      </c>
      <c r="L92" s="475">
        <f>L93+L98</f>
        <v>159</v>
      </c>
      <c r="M92" s="565">
        <f t="shared" si="48"/>
        <v>-0.16315789473684211</v>
      </c>
      <c r="N92" s="492">
        <f>N93+N98</f>
        <v>128</v>
      </c>
      <c r="O92" s="475">
        <f>O93+O98</f>
        <v>30</v>
      </c>
      <c r="P92" s="475">
        <f>P93+P98</f>
        <v>158</v>
      </c>
      <c r="Q92" s="565">
        <f t="shared" si="49"/>
        <v>-0.16842105263157894</v>
      </c>
      <c r="R92" s="492">
        <f>R93+R98</f>
        <v>128</v>
      </c>
      <c r="S92" s="475">
        <f>S93+S98</f>
        <v>30</v>
      </c>
      <c r="T92" s="475">
        <f>T93+T98</f>
        <v>158</v>
      </c>
      <c r="U92" s="565">
        <f t="shared" si="50"/>
        <v>-0.16842105263157894</v>
      </c>
      <c r="V92" s="492">
        <f>V93+V98</f>
        <v>127</v>
      </c>
      <c r="W92" s="475">
        <f>W93+W98</f>
        <v>30</v>
      </c>
      <c r="X92" s="475">
        <f>X93+X98</f>
        <v>157</v>
      </c>
      <c r="Y92" s="565">
        <f t="shared" si="51"/>
        <v>-0.1736842105263158</v>
      </c>
      <c r="Z92" s="492">
        <f>Z93+Z98</f>
        <v>126</v>
      </c>
      <c r="AA92" s="475">
        <f>AA93+AA98</f>
        <v>30</v>
      </c>
      <c r="AB92" s="475">
        <f>AB93+AB98</f>
        <v>156</v>
      </c>
      <c r="AC92" s="565">
        <f t="shared" si="52"/>
        <v>-0.17894736842105263</v>
      </c>
      <c r="AD92" s="492">
        <f>AD93+AD98</f>
        <v>0</v>
      </c>
      <c r="AE92" s="475">
        <f>AE93+AE98</f>
        <v>0</v>
      </c>
      <c r="AF92" s="475">
        <f>AF93+AF98</f>
        <v>0</v>
      </c>
      <c r="AG92" s="565">
        <f t="shared" si="53"/>
        <v>-1</v>
      </c>
    </row>
    <row r="93" spans="1:33" x14ac:dyDescent="0.2">
      <c r="A93" s="468" t="s">
        <v>173</v>
      </c>
      <c r="B93" s="501">
        <f>SUM(B94:B97)</f>
        <v>80</v>
      </c>
      <c r="C93" s="387">
        <f>SUM(C94:C97)</f>
        <v>25</v>
      </c>
      <c r="D93" s="387">
        <f>SUM(D94:D97)</f>
        <v>105</v>
      </c>
      <c r="E93" s="540">
        <f t="shared" si="46"/>
        <v>-8.6956521739130432E-2</v>
      </c>
      <c r="F93" s="382">
        <f>SUM(F94:F97)</f>
        <v>79</v>
      </c>
      <c r="G93" s="387">
        <f>SUM(G94:G97)</f>
        <v>24</v>
      </c>
      <c r="H93" s="387">
        <f>SUM(H94:H97)</f>
        <v>103</v>
      </c>
      <c r="I93" s="568">
        <f t="shared" si="47"/>
        <v>-0.10434782608695652</v>
      </c>
      <c r="J93" s="457">
        <f>SUM(J94:J97)</f>
        <v>79</v>
      </c>
      <c r="K93" s="387">
        <f>SUM(K94:K97)</f>
        <v>23</v>
      </c>
      <c r="L93" s="387">
        <f>SUM(L94:L97)</f>
        <v>102</v>
      </c>
      <c r="M93" s="540">
        <f t="shared" si="48"/>
        <v>-0.11304347826086956</v>
      </c>
      <c r="N93" s="457">
        <f>SUM(N94:N97)</f>
        <v>79</v>
      </c>
      <c r="O93" s="387">
        <f>SUM(O94:O97)</f>
        <v>23</v>
      </c>
      <c r="P93" s="387">
        <f>SUM(P94:P97)</f>
        <v>102</v>
      </c>
      <c r="Q93" s="568">
        <f t="shared" si="49"/>
        <v>-0.11304347826086956</v>
      </c>
      <c r="R93" s="457">
        <f>SUM(R94:R97)</f>
        <v>79</v>
      </c>
      <c r="S93" s="387">
        <f>SUM(S94:S97)</f>
        <v>23</v>
      </c>
      <c r="T93" s="387">
        <f>SUM(T94:T97)</f>
        <v>102</v>
      </c>
      <c r="U93" s="568">
        <f t="shared" si="50"/>
        <v>-0.11304347826086956</v>
      </c>
      <c r="V93" s="457">
        <f>SUM(V94:V97)</f>
        <v>78</v>
      </c>
      <c r="W93" s="387">
        <f>SUM(W94:W97)</f>
        <v>23</v>
      </c>
      <c r="X93" s="387">
        <f>SUM(X94:X97)</f>
        <v>101</v>
      </c>
      <c r="Y93" s="568">
        <f t="shared" si="51"/>
        <v>-0.12173913043478261</v>
      </c>
      <c r="Z93" s="457">
        <f>SUM(Z94:Z97)</f>
        <v>77</v>
      </c>
      <c r="AA93" s="387">
        <f>SUM(AA94:AA97)</f>
        <v>23</v>
      </c>
      <c r="AB93" s="387">
        <f>SUM(AB94:AB97)</f>
        <v>100</v>
      </c>
      <c r="AC93" s="568">
        <f t="shared" si="52"/>
        <v>-0.13043478260869565</v>
      </c>
      <c r="AD93" s="457">
        <f>SUM(AD94:AD97)</f>
        <v>0</v>
      </c>
      <c r="AE93" s="387">
        <f>SUM(AE94:AE97)</f>
        <v>0</v>
      </c>
      <c r="AF93" s="387">
        <f>SUM(AF94:AF97)</f>
        <v>0</v>
      </c>
      <c r="AG93" s="568">
        <f t="shared" si="53"/>
        <v>-1</v>
      </c>
    </row>
    <row r="94" spans="1:33" x14ac:dyDescent="0.2">
      <c r="A94" s="469" t="s">
        <v>9</v>
      </c>
      <c r="B94" s="537">
        <v>16</v>
      </c>
      <c r="C94" s="332">
        <v>7</v>
      </c>
      <c r="D94" s="332">
        <f>SUM(B94:C94)</f>
        <v>23</v>
      </c>
      <c r="E94" s="545">
        <f t="shared" si="46"/>
        <v>-0.11538461538461539</v>
      </c>
      <c r="F94" s="572">
        <v>15</v>
      </c>
      <c r="G94" s="476">
        <v>6</v>
      </c>
      <c r="H94" s="476">
        <f>SUM(F94:G94)</f>
        <v>21</v>
      </c>
      <c r="I94" s="545">
        <f t="shared" si="47"/>
        <v>-0.19230769230769232</v>
      </c>
      <c r="J94" s="494">
        <v>15</v>
      </c>
      <c r="K94" s="476">
        <v>6</v>
      </c>
      <c r="L94" s="476">
        <f>SUM(J94:K94)</f>
        <v>21</v>
      </c>
      <c r="M94" s="545">
        <f t="shared" si="48"/>
        <v>-0.19230769230769232</v>
      </c>
      <c r="N94" s="494">
        <v>15</v>
      </c>
      <c r="O94" s="476">
        <v>6</v>
      </c>
      <c r="P94" s="476">
        <f>SUM(N94:O94)</f>
        <v>21</v>
      </c>
      <c r="Q94" s="545">
        <f t="shared" si="49"/>
        <v>-0.19230769230769232</v>
      </c>
      <c r="R94" s="494">
        <v>15</v>
      </c>
      <c r="S94" s="476">
        <v>6</v>
      </c>
      <c r="T94" s="476">
        <f>SUM(R94:S94)</f>
        <v>21</v>
      </c>
      <c r="U94" s="545">
        <f t="shared" si="50"/>
        <v>-0.19230769230769232</v>
      </c>
      <c r="V94" s="493">
        <v>15</v>
      </c>
      <c r="W94" s="332">
        <v>6</v>
      </c>
      <c r="X94" s="476">
        <f>SUM(V94:W94)</f>
        <v>21</v>
      </c>
      <c r="Y94" s="545">
        <f t="shared" si="51"/>
        <v>-0.19230769230769232</v>
      </c>
      <c r="Z94" s="493">
        <v>15</v>
      </c>
      <c r="AA94" s="332">
        <v>6</v>
      </c>
      <c r="AB94" s="476">
        <f>SUM(Z94:AA94)</f>
        <v>21</v>
      </c>
      <c r="AC94" s="545">
        <f t="shared" si="52"/>
        <v>-0.19230769230769232</v>
      </c>
      <c r="AD94" s="493"/>
      <c r="AE94" s="332"/>
      <c r="AF94" s="476">
        <f>SUM(AD94:AE94)</f>
        <v>0</v>
      </c>
      <c r="AG94" s="541">
        <f t="shared" si="53"/>
        <v>-1</v>
      </c>
    </row>
    <row r="95" spans="1:33" x14ac:dyDescent="0.2">
      <c r="A95" s="469" t="s">
        <v>103</v>
      </c>
      <c r="B95" s="537">
        <v>23</v>
      </c>
      <c r="C95" s="332">
        <v>5</v>
      </c>
      <c r="D95" s="332">
        <f t="shared" ref="D95:D97" si="54">SUM(B95:C95)</f>
        <v>28</v>
      </c>
      <c r="E95" s="545">
        <f t="shared" si="46"/>
        <v>-9.6774193548387094E-2</v>
      </c>
      <c r="F95" s="572">
        <v>23</v>
      </c>
      <c r="G95" s="576">
        <v>5</v>
      </c>
      <c r="H95" s="476">
        <f>SUM(F95:G95)</f>
        <v>28</v>
      </c>
      <c r="I95" s="545">
        <f t="shared" si="47"/>
        <v>-9.6774193548387094E-2</v>
      </c>
      <c r="J95" s="494">
        <v>23</v>
      </c>
      <c r="K95" s="576">
        <v>4</v>
      </c>
      <c r="L95" s="476">
        <f>SUM(J95:K95)</f>
        <v>27</v>
      </c>
      <c r="M95" s="545">
        <f t="shared" si="48"/>
        <v>-0.12903225806451613</v>
      </c>
      <c r="N95" s="494">
        <v>23</v>
      </c>
      <c r="O95" s="576">
        <v>4</v>
      </c>
      <c r="P95" s="476">
        <f>SUM(N95:O95)</f>
        <v>27</v>
      </c>
      <c r="Q95" s="545">
        <f t="shared" si="49"/>
        <v>-0.12903225806451613</v>
      </c>
      <c r="R95" s="494">
        <v>23</v>
      </c>
      <c r="S95" s="576">
        <v>4</v>
      </c>
      <c r="T95" s="476">
        <f>SUM(R95:S95)</f>
        <v>27</v>
      </c>
      <c r="U95" s="545">
        <f t="shared" si="50"/>
        <v>-0.12903225806451613</v>
      </c>
      <c r="V95" s="493">
        <v>23</v>
      </c>
      <c r="W95" s="575">
        <v>4</v>
      </c>
      <c r="X95" s="476">
        <f>SUM(V95:W95)</f>
        <v>27</v>
      </c>
      <c r="Y95" s="545">
        <f t="shared" si="51"/>
        <v>-0.12903225806451613</v>
      </c>
      <c r="Z95" s="493">
        <v>22</v>
      </c>
      <c r="AA95" s="575">
        <v>4</v>
      </c>
      <c r="AB95" s="476">
        <f>SUM(Z95:AA95)</f>
        <v>26</v>
      </c>
      <c r="AC95" s="545">
        <f t="shared" si="52"/>
        <v>-0.16129032258064516</v>
      </c>
      <c r="AD95" s="493"/>
      <c r="AE95" s="575"/>
      <c r="AF95" s="476">
        <f>SUM(AD95:AE95)</f>
        <v>0</v>
      </c>
      <c r="AG95" s="541">
        <f t="shared" si="53"/>
        <v>-1</v>
      </c>
    </row>
    <row r="96" spans="1:33" x14ac:dyDescent="0.2">
      <c r="A96" s="469" t="s">
        <v>13</v>
      </c>
      <c r="B96" s="537">
        <v>11</v>
      </c>
      <c r="C96" s="332">
        <v>11</v>
      </c>
      <c r="D96" s="332">
        <f t="shared" si="54"/>
        <v>22</v>
      </c>
      <c r="E96" s="545">
        <f t="shared" si="46"/>
        <v>-0.12</v>
      </c>
      <c r="F96" s="572">
        <v>11</v>
      </c>
      <c r="G96" s="476">
        <v>11</v>
      </c>
      <c r="H96" s="476">
        <f>SUM(F96:G96)</f>
        <v>22</v>
      </c>
      <c r="I96" s="545">
        <f t="shared" si="47"/>
        <v>-0.12</v>
      </c>
      <c r="J96" s="494">
        <v>11</v>
      </c>
      <c r="K96" s="476">
        <v>11</v>
      </c>
      <c r="L96" s="476">
        <f>SUM(J96:K96)</f>
        <v>22</v>
      </c>
      <c r="M96" s="545">
        <f t="shared" si="48"/>
        <v>-0.12</v>
      </c>
      <c r="N96" s="494">
        <v>11</v>
      </c>
      <c r="O96" s="476">
        <v>11</v>
      </c>
      <c r="P96" s="476">
        <f>SUM(N96:O96)</f>
        <v>22</v>
      </c>
      <c r="Q96" s="545">
        <f t="shared" si="49"/>
        <v>-0.12</v>
      </c>
      <c r="R96" s="494">
        <v>11</v>
      </c>
      <c r="S96" s="476">
        <v>11</v>
      </c>
      <c r="T96" s="476">
        <f>SUM(R96:S96)</f>
        <v>22</v>
      </c>
      <c r="U96" s="545">
        <f t="shared" si="50"/>
        <v>-0.12</v>
      </c>
      <c r="V96" s="493">
        <v>10</v>
      </c>
      <c r="W96" s="332">
        <v>11</v>
      </c>
      <c r="X96" s="476">
        <f>SUM(V96:W96)</f>
        <v>21</v>
      </c>
      <c r="Y96" s="545">
        <f t="shared" si="51"/>
        <v>-0.16</v>
      </c>
      <c r="Z96" s="493">
        <v>10</v>
      </c>
      <c r="AA96" s="332">
        <v>11</v>
      </c>
      <c r="AB96" s="476">
        <f>SUM(Z96:AA96)</f>
        <v>21</v>
      </c>
      <c r="AC96" s="545">
        <f t="shared" si="52"/>
        <v>-0.16</v>
      </c>
      <c r="AD96" s="493"/>
      <c r="AE96" s="332"/>
      <c r="AF96" s="476">
        <f>SUM(AD96:AE96)</f>
        <v>0</v>
      </c>
      <c r="AG96" s="541">
        <f t="shared" si="53"/>
        <v>-1</v>
      </c>
    </row>
    <row r="97" spans="1:33" x14ac:dyDescent="0.2">
      <c r="A97" s="469" t="s">
        <v>80</v>
      </c>
      <c r="B97" s="537">
        <v>30</v>
      </c>
      <c r="C97" s="332">
        <v>2</v>
      </c>
      <c r="D97" s="332">
        <f t="shared" si="54"/>
        <v>32</v>
      </c>
      <c r="E97" s="541">
        <f t="shared" si="46"/>
        <v>-3.0303030303030304E-2</v>
      </c>
      <c r="F97" s="338">
        <v>30</v>
      </c>
      <c r="G97" s="332">
        <v>2</v>
      </c>
      <c r="H97" s="476">
        <f>SUM(F97:G97)</f>
        <v>32</v>
      </c>
      <c r="I97" s="541">
        <f t="shared" si="47"/>
        <v>-3.0303030303030304E-2</v>
      </c>
      <c r="J97" s="493">
        <v>30</v>
      </c>
      <c r="K97" s="332">
        <v>2</v>
      </c>
      <c r="L97" s="476">
        <f>SUM(J97:K97)</f>
        <v>32</v>
      </c>
      <c r="M97" s="541">
        <f t="shared" si="48"/>
        <v>-3.0303030303030304E-2</v>
      </c>
      <c r="N97" s="493">
        <v>30</v>
      </c>
      <c r="O97" s="332">
        <v>2</v>
      </c>
      <c r="P97" s="476">
        <f>SUM(N97:O97)</f>
        <v>32</v>
      </c>
      <c r="Q97" s="541">
        <f t="shared" si="49"/>
        <v>-3.0303030303030304E-2</v>
      </c>
      <c r="R97" s="493">
        <v>30</v>
      </c>
      <c r="S97" s="332">
        <v>2</v>
      </c>
      <c r="T97" s="476">
        <f>SUM(R97:S97)</f>
        <v>32</v>
      </c>
      <c r="U97" s="541">
        <f t="shared" si="50"/>
        <v>-3.0303030303030304E-2</v>
      </c>
      <c r="V97" s="493">
        <v>30</v>
      </c>
      <c r="W97" s="332">
        <v>2</v>
      </c>
      <c r="X97" s="476">
        <f>SUM(V97:W97)</f>
        <v>32</v>
      </c>
      <c r="Y97" s="541">
        <f t="shared" si="51"/>
        <v>-3.0303030303030304E-2</v>
      </c>
      <c r="Z97" s="493">
        <v>30</v>
      </c>
      <c r="AA97" s="332">
        <v>2</v>
      </c>
      <c r="AB97" s="476">
        <f>SUM(Z97:AA97)</f>
        <v>32</v>
      </c>
      <c r="AC97" s="541">
        <f t="shared" si="52"/>
        <v>-3.0303030303030304E-2</v>
      </c>
      <c r="AD97" s="493"/>
      <c r="AE97" s="332"/>
      <c r="AF97" s="476">
        <f>SUM(AD97:AE97)</f>
        <v>0</v>
      </c>
      <c r="AG97" s="541">
        <f t="shared" si="53"/>
        <v>-1</v>
      </c>
    </row>
    <row r="98" spans="1:33" x14ac:dyDescent="0.2">
      <c r="A98" s="468" t="s">
        <v>172</v>
      </c>
      <c r="B98" s="501">
        <f>SUM(B99:B100)</f>
        <v>51</v>
      </c>
      <c r="C98" s="387">
        <f>SUM(C99:C100)</f>
        <v>8</v>
      </c>
      <c r="D98" s="387">
        <f>SUM(D99:D100)</f>
        <v>59</v>
      </c>
      <c r="E98" s="540">
        <f t="shared" si="46"/>
        <v>-0.21333333333333335</v>
      </c>
      <c r="F98" s="382">
        <f>SUM(F99:F100)</f>
        <v>51</v>
      </c>
      <c r="G98" s="387">
        <f>SUM(G99:G100)</f>
        <v>8</v>
      </c>
      <c r="H98" s="387">
        <f>SUM(H99:H100)</f>
        <v>59</v>
      </c>
      <c r="I98" s="568">
        <f t="shared" si="47"/>
        <v>-0.21333333333333335</v>
      </c>
      <c r="J98" s="457">
        <f>SUM(J99:J100)</f>
        <v>49</v>
      </c>
      <c r="K98" s="387">
        <f>SUM(K99:K100)</f>
        <v>8</v>
      </c>
      <c r="L98" s="387">
        <f>SUM(L99:L100)</f>
        <v>57</v>
      </c>
      <c r="M98" s="568">
        <f t="shared" si="48"/>
        <v>-0.24</v>
      </c>
      <c r="N98" s="457">
        <f>SUM(N99:N100)</f>
        <v>49</v>
      </c>
      <c r="O98" s="387">
        <f>SUM(O99:O100)</f>
        <v>7</v>
      </c>
      <c r="P98" s="387">
        <f>SUM(P99:P100)</f>
        <v>56</v>
      </c>
      <c r="Q98" s="568">
        <f t="shared" si="49"/>
        <v>-0.25333333333333335</v>
      </c>
      <c r="R98" s="457">
        <f>SUM(R99:R100)</f>
        <v>49</v>
      </c>
      <c r="S98" s="387">
        <f>SUM(S99:S100)</f>
        <v>7</v>
      </c>
      <c r="T98" s="387">
        <f>SUM(T99:T100)</f>
        <v>56</v>
      </c>
      <c r="U98" s="568">
        <f t="shared" si="50"/>
        <v>-0.25333333333333335</v>
      </c>
      <c r="V98" s="457">
        <f>SUM(V99:V100)</f>
        <v>49</v>
      </c>
      <c r="W98" s="387">
        <f>SUM(W99:W100)</f>
        <v>7</v>
      </c>
      <c r="X98" s="387">
        <f>SUM(X99:X100)</f>
        <v>56</v>
      </c>
      <c r="Y98" s="568">
        <f t="shared" si="51"/>
        <v>-0.25333333333333335</v>
      </c>
      <c r="Z98" s="457">
        <f>SUM(Z99:Z100)</f>
        <v>49</v>
      </c>
      <c r="AA98" s="387">
        <f>SUM(AA99:AA100)</f>
        <v>7</v>
      </c>
      <c r="AB98" s="387">
        <f>SUM(AB99:AB100)</f>
        <v>56</v>
      </c>
      <c r="AC98" s="568">
        <f t="shared" si="52"/>
        <v>-0.25333333333333335</v>
      </c>
      <c r="AD98" s="457">
        <f>SUM(AD99:AD100)</f>
        <v>0</v>
      </c>
      <c r="AE98" s="387">
        <f>SUM(AE99:AE100)</f>
        <v>0</v>
      </c>
      <c r="AF98" s="387">
        <f>SUM(AF99:AF100)</f>
        <v>0</v>
      </c>
      <c r="AG98" s="568">
        <f t="shared" si="53"/>
        <v>-1</v>
      </c>
    </row>
    <row r="99" spans="1:33" x14ac:dyDescent="0.2">
      <c r="A99" s="469" t="s">
        <v>3</v>
      </c>
      <c r="B99" s="537">
        <v>21</v>
      </c>
      <c r="C99" s="332">
        <v>3</v>
      </c>
      <c r="D99" s="332">
        <f>SUM(B99:C99)</f>
        <v>24</v>
      </c>
      <c r="E99" s="545">
        <f t="shared" si="46"/>
        <v>-0.14285714285714285</v>
      </c>
      <c r="F99" s="338">
        <v>21</v>
      </c>
      <c r="G99" s="332">
        <v>3</v>
      </c>
      <c r="H99" s="476">
        <f>SUM(F99:G99)</f>
        <v>24</v>
      </c>
      <c r="I99" s="545">
        <f t="shared" si="47"/>
        <v>-0.14285714285714285</v>
      </c>
      <c r="J99" s="493">
        <v>21</v>
      </c>
      <c r="K99" s="332">
        <v>3</v>
      </c>
      <c r="L99" s="476">
        <f>SUM(J99:K99)</f>
        <v>24</v>
      </c>
      <c r="M99" s="545">
        <f t="shared" si="48"/>
        <v>-0.14285714285714285</v>
      </c>
      <c r="N99" s="493">
        <v>21</v>
      </c>
      <c r="O99" s="332">
        <v>3</v>
      </c>
      <c r="P99" s="476">
        <f>SUM(N99:O99)</f>
        <v>24</v>
      </c>
      <c r="Q99" s="545">
        <f t="shared" si="49"/>
        <v>-0.14285714285714285</v>
      </c>
      <c r="R99" s="493">
        <v>21</v>
      </c>
      <c r="S99" s="332">
        <v>3</v>
      </c>
      <c r="T99" s="476">
        <f>SUM(R99:S99)</f>
        <v>24</v>
      </c>
      <c r="U99" s="545">
        <f t="shared" si="50"/>
        <v>-0.14285714285714285</v>
      </c>
      <c r="V99" s="493">
        <v>21</v>
      </c>
      <c r="W99" s="332">
        <v>3</v>
      </c>
      <c r="X99" s="476">
        <f>SUM(V99:W99)</f>
        <v>24</v>
      </c>
      <c r="Y99" s="545">
        <f t="shared" si="51"/>
        <v>-0.14285714285714285</v>
      </c>
      <c r="Z99" s="493">
        <v>21</v>
      </c>
      <c r="AA99" s="332">
        <v>3</v>
      </c>
      <c r="AB99" s="476">
        <f>SUM(Z99:AA99)</f>
        <v>24</v>
      </c>
      <c r="AC99" s="545">
        <f t="shared" si="52"/>
        <v>-0.14285714285714285</v>
      </c>
      <c r="AD99" s="493"/>
      <c r="AE99" s="332"/>
      <c r="AF99" s="476">
        <f>SUM(AD99:AE99)</f>
        <v>0</v>
      </c>
      <c r="AG99" s="541">
        <f t="shared" si="53"/>
        <v>-1</v>
      </c>
    </row>
    <row r="100" spans="1:33" x14ac:dyDescent="0.2">
      <c r="A100" s="469" t="s">
        <v>91</v>
      </c>
      <c r="B100" s="537">
        <v>30</v>
      </c>
      <c r="C100" s="332">
        <v>5</v>
      </c>
      <c r="D100" s="332">
        <f>SUM(B100:C100)</f>
        <v>35</v>
      </c>
      <c r="E100" s="544">
        <f t="shared" si="46"/>
        <v>-0.25531914893617019</v>
      </c>
      <c r="F100" s="572">
        <v>30</v>
      </c>
      <c r="G100" s="476">
        <v>5</v>
      </c>
      <c r="H100" s="476">
        <f>SUM(F100:G100)</f>
        <v>35</v>
      </c>
      <c r="I100" s="544">
        <f t="shared" si="47"/>
        <v>-0.25531914893617019</v>
      </c>
      <c r="J100" s="494">
        <v>28</v>
      </c>
      <c r="K100" s="476">
        <v>5</v>
      </c>
      <c r="L100" s="476">
        <f>SUM(J100:K100)</f>
        <v>33</v>
      </c>
      <c r="M100" s="544">
        <f t="shared" si="48"/>
        <v>-0.2978723404255319</v>
      </c>
      <c r="N100" s="494">
        <v>28</v>
      </c>
      <c r="O100" s="476">
        <v>4</v>
      </c>
      <c r="P100" s="476">
        <f>SUM(N100:O100)</f>
        <v>32</v>
      </c>
      <c r="Q100" s="544">
        <f t="shared" si="49"/>
        <v>-0.31914893617021278</v>
      </c>
      <c r="R100" s="494">
        <v>28</v>
      </c>
      <c r="S100" s="476">
        <v>4</v>
      </c>
      <c r="T100" s="476">
        <f>SUM(R100:S100)</f>
        <v>32</v>
      </c>
      <c r="U100" s="544">
        <f t="shared" si="50"/>
        <v>-0.31914893617021278</v>
      </c>
      <c r="V100" s="493">
        <v>28</v>
      </c>
      <c r="W100" s="332">
        <v>4</v>
      </c>
      <c r="X100" s="476">
        <f>SUM(V100:W100)</f>
        <v>32</v>
      </c>
      <c r="Y100" s="544">
        <f t="shared" si="51"/>
        <v>-0.31914893617021278</v>
      </c>
      <c r="Z100" s="493">
        <v>28</v>
      </c>
      <c r="AA100" s="332">
        <v>4</v>
      </c>
      <c r="AB100" s="476">
        <f>SUM(Z100:AA100)</f>
        <v>32</v>
      </c>
      <c r="AC100" s="544">
        <f t="shared" si="52"/>
        <v>-0.31914893617021278</v>
      </c>
      <c r="AD100" s="493"/>
      <c r="AE100" s="332"/>
      <c r="AF100" s="476"/>
      <c r="AG100" s="541">
        <f t="shared" si="53"/>
        <v>-1</v>
      </c>
    </row>
    <row r="101" spans="1:33" x14ac:dyDescent="0.2">
      <c r="A101" s="467" t="s">
        <v>82</v>
      </c>
      <c r="B101" s="536">
        <f>B102+B107+B123</f>
        <v>872</v>
      </c>
      <c r="C101" s="475">
        <f>C102+C107+C123</f>
        <v>287</v>
      </c>
      <c r="D101" s="475">
        <f>D102+D107+D123</f>
        <v>1159</v>
      </c>
      <c r="E101" s="539">
        <f t="shared" si="46"/>
        <v>-0.11526717557251909</v>
      </c>
      <c r="F101" s="564">
        <f>F102+F107+F123</f>
        <v>870</v>
      </c>
      <c r="G101" s="475">
        <f>G102+G107+G123</f>
        <v>286</v>
      </c>
      <c r="H101" s="475">
        <f>H102+H107+H123</f>
        <v>1156</v>
      </c>
      <c r="I101" s="565">
        <f t="shared" si="47"/>
        <v>-0.11755725190839694</v>
      </c>
      <c r="J101" s="492">
        <f>J102+J107+J123</f>
        <v>858</v>
      </c>
      <c r="K101" s="475">
        <f>K102+K107+K123</f>
        <v>281</v>
      </c>
      <c r="L101" s="475">
        <f>L102+L107+L123</f>
        <v>1139</v>
      </c>
      <c r="M101" s="565">
        <f t="shared" si="48"/>
        <v>-0.13053435114503817</v>
      </c>
      <c r="N101" s="492">
        <f>N102+N107+N123</f>
        <v>852</v>
      </c>
      <c r="O101" s="475">
        <f>O102+O107+O123</f>
        <v>280</v>
      </c>
      <c r="P101" s="475">
        <f>P102+P107+P123</f>
        <v>1132</v>
      </c>
      <c r="Q101" s="565">
        <f t="shared" si="49"/>
        <v>-0.13587786259541984</v>
      </c>
      <c r="R101" s="492">
        <f>R102+R107+R123</f>
        <v>842</v>
      </c>
      <c r="S101" s="475">
        <f>S102+S107+S123</f>
        <v>277</v>
      </c>
      <c r="T101" s="475">
        <f>T102+T107+T123</f>
        <v>1119</v>
      </c>
      <c r="U101" s="565">
        <f t="shared" si="50"/>
        <v>-0.14580152671755725</v>
      </c>
      <c r="V101" s="492">
        <f>V102+V107+V123</f>
        <v>830</v>
      </c>
      <c r="W101" s="475">
        <f>W102+W107+W123</f>
        <v>273</v>
      </c>
      <c r="X101" s="475">
        <f>X102+X107+X123</f>
        <v>1103</v>
      </c>
      <c r="Y101" s="565">
        <f t="shared" si="51"/>
        <v>-0.15801526717557252</v>
      </c>
      <c r="Z101" s="492">
        <f>Z102+Z107+Z123</f>
        <v>821</v>
      </c>
      <c r="AA101" s="475">
        <f>AA102+AA107+AA123</f>
        <v>272</v>
      </c>
      <c r="AB101" s="475">
        <f>AB102+AB107+AB123</f>
        <v>1093</v>
      </c>
      <c r="AC101" s="565">
        <f t="shared" si="52"/>
        <v>-0.16564885496183207</v>
      </c>
      <c r="AD101" s="492">
        <f>AD102+AD107+AD123</f>
        <v>0</v>
      </c>
      <c r="AE101" s="475">
        <f>AE102+AE107+AE123</f>
        <v>0</v>
      </c>
      <c r="AF101" s="475">
        <f>AF102+AF107+AF123</f>
        <v>0</v>
      </c>
      <c r="AG101" s="565">
        <f t="shared" si="53"/>
        <v>-1</v>
      </c>
    </row>
    <row r="102" spans="1:33" x14ac:dyDescent="0.2">
      <c r="A102" s="468" t="s">
        <v>171</v>
      </c>
      <c r="B102" s="501">
        <f>SUM(B103:B106)</f>
        <v>95</v>
      </c>
      <c r="C102" s="387">
        <f>SUM(C103:C106)</f>
        <v>95</v>
      </c>
      <c r="D102" s="387">
        <f>SUM(D103:D106)</f>
        <v>190</v>
      </c>
      <c r="E102" s="540">
        <f t="shared" si="46"/>
        <v>-8.2125603864734303E-2</v>
      </c>
      <c r="F102" s="382">
        <f>SUM(F103:F106)</f>
        <v>95</v>
      </c>
      <c r="G102" s="387">
        <f>SUM(G103:G106)</f>
        <v>95</v>
      </c>
      <c r="H102" s="387">
        <f>SUM(H103:H106)</f>
        <v>190</v>
      </c>
      <c r="I102" s="568">
        <f t="shared" si="47"/>
        <v>-8.2125603864734303E-2</v>
      </c>
      <c r="J102" s="457">
        <f>SUM(J103:J106)</f>
        <v>94</v>
      </c>
      <c r="K102" s="387">
        <f>SUM(K103:K106)</f>
        <v>92</v>
      </c>
      <c r="L102" s="387">
        <f>SUM(L103:L106)</f>
        <v>186</v>
      </c>
      <c r="M102" s="540">
        <f t="shared" si="48"/>
        <v>-0.10144927536231885</v>
      </c>
      <c r="N102" s="457">
        <f>SUM(N103:N106)</f>
        <v>94</v>
      </c>
      <c r="O102" s="387">
        <f>SUM(O103:O106)</f>
        <v>92</v>
      </c>
      <c r="P102" s="387">
        <f>SUM(P103:P106)</f>
        <v>186</v>
      </c>
      <c r="Q102" s="568">
        <f t="shared" si="49"/>
        <v>-0.10144927536231885</v>
      </c>
      <c r="R102" s="457">
        <f>SUM(R103:R106)</f>
        <v>94</v>
      </c>
      <c r="S102" s="387">
        <f>SUM(S103:S106)</f>
        <v>90</v>
      </c>
      <c r="T102" s="387">
        <f>SUM(T103:T106)</f>
        <v>184</v>
      </c>
      <c r="U102" s="568">
        <f t="shared" si="50"/>
        <v>-0.1111111111111111</v>
      </c>
      <c r="V102" s="457">
        <f>SUM(V103:V106)</f>
        <v>93</v>
      </c>
      <c r="W102" s="387">
        <f>SUM(W103:W106)</f>
        <v>89</v>
      </c>
      <c r="X102" s="387">
        <f>SUM(X103:X106)</f>
        <v>182</v>
      </c>
      <c r="Y102" s="568">
        <f t="shared" si="51"/>
        <v>-0.12077294685990338</v>
      </c>
      <c r="Z102" s="457">
        <f>SUM(Z103:Z106)</f>
        <v>93</v>
      </c>
      <c r="AA102" s="387">
        <f>SUM(AA103:AA106)</f>
        <v>89</v>
      </c>
      <c r="AB102" s="387">
        <f>SUM(AB103:AB106)</f>
        <v>182</v>
      </c>
      <c r="AC102" s="568">
        <f t="shared" si="52"/>
        <v>-0.12077294685990338</v>
      </c>
      <c r="AD102" s="457">
        <f>SUM(AD103:AD106)</f>
        <v>0</v>
      </c>
      <c r="AE102" s="387">
        <f>SUM(AE103:AE106)</f>
        <v>0</v>
      </c>
      <c r="AF102" s="387">
        <f>SUM(AF103:AF106)</f>
        <v>0</v>
      </c>
      <c r="AG102" s="568">
        <f t="shared" si="53"/>
        <v>-1</v>
      </c>
    </row>
    <row r="103" spans="1:33" x14ac:dyDescent="0.2">
      <c r="A103" s="469" t="s">
        <v>44</v>
      </c>
      <c r="B103" s="537">
        <v>62</v>
      </c>
      <c r="C103" s="332">
        <v>70</v>
      </c>
      <c r="D103" s="332">
        <f>SUM(B103:C103)</f>
        <v>132</v>
      </c>
      <c r="E103" s="545">
        <f t="shared" si="46"/>
        <v>-7.0422535211267609E-2</v>
      </c>
      <c r="F103" s="572">
        <v>62</v>
      </c>
      <c r="G103" s="476">
        <v>70</v>
      </c>
      <c r="H103" s="476">
        <f>SUM(F103:G103)</f>
        <v>132</v>
      </c>
      <c r="I103" s="545">
        <f t="shared" si="47"/>
        <v>-7.0422535211267609E-2</v>
      </c>
      <c r="J103" s="494">
        <v>61</v>
      </c>
      <c r="K103" s="476">
        <v>68</v>
      </c>
      <c r="L103" s="476">
        <f>SUM(J103:K103)</f>
        <v>129</v>
      </c>
      <c r="M103" s="545">
        <f t="shared" si="48"/>
        <v>-9.154929577464789E-2</v>
      </c>
      <c r="N103" s="494">
        <v>61</v>
      </c>
      <c r="O103" s="476">
        <v>68</v>
      </c>
      <c r="P103" s="476">
        <f>SUM(N103:O103)</f>
        <v>129</v>
      </c>
      <c r="Q103" s="545">
        <f t="shared" si="49"/>
        <v>-9.154929577464789E-2</v>
      </c>
      <c r="R103" s="494">
        <v>61</v>
      </c>
      <c r="S103" s="476">
        <v>66</v>
      </c>
      <c r="T103" s="476">
        <f>SUM(R103:S103)</f>
        <v>127</v>
      </c>
      <c r="U103" s="545">
        <f t="shared" si="50"/>
        <v>-0.10563380281690141</v>
      </c>
      <c r="V103" s="493">
        <v>60</v>
      </c>
      <c r="W103" s="332">
        <v>65</v>
      </c>
      <c r="X103" s="476">
        <f>SUM(V103:W103)</f>
        <v>125</v>
      </c>
      <c r="Y103" s="545">
        <f t="shared" si="51"/>
        <v>-0.11971830985915492</v>
      </c>
      <c r="Z103" s="493">
        <v>60</v>
      </c>
      <c r="AA103" s="332">
        <v>65</v>
      </c>
      <c r="AB103" s="476">
        <f>SUM(Z103:AA103)</f>
        <v>125</v>
      </c>
      <c r="AC103" s="545">
        <f t="shared" si="52"/>
        <v>-0.11971830985915492</v>
      </c>
      <c r="AD103" s="493"/>
      <c r="AE103" s="332"/>
      <c r="AF103" s="476">
        <f>SUM(AD103:AE103)</f>
        <v>0</v>
      </c>
      <c r="AG103" s="541">
        <f t="shared" si="53"/>
        <v>-1</v>
      </c>
    </row>
    <row r="104" spans="1:33" x14ac:dyDescent="0.2">
      <c r="A104" s="469" t="s">
        <v>130</v>
      </c>
      <c r="B104" s="537">
        <v>9</v>
      </c>
      <c r="C104" s="332">
        <v>8</v>
      </c>
      <c r="D104" s="332">
        <f t="shared" ref="D104:D106" si="55">SUM(B104:C104)</f>
        <v>17</v>
      </c>
      <c r="E104" s="545">
        <f t="shared" si="46"/>
        <v>-0.10526315789473684</v>
      </c>
      <c r="F104" s="572">
        <v>8</v>
      </c>
      <c r="G104" s="476">
        <v>8</v>
      </c>
      <c r="H104" s="476">
        <f>SUM(F104:G104)</f>
        <v>16</v>
      </c>
      <c r="I104" s="545">
        <f t="shared" si="47"/>
        <v>-0.15789473684210525</v>
      </c>
      <c r="J104" s="494">
        <v>8</v>
      </c>
      <c r="K104" s="476">
        <v>7</v>
      </c>
      <c r="L104" s="476">
        <f>SUM(J104:K104)</f>
        <v>15</v>
      </c>
      <c r="M104" s="544">
        <f t="shared" si="48"/>
        <v>-0.21052631578947367</v>
      </c>
      <c r="N104" s="494">
        <v>8</v>
      </c>
      <c r="O104" s="476">
        <v>7</v>
      </c>
      <c r="P104" s="476">
        <f>SUM(N104:O104)</f>
        <v>15</v>
      </c>
      <c r="Q104" s="544">
        <f t="shared" si="49"/>
        <v>-0.21052631578947367</v>
      </c>
      <c r="R104" s="494">
        <v>8</v>
      </c>
      <c r="S104" s="476">
        <v>7</v>
      </c>
      <c r="T104" s="476">
        <f>SUM(R104:S104)</f>
        <v>15</v>
      </c>
      <c r="U104" s="544">
        <f t="shared" si="50"/>
        <v>-0.21052631578947367</v>
      </c>
      <c r="V104" s="493">
        <v>8</v>
      </c>
      <c r="W104" s="332">
        <v>7</v>
      </c>
      <c r="X104" s="476">
        <f>SUM(V104:W104)</f>
        <v>15</v>
      </c>
      <c r="Y104" s="544">
        <f t="shared" si="51"/>
        <v>-0.21052631578947367</v>
      </c>
      <c r="Z104" s="493">
        <v>8</v>
      </c>
      <c r="AA104" s="332">
        <v>7</v>
      </c>
      <c r="AB104" s="476">
        <f>SUM(Z104:AA104)</f>
        <v>15</v>
      </c>
      <c r="AC104" s="544">
        <f t="shared" si="52"/>
        <v>-0.21052631578947367</v>
      </c>
      <c r="AD104" s="493"/>
      <c r="AE104" s="332"/>
      <c r="AF104" s="476">
        <f>SUM(AD104:AE104)</f>
        <v>0</v>
      </c>
      <c r="AG104" s="541">
        <f t="shared" si="53"/>
        <v>-1</v>
      </c>
    </row>
    <row r="105" spans="1:33" x14ac:dyDescent="0.2">
      <c r="A105" s="469" t="s">
        <v>11</v>
      </c>
      <c r="B105" s="537">
        <v>9</v>
      </c>
      <c r="C105" s="332">
        <v>8</v>
      </c>
      <c r="D105" s="332">
        <f t="shared" si="55"/>
        <v>17</v>
      </c>
      <c r="E105" s="545">
        <f t="shared" si="46"/>
        <v>-0.15</v>
      </c>
      <c r="F105" s="572">
        <v>9</v>
      </c>
      <c r="G105" s="476">
        <v>8</v>
      </c>
      <c r="H105" s="476">
        <f>SUM(F105:G105)</f>
        <v>17</v>
      </c>
      <c r="I105" s="545">
        <f t="shared" si="47"/>
        <v>-0.15</v>
      </c>
      <c r="J105" s="494">
        <v>9</v>
      </c>
      <c r="K105" s="476">
        <v>8</v>
      </c>
      <c r="L105" s="476">
        <f>SUM(J105:K105)</f>
        <v>17</v>
      </c>
      <c r="M105" s="545">
        <f t="shared" si="48"/>
        <v>-0.15</v>
      </c>
      <c r="N105" s="494">
        <v>9</v>
      </c>
      <c r="O105" s="476">
        <v>8</v>
      </c>
      <c r="P105" s="476">
        <f>SUM(N105:O105)</f>
        <v>17</v>
      </c>
      <c r="Q105" s="545">
        <f t="shared" si="49"/>
        <v>-0.15</v>
      </c>
      <c r="R105" s="494">
        <v>9</v>
      </c>
      <c r="S105" s="476">
        <v>8</v>
      </c>
      <c r="T105" s="476">
        <f>SUM(R105:S105)</f>
        <v>17</v>
      </c>
      <c r="U105" s="545">
        <f t="shared" si="50"/>
        <v>-0.15</v>
      </c>
      <c r="V105" s="493">
        <v>9</v>
      </c>
      <c r="W105" s="332">
        <v>8</v>
      </c>
      <c r="X105" s="476">
        <f>SUM(V105:W105)</f>
        <v>17</v>
      </c>
      <c r="Y105" s="545">
        <f t="shared" si="51"/>
        <v>-0.15</v>
      </c>
      <c r="Z105" s="493">
        <v>9</v>
      </c>
      <c r="AA105" s="332">
        <v>8</v>
      </c>
      <c r="AB105" s="476">
        <f>SUM(Z105:AA105)</f>
        <v>17</v>
      </c>
      <c r="AC105" s="545">
        <f t="shared" si="52"/>
        <v>-0.15</v>
      </c>
      <c r="AD105" s="493"/>
      <c r="AE105" s="332"/>
      <c r="AF105" s="476">
        <f>SUM(AD105:AE105)</f>
        <v>0</v>
      </c>
      <c r="AG105" s="541">
        <f t="shared" si="53"/>
        <v>-1</v>
      </c>
    </row>
    <row r="106" spans="1:33" x14ac:dyDescent="0.2">
      <c r="A106" s="469" t="s">
        <v>10</v>
      </c>
      <c r="B106" s="537">
        <v>15</v>
      </c>
      <c r="C106" s="332">
        <v>9</v>
      </c>
      <c r="D106" s="332">
        <f t="shared" si="55"/>
        <v>24</v>
      </c>
      <c r="E106" s="545">
        <f t="shared" si="46"/>
        <v>-7.6923076923076927E-2</v>
      </c>
      <c r="F106" s="572">
        <v>16</v>
      </c>
      <c r="G106" s="476">
        <v>9</v>
      </c>
      <c r="H106" s="476">
        <f>SUM(F106:G106)</f>
        <v>25</v>
      </c>
      <c r="I106" s="541">
        <f t="shared" si="47"/>
        <v>-3.8461538461538464E-2</v>
      </c>
      <c r="J106" s="494">
        <v>16</v>
      </c>
      <c r="K106" s="476">
        <v>9</v>
      </c>
      <c r="L106" s="476">
        <f>SUM(J106:K106)</f>
        <v>25</v>
      </c>
      <c r="M106" s="541">
        <f t="shared" si="48"/>
        <v>-3.8461538461538464E-2</v>
      </c>
      <c r="N106" s="494">
        <v>16</v>
      </c>
      <c r="O106" s="476">
        <v>9</v>
      </c>
      <c r="P106" s="476">
        <f>SUM(N106:O106)</f>
        <v>25</v>
      </c>
      <c r="Q106" s="541">
        <f t="shared" si="49"/>
        <v>-3.8461538461538464E-2</v>
      </c>
      <c r="R106" s="494">
        <v>16</v>
      </c>
      <c r="S106" s="476">
        <v>9</v>
      </c>
      <c r="T106" s="476">
        <f>SUM(R106:S106)</f>
        <v>25</v>
      </c>
      <c r="U106" s="541">
        <f t="shared" si="50"/>
        <v>-3.8461538461538464E-2</v>
      </c>
      <c r="V106" s="493">
        <v>16</v>
      </c>
      <c r="W106" s="332">
        <v>9</v>
      </c>
      <c r="X106" s="476">
        <f>SUM(V106:W106)</f>
        <v>25</v>
      </c>
      <c r="Y106" s="545">
        <f t="shared" si="51"/>
        <v>-3.8461538461538464E-2</v>
      </c>
      <c r="Z106" s="493">
        <v>16</v>
      </c>
      <c r="AA106" s="332">
        <v>9</v>
      </c>
      <c r="AB106" s="476">
        <f>SUM(Z106:AA106)</f>
        <v>25</v>
      </c>
      <c r="AC106" s="541">
        <f t="shared" si="52"/>
        <v>-3.8461538461538464E-2</v>
      </c>
      <c r="AD106" s="493"/>
      <c r="AE106" s="332"/>
      <c r="AF106" s="476">
        <f>SUM(AD106:AE106)</f>
        <v>0</v>
      </c>
      <c r="AG106" s="541">
        <f t="shared" si="53"/>
        <v>-1</v>
      </c>
    </row>
    <row r="107" spans="1:33" x14ac:dyDescent="0.2">
      <c r="A107" s="468" t="s">
        <v>173</v>
      </c>
      <c r="B107" s="501">
        <f>SUM(B108:B122)</f>
        <v>360</v>
      </c>
      <c r="C107" s="387">
        <f>SUM(C108:C122)</f>
        <v>127</v>
      </c>
      <c r="D107" s="387">
        <f>SUM(D108:D122)</f>
        <v>487</v>
      </c>
      <c r="E107" s="540">
        <f t="shared" si="46"/>
        <v>-0.11775362318840579</v>
      </c>
      <c r="F107" s="382">
        <f>SUM(F108:F122)</f>
        <v>360</v>
      </c>
      <c r="G107" s="387">
        <f>SUM(G108:G122)</f>
        <v>126</v>
      </c>
      <c r="H107" s="387">
        <f>SUM(H108:H122)</f>
        <v>486</v>
      </c>
      <c r="I107" s="568">
        <f t="shared" si="47"/>
        <v>-0.11956521739130435</v>
      </c>
      <c r="J107" s="457">
        <f>SUM(J108:J122)</f>
        <v>353</v>
      </c>
      <c r="K107" s="387">
        <f>SUM(K108:K122)</f>
        <v>125</v>
      </c>
      <c r="L107" s="387">
        <f>SUM(L108:L122)</f>
        <v>478</v>
      </c>
      <c r="M107" s="568">
        <f t="shared" si="48"/>
        <v>-0.13405797101449277</v>
      </c>
      <c r="N107" s="457">
        <f>SUM(N108:N122)</f>
        <v>350</v>
      </c>
      <c r="O107" s="387">
        <f>SUM(O108:O122)</f>
        <v>125</v>
      </c>
      <c r="P107" s="387">
        <f>SUM(P108:P122)</f>
        <v>475</v>
      </c>
      <c r="Q107" s="568">
        <f t="shared" si="49"/>
        <v>-0.13949275362318841</v>
      </c>
      <c r="R107" s="457">
        <f>SUM(R108:R122)</f>
        <v>351</v>
      </c>
      <c r="S107" s="387">
        <f>SUM(S108:S122)</f>
        <v>125</v>
      </c>
      <c r="T107" s="387">
        <f>SUM(T108:T122)</f>
        <v>476</v>
      </c>
      <c r="U107" s="568">
        <f t="shared" si="50"/>
        <v>-0.13768115942028986</v>
      </c>
      <c r="V107" s="457">
        <f>SUM(V108:V122)</f>
        <v>345</v>
      </c>
      <c r="W107" s="387">
        <f>SUM(W108:W122)</f>
        <v>124</v>
      </c>
      <c r="X107" s="387">
        <f>SUM(X108:X122)</f>
        <v>469</v>
      </c>
      <c r="Y107" s="568">
        <f t="shared" si="51"/>
        <v>-0.15036231884057971</v>
      </c>
      <c r="Z107" s="457">
        <f>SUM(Z108:Z122)</f>
        <v>341</v>
      </c>
      <c r="AA107" s="387">
        <f>SUM(AA108:AA122)</f>
        <v>123</v>
      </c>
      <c r="AB107" s="387">
        <f>SUM(AB108:AB122)</f>
        <v>464</v>
      </c>
      <c r="AC107" s="568">
        <f t="shared" si="52"/>
        <v>-0.15942028985507245</v>
      </c>
      <c r="AD107" s="457">
        <f>SUM(AD108:AD122)</f>
        <v>0</v>
      </c>
      <c r="AE107" s="387">
        <f>SUM(AE108:AE122)</f>
        <v>0</v>
      </c>
      <c r="AF107" s="387">
        <f>SUM(AF108:AF122)</f>
        <v>0</v>
      </c>
      <c r="AG107" s="568">
        <f t="shared" si="53"/>
        <v>-1</v>
      </c>
    </row>
    <row r="108" spans="1:33" x14ac:dyDescent="0.2">
      <c r="A108" s="469" t="s">
        <v>9</v>
      </c>
      <c r="B108" s="537">
        <v>66</v>
      </c>
      <c r="C108" s="332">
        <v>19</v>
      </c>
      <c r="D108" s="332">
        <f>SUM(B108:C108)</f>
        <v>85</v>
      </c>
      <c r="E108" s="545">
        <f t="shared" si="46"/>
        <v>-4.49438202247191E-2</v>
      </c>
      <c r="F108" s="572">
        <v>66</v>
      </c>
      <c r="G108" s="476">
        <v>19</v>
      </c>
      <c r="H108" s="476">
        <f t="shared" ref="H108:H121" si="56">SUM(F108:G108)</f>
        <v>85</v>
      </c>
      <c r="I108" s="541">
        <f t="shared" si="47"/>
        <v>-4.49438202247191E-2</v>
      </c>
      <c r="J108" s="494">
        <v>66</v>
      </c>
      <c r="K108" s="476">
        <v>19</v>
      </c>
      <c r="L108" s="476">
        <f t="shared" ref="L108:L121" si="57">SUM(J108:K108)</f>
        <v>85</v>
      </c>
      <c r="M108" s="541">
        <f t="shared" si="48"/>
        <v>-4.49438202247191E-2</v>
      </c>
      <c r="N108" s="494">
        <v>66</v>
      </c>
      <c r="O108" s="476">
        <v>19</v>
      </c>
      <c r="P108" s="476">
        <f t="shared" ref="P108:P121" si="58">SUM(N108:O108)</f>
        <v>85</v>
      </c>
      <c r="Q108" s="541">
        <f t="shared" si="49"/>
        <v>-4.49438202247191E-2</v>
      </c>
      <c r="R108" s="494">
        <v>67</v>
      </c>
      <c r="S108" s="476">
        <v>19</v>
      </c>
      <c r="T108" s="476">
        <f t="shared" ref="T108:T122" si="59">SUM(R108:S108)</f>
        <v>86</v>
      </c>
      <c r="U108" s="541">
        <f t="shared" si="50"/>
        <v>-3.3707865168539325E-2</v>
      </c>
      <c r="V108" s="494">
        <v>67</v>
      </c>
      <c r="W108" s="332">
        <v>19</v>
      </c>
      <c r="X108" s="476">
        <f t="shared" ref="X108:X122" si="60">SUM(V108:W108)</f>
        <v>86</v>
      </c>
      <c r="Y108" s="541">
        <f t="shared" si="51"/>
        <v>-3.3707865168539325E-2</v>
      </c>
      <c r="Z108" s="493">
        <v>67</v>
      </c>
      <c r="AA108" s="332">
        <v>19</v>
      </c>
      <c r="AB108" s="476">
        <f t="shared" ref="AB108:AB122" si="61">SUM(Z108:AA108)</f>
        <v>86</v>
      </c>
      <c r="AC108" s="541">
        <f t="shared" si="52"/>
        <v>-3.3707865168539325E-2</v>
      </c>
      <c r="AD108" s="493"/>
      <c r="AE108" s="332"/>
      <c r="AF108" s="476">
        <f t="shared" ref="AF108:AF122" si="62">SUM(AD108:AE108)</f>
        <v>0</v>
      </c>
      <c r="AG108" s="541">
        <f t="shared" si="53"/>
        <v>-1</v>
      </c>
    </row>
    <row r="109" spans="1:33" x14ac:dyDescent="0.2">
      <c r="A109" s="469" t="s">
        <v>119</v>
      </c>
      <c r="B109" s="537">
        <v>16</v>
      </c>
      <c r="C109" s="332">
        <v>17</v>
      </c>
      <c r="D109" s="332">
        <f t="shared" ref="D109:D122" si="63">SUM(B109:C109)</f>
        <v>33</v>
      </c>
      <c r="E109" s="545">
        <f t="shared" si="46"/>
        <v>-0.10810810810810811</v>
      </c>
      <c r="F109" s="572">
        <v>17</v>
      </c>
      <c r="G109" s="476">
        <v>17</v>
      </c>
      <c r="H109" s="476">
        <f t="shared" si="56"/>
        <v>34</v>
      </c>
      <c r="I109" s="545">
        <f t="shared" si="47"/>
        <v>-8.1081081081081086E-2</v>
      </c>
      <c r="J109" s="494">
        <v>17</v>
      </c>
      <c r="K109" s="476">
        <v>16</v>
      </c>
      <c r="L109" s="476">
        <f t="shared" si="57"/>
        <v>33</v>
      </c>
      <c r="M109" s="545">
        <f t="shared" si="48"/>
        <v>-0.10810810810810811</v>
      </c>
      <c r="N109" s="494">
        <v>17</v>
      </c>
      <c r="O109" s="476">
        <v>16</v>
      </c>
      <c r="P109" s="476">
        <f t="shared" si="58"/>
        <v>33</v>
      </c>
      <c r="Q109" s="545">
        <f t="shared" si="49"/>
        <v>-0.10810810810810811</v>
      </c>
      <c r="R109" s="494">
        <v>17</v>
      </c>
      <c r="S109" s="476">
        <v>16</v>
      </c>
      <c r="T109" s="476">
        <f t="shared" si="59"/>
        <v>33</v>
      </c>
      <c r="U109" s="545">
        <f t="shared" si="50"/>
        <v>-0.10810810810810811</v>
      </c>
      <c r="V109" s="494">
        <v>16</v>
      </c>
      <c r="W109" s="332">
        <v>16</v>
      </c>
      <c r="X109" s="476">
        <f t="shared" si="60"/>
        <v>32</v>
      </c>
      <c r="Y109" s="545">
        <f t="shared" si="51"/>
        <v>-0.13513513513513514</v>
      </c>
      <c r="Z109" s="493">
        <v>16</v>
      </c>
      <c r="AA109" s="332">
        <v>15</v>
      </c>
      <c r="AB109" s="476">
        <f t="shared" si="61"/>
        <v>31</v>
      </c>
      <c r="AC109" s="545">
        <f t="shared" si="52"/>
        <v>-0.16216216216216217</v>
      </c>
      <c r="AD109" s="493"/>
      <c r="AE109" s="332"/>
      <c r="AF109" s="476">
        <f t="shared" si="62"/>
        <v>0</v>
      </c>
      <c r="AG109" s="541">
        <f t="shared" si="53"/>
        <v>-1</v>
      </c>
    </row>
    <row r="110" spans="1:33" x14ac:dyDescent="0.2">
      <c r="A110" s="469" t="s">
        <v>151</v>
      </c>
      <c r="B110" s="537">
        <v>18</v>
      </c>
      <c r="C110" s="332">
        <v>11</v>
      </c>
      <c r="D110" s="332">
        <f t="shared" si="63"/>
        <v>29</v>
      </c>
      <c r="E110" s="545">
        <f t="shared" si="46"/>
        <v>-0.19444444444444445</v>
      </c>
      <c r="F110" s="572">
        <v>18</v>
      </c>
      <c r="G110" s="476">
        <v>10</v>
      </c>
      <c r="H110" s="476">
        <f t="shared" si="56"/>
        <v>28</v>
      </c>
      <c r="I110" s="544">
        <f t="shared" si="47"/>
        <v>-0.22222222222222221</v>
      </c>
      <c r="J110" s="494">
        <v>18</v>
      </c>
      <c r="K110" s="476">
        <v>10</v>
      </c>
      <c r="L110" s="476">
        <f t="shared" si="57"/>
        <v>28</v>
      </c>
      <c r="M110" s="544">
        <f t="shared" si="48"/>
        <v>-0.22222222222222221</v>
      </c>
      <c r="N110" s="494">
        <v>18</v>
      </c>
      <c r="O110" s="476">
        <v>10</v>
      </c>
      <c r="P110" s="476">
        <f t="shared" si="58"/>
        <v>28</v>
      </c>
      <c r="Q110" s="544">
        <f t="shared" si="49"/>
        <v>-0.22222222222222221</v>
      </c>
      <c r="R110" s="494">
        <v>18</v>
      </c>
      <c r="S110" s="476">
        <v>10</v>
      </c>
      <c r="T110" s="476">
        <f t="shared" si="59"/>
        <v>28</v>
      </c>
      <c r="U110" s="544">
        <f t="shared" si="50"/>
        <v>-0.22222222222222221</v>
      </c>
      <c r="V110" s="494">
        <v>18</v>
      </c>
      <c r="W110" s="332">
        <v>10</v>
      </c>
      <c r="X110" s="476">
        <f t="shared" si="60"/>
        <v>28</v>
      </c>
      <c r="Y110" s="544">
        <f t="shared" si="51"/>
        <v>-0.22222222222222221</v>
      </c>
      <c r="Z110" s="493">
        <v>18</v>
      </c>
      <c r="AA110" s="332">
        <v>10</v>
      </c>
      <c r="AB110" s="476">
        <f t="shared" si="61"/>
        <v>28</v>
      </c>
      <c r="AC110" s="544">
        <f t="shared" si="52"/>
        <v>-0.22222222222222221</v>
      </c>
      <c r="AD110" s="493"/>
      <c r="AE110" s="332"/>
      <c r="AF110" s="476">
        <f t="shared" si="62"/>
        <v>0</v>
      </c>
      <c r="AG110" s="541">
        <f t="shared" si="53"/>
        <v>-1</v>
      </c>
    </row>
    <row r="111" spans="1:33" x14ac:dyDescent="0.2">
      <c r="A111" s="469" t="s">
        <v>103</v>
      </c>
      <c r="B111" s="537">
        <v>59</v>
      </c>
      <c r="C111" s="332">
        <v>9</v>
      </c>
      <c r="D111" s="332">
        <f t="shared" si="63"/>
        <v>68</v>
      </c>
      <c r="E111" s="545">
        <f t="shared" si="46"/>
        <v>-8.1081081081081086E-2</v>
      </c>
      <c r="F111" s="572">
        <v>59</v>
      </c>
      <c r="G111" s="476">
        <v>9</v>
      </c>
      <c r="H111" s="476">
        <f t="shared" si="56"/>
        <v>68</v>
      </c>
      <c r="I111" s="545">
        <f t="shared" si="47"/>
        <v>-8.1081081081081086E-2</v>
      </c>
      <c r="J111" s="494">
        <v>59</v>
      </c>
      <c r="K111" s="476">
        <v>9</v>
      </c>
      <c r="L111" s="476">
        <f t="shared" si="57"/>
        <v>68</v>
      </c>
      <c r="M111" s="545">
        <f t="shared" si="48"/>
        <v>-8.1081081081081086E-2</v>
      </c>
      <c r="N111" s="494">
        <v>59</v>
      </c>
      <c r="O111" s="476">
        <v>9</v>
      </c>
      <c r="P111" s="476">
        <f t="shared" si="58"/>
        <v>68</v>
      </c>
      <c r="Q111" s="545">
        <f t="shared" si="49"/>
        <v>-8.1081081081081086E-2</v>
      </c>
      <c r="R111" s="494">
        <v>59</v>
      </c>
      <c r="S111" s="476">
        <v>9</v>
      </c>
      <c r="T111" s="476">
        <f t="shared" si="59"/>
        <v>68</v>
      </c>
      <c r="U111" s="545">
        <f t="shared" si="50"/>
        <v>-8.1081081081081086E-2</v>
      </c>
      <c r="V111" s="494">
        <v>59</v>
      </c>
      <c r="W111" s="332">
        <v>9</v>
      </c>
      <c r="X111" s="476">
        <f t="shared" si="60"/>
        <v>68</v>
      </c>
      <c r="Y111" s="545">
        <f t="shared" si="51"/>
        <v>-8.1081081081081086E-2</v>
      </c>
      <c r="Z111" s="493">
        <v>59</v>
      </c>
      <c r="AA111" s="332">
        <v>9</v>
      </c>
      <c r="AB111" s="476">
        <f t="shared" si="61"/>
        <v>68</v>
      </c>
      <c r="AC111" s="545">
        <f t="shared" si="52"/>
        <v>-8.1081081081081086E-2</v>
      </c>
      <c r="AD111" s="493"/>
      <c r="AE111" s="332"/>
      <c r="AF111" s="476">
        <f t="shared" si="62"/>
        <v>0</v>
      </c>
      <c r="AG111" s="541">
        <f t="shared" si="53"/>
        <v>-1</v>
      </c>
    </row>
    <row r="112" spans="1:33" x14ac:dyDescent="0.2">
      <c r="A112" s="469" t="s">
        <v>154</v>
      </c>
      <c r="B112" s="537">
        <v>9</v>
      </c>
      <c r="C112" s="332">
        <v>3</v>
      </c>
      <c r="D112" s="332">
        <f t="shared" si="63"/>
        <v>12</v>
      </c>
      <c r="E112" s="544">
        <f t="shared" si="46"/>
        <v>-0.2</v>
      </c>
      <c r="F112" s="572">
        <v>9</v>
      </c>
      <c r="G112" s="476">
        <v>3</v>
      </c>
      <c r="H112" s="476">
        <f t="shared" si="56"/>
        <v>12</v>
      </c>
      <c r="I112" s="544">
        <f t="shared" si="47"/>
        <v>-0.2</v>
      </c>
      <c r="J112" s="494">
        <v>9</v>
      </c>
      <c r="K112" s="476">
        <v>3</v>
      </c>
      <c r="L112" s="476">
        <f t="shared" si="57"/>
        <v>12</v>
      </c>
      <c r="M112" s="544">
        <f t="shared" si="48"/>
        <v>-0.2</v>
      </c>
      <c r="N112" s="494">
        <v>9</v>
      </c>
      <c r="O112" s="476">
        <v>3</v>
      </c>
      <c r="P112" s="476">
        <f t="shared" si="58"/>
        <v>12</v>
      </c>
      <c r="Q112" s="545">
        <f t="shared" si="49"/>
        <v>-0.2</v>
      </c>
      <c r="R112" s="494">
        <v>9</v>
      </c>
      <c r="S112" s="476">
        <v>3</v>
      </c>
      <c r="T112" s="476">
        <f t="shared" si="59"/>
        <v>12</v>
      </c>
      <c r="U112" s="544">
        <f t="shared" si="50"/>
        <v>-0.2</v>
      </c>
      <c r="V112" s="494">
        <v>9</v>
      </c>
      <c r="W112" s="332">
        <v>3</v>
      </c>
      <c r="X112" s="476">
        <f t="shared" si="60"/>
        <v>12</v>
      </c>
      <c r="Y112" s="544">
        <f t="shared" si="51"/>
        <v>-0.2</v>
      </c>
      <c r="Z112" s="493">
        <v>9</v>
      </c>
      <c r="AA112" s="332">
        <v>3</v>
      </c>
      <c r="AB112" s="476">
        <f t="shared" si="61"/>
        <v>12</v>
      </c>
      <c r="AC112" s="544">
        <f t="shared" si="52"/>
        <v>-0.2</v>
      </c>
      <c r="AD112" s="493"/>
      <c r="AE112" s="332"/>
      <c r="AF112" s="476">
        <f t="shared" si="62"/>
        <v>0</v>
      </c>
      <c r="AG112" s="541">
        <f t="shared" si="53"/>
        <v>-1</v>
      </c>
    </row>
    <row r="113" spans="1:33" x14ac:dyDescent="0.2">
      <c r="A113" s="469" t="s">
        <v>116</v>
      </c>
      <c r="B113" s="537">
        <v>39</v>
      </c>
      <c r="C113" s="332">
        <v>16</v>
      </c>
      <c r="D113" s="332">
        <f t="shared" si="63"/>
        <v>55</v>
      </c>
      <c r="E113" s="545">
        <f t="shared" si="46"/>
        <v>-0.12698412698412698</v>
      </c>
      <c r="F113" s="572">
        <v>39</v>
      </c>
      <c r="G113" s="476">
        <v>16</v>
      </c>
      <c r="H113" s="476">
        <f t="shared" si="56"/>
        <v>55</v>
      </c>
      <c r="I113" s="545">
        <f t="shared" si="47"/>
        <v>-0.12698412698412698</v>
      </c>
      <c r="J113" s="494">
        <v>37</v>
      </c>
      <c r="K113" s="476">
        <v>16</v>
      </c>
      <c r="L113" s="476">
        <f t="shared" si="57"/>
        <v>53</v>
      </c>
      <c r="M113" s="545">
        <f t="shared" si="48"/>
        <v>-0.15873015873015872</v>
      </c>
      <c r="N113" s="494">
        <v>37</v>
      </c>
      <c r="O113" s="476">
        <v>16</v>
      </c>
      <c r="P113" s="476">
        <f t="shared" si="58"/>
        <v>53</v>
      </c>
      <c r="Q113" s="545">
        <f t="shared" si="49"/>
        <v>-0.15873015873015872</v>
      </c>
      <c r="R113" s="494">
        <v>37</v>
      </c>
      <c r="S113" s="476">
        <v>16</v>
      </c>
      <c r="T113" s="476">
        <f t="shared" si="59"/>
        <v>53</v>
      </c>
      <c r="U113" s="545">
        <f t="shared" si="50"/>
        <v>-0.15873015873015872</v>
      </c>
      <c r="V113" s="494">
        <v>34</v>
      </c>
      <c r="W113" s="332">
        <v>15</v>
      </c>
      <c r="X113" s="476">
        <f t="shared" si="60"/>
        <v>49</v>
      </c>
      <c r="Y113" s="544">
        <f t="shared" si="51"/>
        <v>-0.22222222222222221</v>
      </c>
      <c r="Z113" s="493">
        <v>33</v>
      </c>
      <c r="AA113" s="332">
        <v>15</v>
      </c>
      <c r="AB113" s="476">
        <f t="shared" si="61"/>
        <v>48</v>
      </c>
      <c r="AC113" s="544">
        <f t="shared" si="52"/>
        <v>-0.23809523809523808</v>
      </c>
      <c r="AD113" s="493"/>
      <c r="AE113" s="332"/>
      <c r="AF113" s="476">
        <f t="shared" si="62"/>
        <v>0</v>
      </c>
      <c r="AG113" s="541">
        <f t="shared" si="53"/>
        <v>-1</v>
      </c>
    </row>
    <row r="114" spans="1:33" x14ac:dyDescent="0.2">
      <c r="A114" s="469" t="s">
        <v>156</v>
      </c>
      <c r="B114" s="537">
        <v>4</v>
      </c>
      <c r="C114" s="332">
        <v>2</v>
      </c>
      <c r="D114" s="332">
        <f t="shared" si="63"/>
        <v>6</v>
      </c>
      <c r="E114" s="544">
        <f t="shared" si="46"/>
        <v>-0.25</v>
      </c>
      <c r="F114" s="572">
        <v>4</v>
      </c>
      <c r="G114" s="476">
        <v>2</v>
      </c>
      <c r="H114" s="476">
        <f t="shared" si="56"/>
        <v>6</v>
      </c>
      <c r="I114" s="544">
        <f t="shared" si="47"/>
        <v>-0.25</v>
      </c>
      <c r="J114" s="494">
        <v>4</v>
      </c>
      <c r="K114" s="476">
        <v>2</v>
      </c>
      <c r="L114" s="476">
        <f t="shared" si="57"/>
        <v>6</v>
      </c>
      <c r="M114" s="544">
        <f t="shared" si="48"/>
        <v>-0.25</v>
      </c>
      <c r="N114" s="494">
        <v>4</v>
      </c>
      <c r="O114" s="476">
        <v>2</v>
      </c>
      <c r="P114" s="476">
        <f t="shared" si="58"/>
        <v>6</v>
      </c>
      <c r="Q114" s="544">
        <f t="shared" si="49"/>
        <v>-0.25</v>
      </c>
      <c r="R114" s="494">
        <v>4</v>
      </c>
      <c r="S114" s="476">
        <v>2</v>
      </c>
      <c r="T114" s="476">
        <f t="shared" si="59"/>
        <v>6</v>
      </c>
      <c r="U114" s="544">
        <f t="shared" si="50"/>
        <v>-0.25</v>
      </c>
      <c r="V114" s="494">
        <v>4</v>
      </c>
      <c r="W114" s="332">
        <v>2</v>
      </c>
      <c r="X114" s="476">
        <f t="shared" si="60"/>
        <v>6</v>
      </c>
      <c r="Y114" s="544">
        <f t="shared" si="51"/>
        <v>-0.25</v>
      </c>
      <c r="Z114" s="493">
        <v>4</v>
      </c>
      <c r="AA114" s="332">
        <v>2</v>
      </c>
      <c r="AB114" s="476">
        <f t="shared" si="61"/>
        <v>6</v>
      </c>
      <c r="AC114" s="544">
        <f t="shared" si="52"/>
        <v>-0.25</v>
      </c>
      <c r="AD114" s="493"/>
      <c r="AE114" s="332"/>
      <c r="AF114" s="476">
        <f t="shared" si="62"/>
        <v>0</v>
      </c>
      <c r="AG114" s="541">
        <f t="shared" si="53"/>
        <v>-1</v>
      </c>
    </row>
    <row r="115" spans="1:33" x14ac:dyDescent="0.2">
      <c r="A115" s="470" t="s">
        <v>157</v>
      </c>
      <c r="B115" s="538">
        <v>21</v>
      </c>
      <c r="C115" s="476">
        <v>6</v>
      </c>
      <c r="D115" s="332">
        <f t="shared" si="63"/>
        <v>27</v>
      </c>
      <c r="E115" s="541">
        <f t="shared" si="46"/>
        <v>-3.5714285714285712E-2</v>
      </c>
      <c r="F115" s="572">
        <v>21</v>
      </c>
      <c r="G115" s="476">
        <v>5</v>
      </c>
      <c r="H115" s="476">
        <f t="shared" si="56"/>
        <v>26</v>
      </c>
      <c r="I115" s="545">
        <f t="shared" si="47"/>
        <v>-7.1428571428571425E-2</v>
      </c>
      <c r="J115" s="494">
        <v>21</v>
      </c>
      <c r="K115" s="476">
        <v>5</v>
      </c>
      <c r="L115" s="476">
        <f t="shared" si="57"/>
        <v>26</v>
      </c>
      <c r="M115" s="545">
        <f t="shared" si="48"/>
        <v>-7.1428571428571425E-2</v>
      </c>
      <c r="N115" s="494">
        <v>21</v>
      </c>
      <c r="O115" s="476">
        <v>5</v>
      </c>
      <c r="P115" s="476">
        <f t="shared" si="58"/>
        <v>26</v>
      </c>
      <c r="Q115" s="545">
        <f t="shared" si="49"/>
        <v>-7.1428571428571425E-2</v>
      </c>
      <c r="R115" s="494">
        <v>21</v>
      </c>
      <c r="S115" s="476">
        <v>5</v>
      </c>
      <c r="T115" s="476">
        <f t="shared" si="59"/>
        <v>26</v>
      </c>
      <c r="U115" s="545">
        <f t="shared" si="50"/>
        <v>-7.1428571428571425E-2</v>
      </c>
      <c r="V115" s="494">
        <v>21</v>
      </c>
      <c r="W115" s="332">
        <v>5</v>
      </c>
      <c r="X115" s="476">
        <f t="shared" si="60"/>
        <v>26</v>
      </c>
      <c r="Y115" s="545">
        <f t="shared" si="51"/>
        <v>-7.1428571428571425E-2</v>
      </c>
      <c r="Z115" s="493">
        <v>21</v>
      </c>
      <c r="AA115" s="332">
        <v>5</v>
      </c>
      <c r="AB115" s="476">
        <f t="shared" si="61"/>
        <v>26</v>
      </c>
      <c r="AC115" s="545">
        <f t="shared" si="52"/>
        <v>-7.1428571428571425E-2</v>
      </c>
      <c r="AD115" s="493"/>
      <c r="AE115" s="332"/>
      <c r="AF115" s="476">
        <f t="shared" si="62"/>
        <v>0</v>
      </c>
      <c r="AG115" s="541">
        <f t="shared" si="53"/>
        <v>-1</v>
      </c>
    </row>
    <row r="116" spans="1:33" x14ac:dyDescent="0.2">
      <c r="A116" s="469" t="s">
        <v>164</v>
      </c>
      <c r="B116" s="537">
        <v>12</v>
      </c>
      <c r="C116" s="332">
        <v>8</v>
      </c>
      <c r="D116" s="332">
        <f t="shared" si="63"/>
        <v>20</v>
      </c>
      <c r="E116" s="544">
        <f t="shared" si="46"/>
        <v>-0.2857142857142857</v>
      </c>
      <c r="F116" s="572">
        <v>12</v>
      </c>
      <c r="G116" s="476">
        <v>9</v>
      </c>
      <c r="H116" s="476">
        <f t="shared" si="56"/>
        <v>21</v>
      </c>
      <c r="I116" s="544">
        <f t="shared" si="47"/>
        <v>-0.25</v>
      </c>
      <c r="J116" s="494">
        <v>12</v>
      </c>
      <c r="K116" s="476">
        <v>9</v>
      </c>
      <c r="L116" s="476">
        <f t="shared" si="57"/>
        <v>21</v>
      </c>
      <c r="M116" s="544">
        <f t="shared" si="48"/>
        <v>-0.25</v>
      </c>
      <c r="N116" s="494">
        <v>12</v>
      </c>
      <c r="O116" s="476">
        <v>9</v>
      </c>
      <c r="P116" s="476">
        <f t="shared" si="58"/>
        <v>21</v>
      </c>
      <c r="Q116" s="544">
        <f t="shared" si="49"/>
        <v>-0.25</v>
      </c>
      <c r="R116" s="494">
        <v>12</v>
      </c>
      <c r="S116" s="476">
        <v>9</v>
      </c>
      <c r="T116" s="476">
        <f t="shared" si="59"/>
        <v>21</v>
      </c>
      <c r="U116" s="544">
        <f t="shared" si="50"/>
        <v>-0.25</v>
      </c>
      <c r="V116" s="494">
        <v>12</v>
      </c>
      <c r="W116" s="332">
        <v>9</v>
      </c>
      <c r="X116" s="476">
        <f t="shared" si="60"/>
        <v>21</v>
      </c>
      <c r="Y116" s="544">
        <f t="shared" si="51"/>
        <v>-0.25</v>
      </c>
      <c r="Z116" s="493">
        <v>11</v>
      </c>
      <c r="AA116" s="332">
        <v>9</v>
      </c>
      <c r="AB116" s="476">
        <f t="shared" si="61"/>
        <v>20</v>
      </c>
      <c r="AC116" s="544">
        <f t="shared" si="52"/>
        <v>-0.2857142857142857</v>
      </c>
      <c r="AD116" s="493"/>
      <c r="AE116" s="332"/>
      <c r="AF116" s="476">
        <f t="shared" si="62"/>
        <v>0</v>
      </c>
      <c r="AG116" s="541">
        <f t="shared" si="53"/>
        <v>-1</v>
      </c>
    </row>
    <row r="117" spans="1:33" x14ac:dyDescent="0.2">
      <c r="A117" s="469" t="s">
        <v>158</v>
      </c>
      <c r="B117" s="537">
        <v>18</v>
      </c>
      <c r="C117" s="332">
        <v>14</v>
      </c>
      <c r="D117" s="332">
        <f t="shared" si="63"/>
        <v>32</v>
      </c>
      <c r="E117" s="545">
        <f t="shared" si="46"/>
        <v>-0.13513513513513514</v>
      </c>
      <c r="F117" s="572">
        <v>18</v>
      </c>
      <c r="G117" s="476">
        <v>14</v>
      </c>
      <c r="H117" s="476">
        <f t="shared" si="56"/>
        <v>32</v>
      </c>
      <c r="I117" s="545">
        <f t="shared" si="47"/>
        <v>-0.13513513513513514</v>
      </c>
      <c r="J117" s="494">
        <v>19</v>
      </c>
      <c r="K117" s="476">
        <v>14</v>
      </c>
      <c r="L117" s="476">
        <f t="shared" si="57"/>
        <v>33</v>
      </c>
      <c r="M117" s="545">
        <f t="shared" si="48"/>
        <v>-0.10810810810810811</v>
      </c>
      <c r="N117" s="494">
        <v>16</v>
      </c>
      <c r="O117" s="476">
        <v>14</v>
      </c>
      <c r="P117" s="476">
        <f t="shared" si="58"/>
        <v>30</v>
      </c>
      <c r="Q117" s="545">
        <f t="shared" si="49"/>
        <v>-0.1891891891891892</v>
      </c>
      <c r="R117" s="494">
        <v>16</v>
      </c>
      <c r="S117" s="476">
        <v>14</v>
      </c>
      <c r="T117" s="476">
        <f t="shared" si="59"/>
        <v>30</v>
      </c>
      <c r="U117" s="545">
        <f t="shared" si="50"/>
        <v>-0.1891891891891892</v>
      </c>
      <c r="V117" s="494">
        <v>15</v>
      </c>
      <c r="W117" s="332">
        <v>14</v>
      </c>
      <c r="X117" s="476">
        <f t="shared" si="60"/>
        <v>29</v>
      </c>
      <c r="Y117" s="544">
        <f t="shared" si="51"/>
        <v>-0.21621621621621623</v>
      </c>
      <c r="Z117" s="493">
        <v>15</v>
      </c>
      <c r="AA117" s="332">
        <v>14</v>
      </c>
      <c r="AB117" s="476">
        <f t="shared" si="61"/>
        <v>29</v>
      </c>
      <c r="AC117" s="544">
        <f t="shared" si="52"/>
        <v>-0.21621621621621623</v>
      </c>
      <c r="AD117" s="493"/>
      <c r="AE117" s="332"/>
      <c r="AF117" s="476">
        <f t="shared" si="62"/>
        <v>0</v>
      </c>
      <c r="AG117" s="541">
        <f t="shared" si="53"/>
        <v>-1</v>
      </c>
    </row>
    <row r="118" spans="1:33" x14ac:dyDescent="0.2">
      <c r="A118" s="469" t="s">
        <v>215</v>
      </c>
      <c r="B118" s="537">
        <v>14</v>
      </c>
      <c r="C118" s="332">
        <v>4</v>
      </c>
      <c r="D118" s="332">
        <f t="shared" si="63"/>
        <v>18</v>
      </c>
      <c r="E118" s="545">
        <f t="shared" si="46"/>
        <v>-0.1</v>
      </c>
      <c r="F118" s="572">
        <v>14</v>
      </c>
      <c r="G118" s="476">
        <v>4</v>
      </c>
      <c r="H118" s="476">
        <f t="shared" si="56"/>
        <v>18</v>
      </c>
      <c r="I118" s="545">
        <f t="shared" si="47"/>
        <v>-0.1</v>
      </c>
      <c r="J118" s="494">
        <v>14</v>
      </c>
      <c r="K118" s="476">
        <v>4</v>
      </c>
      <c r="L118" s="476">
        <f t="shared" si="57"/>
        <v>18</v>
      </c>
      <c r="M118" s="545">
        <f t="shared" si="48"/>
        <v>-0.1</v>
      </c>
      <c r="N118" s="494">
        <v>14</v>
      </c>
      <c r="O118" s="476">
        <v>4</v>
      </c>
      <c r="P118" s="476">
        <f t="shared" si="58"/>
        <v>18</v>
      </c>
      <c r="Q118" s="545">
        <f t="shared" si="49"/>
        <v>-0.1</v>
      </c>
      <c r="R118" s="494">
        <v>14</v>
      </c>
      <c r="S118" s="476">
        <v>4</v>
      </c>
      <c r="T118" s="476">
        <f t="shared" si="59"/>
        <v>18</v>
      </c>
      <c r="U118" s="545">
        <f t="shared" si="50"/>
        <v>-0.1</v>
      </c>
      <c r="V118" s="494">
        <v>13</v>
      </c>
      <c r="W118" s="332">
        <v>4</v>
      </c>
      <c r="X118" s="476">
        <f t="shared" si="60"/>
        <v>17</v>
      </c>
      <c r="Y118" s="545">
        <f t="shared" si="51"/>
        <v>-0.15</v>
      </c>
      <c r="Z118" s="493">
        <v>13</v>
      </c>
      <c r="AA118" s="332">
        <v>4</v>
      </c>
      <c r="AB118" s="476">
        <f t="shared" si="61"/>
        <v>17</v>
      </c>
      <c r="AC118" s="545">
        <f t="shared" si="52"/>
        <v>-0.15</v>
      </c>
      <c r="AD118" s="493"/>
      <c r="AE118" s="332"/>
      <c r="AF118" s="476">
        <f t="shared" si="62"/>
        <v>0</v>
      </c>
      <c r="AG118" s="541">
        <f t="shared" si="53"/>
        <v>-1</v>
      </c>
    </row>
    <row r="119" spans="1:33" x14ac:dyDescent="0.2">
      <c r="A119" s="469" t="s">
        <v>161</v>
      </c>
      <c r="B119" s="537">
        <v>2</v>
      </c>
      <c r="C119" s="332">
        <v>5</v>
      </c>
      <c r="D119" s="332">
        <f t="shared" si="63"/>
        <v>7</v>
      </c>
      <c r="E119" s="544">
        <f t="shared" si="46"/>
        <v>-0.3</v>
      </c>
      <c r="F119" s="572">
        <v>1</v>
      </c>
      <c r="G119" s="476">
        <v>5</v>
      </c>
      <c r="H119" s="476">
        <f t="shared" si="56"/>
        <v>6</v>
      </c>
      <c r="I119" s="544">
        <f t="shared" si="47"/>
        <v>-0.4</v>
      </c>
      <c r="J119" s="494">
        <v>2</v>
      </c>
      <c r="K119" s="476">
        <v>5</v>
      </c>
      <c r="L119" s="476">
        <f t="shared" si="57"/>
        <v>7</v>
      </c>
      <c r="M119" s="544">
        <f t="shared" si="48"/>
        <v>-0.3</v>
      </c>
      <c r="N119" s="494">
        <v>2</v>
      </c>
      <c r="O119" s="476">
        <v>5</v>
      </c>
      <c r="P119" s="476">
        <f t="shared" si="58"/>
        <v>7</v>
      </c>
      <c r="Q119" s="544">
        <f t="shared" si="49"/>
        <v>-0.3</v>
      </c>
      <c r="R119" s="494">
        <v>2</v>
      </c>
      <c r="S119" s="476">
        <v>5</v>
      </c>
      <c r="T119" s="476">
        <f t="shared" si="59"/>
        <v>7</v>
      </c>
      <c r="U119" s="544">
        <f t="shared" si="50"/>
        <v>-0.3</v>
      </c>
      <c r="V119" s="494">
        <v>2</v>
      </c>
      <c r="W119" s="332">
        <v>5</v>
      </c>
      <c r="X119" s="476">
        <f t="shared" si="60"/>
        <v>7</v>
      </c>
      <c r="Y119" s="544">
        <f t="shared" si="51"/>
        <v>-0.3</v>
      </c>
      <c r="Z119" s="493">
        <v>2</v>
      </c>
      <c r="AA119" s="332">
        <v>5</v>
      </c>
      <c r="AB119" s="476">
        <f t="shared" si="61"/>
        <v>7</v>
      </c>
      <c r="AC119" s="544">
        <f t="shared" si="52"/>
        <v>-0.3</v>
      </c>
      <c r="AD119" s="493"/>
      <c r="AE119" s="332"/>
      <c r="AF119" s="476">
        <f t="shared" si="62"/>
        <v>0</v>
      </c>
      <c r="AG119" s="541">
        <f t="shared" si="53"/>
        <v>-1</v>
      </c>
    </row>
    <row r="120" spans="1:33" x14ac:dyDescent="0.2">
      <c r="A120" s="469" t="s">
        <v>162</v>
      </c>
      <c r="B120" s="537">
        <v>53</v>
      </c>
      <c r="C120" s="332">
        <v>2</v>
      </c>
      <c r="D120" s="332">
        <f t="shared" si="63"/>
        <v>55</v>
      </c>
      <c r="E120" s="545">
        <f t="shared" si="46"/>
        <v>-8.3333333333333329E-2</v>
      </c>
      <c r="F120" s="572">
        <v>53</v>
      </c>
      <c r="G120" s="476">
        <v>2</v>
      </c>
      <c r="H120" s="476">
        <f t="shared" si="56"/>
        <v>55</v>
      </c>
      <c r="I120" s="545">
        <f t="shared" si="47"/>
        <v>-8.3333333333333329E-2</v>
      </c>
      <c r="J120" s="494">
        <v>46</v>
      </c>
      <c r="K120" s="476">
        <v>2</v>
      </c>
      <c r="L120" s="476">
        <f t="shared" si="57"/>
        <v>48</v>
      </c>
      <c r="M120" s="545">
        <f t="shared" si="48"/>
        <v>-0.2</v>
      </c>
      <c r="N120" s="494">
        <v>46</v>
      </c>
      <c r="O120" s="476">
        <v>2</v>
      </c>
      <c r="P120" s="476">
        <f t="shared" si="58"/>
        <v>48</v>
      </c>
      <c r="Q120" s="545">
        <f t="shared" si="49"/>
        <v>-0.2</v>
      </c>
      <c r="R120" s="494">
        <v>46</v>
      </c>
      <c r="S120" s="476">
        <v>2</v>
      </c>
      <c r="T120" s="476">
        <f t="shared" si="59"/>
        <v>48</v>
      </c>
      <c r="U120" s="544">
        <f t="shared" si="50"/>
        <v>-0.2</v>
      </c>
      <c r="V120" s="494">
        <v>46</v>
      </c>
      <c r="W120" s="332">
        <v>2</v>
      </c>
      <c r="X120" s="476">
        <f t="shared" si="60"/>
        <v>48</v>
      </c>
      <c r="Y120" s="544">
        <f t="shared" si="51"/>
        <v>-0.2</v>
      </c>
      <c r="Z120" s="493">
        <v>45</v>
      </c>
      <c r="AA120" s="332">
        <v>2</v>
      </c>
      <c r="AB120" s="476">
        <f t="shared" si="61"/>
        <v>47</v>
      </c>
      <c r="AC120" s="544">
        <f t="shared" si="52"/>
        <v>-0.21666666666666667</v>
      </c>
      <c r="AD120" s="493"/>
      <c r="AE120" s="332"/>
      <c r="AF120" s="476">
        <f t="shared" si="62"/>
        <v>0</v>
      </c>
      <c r="AG120" s="541">
        <f t="shared" si="53"/>
        <v>-1</v>
      </c>
    </row>
    <row r="121" spans="1:33" x14ac:dyDescent="0.2">
      <c r="A121" s="469" t="s">
        <v>56</v>
      </c>
      <c r="B121" s="537">
        <v>14</v>
      </c>
      <c r="C121" s="332">
        <v>5</v>
      </c>
      <c r="D121" s="332">
        <f t="shared" si="63"/>
        <v>19</v>
      </c>
      <c r="E121" s="545">
        <f t="shared" si="46"/>
        <v>-0.17391304347826086</v>
      </c>
      <c r="F121" s="572">
        <v>14</v>
      </c>
      <c r="G121" s="476">
        <v>5</v>
      </c>
      <c r="H121" s="476">
        <f t="shared" si="56"/>
        <v>19</v>
      </c>
      <c r="I121" s="545">
        <f t="shared" si="47"/>
        <v>-0.17391304347826086</v>
      </c>
      <c r="J121" s="494">
        <v>14</v>
      </c>
      <c r="K121" s="476">
        <v>5</v>
      </c>
      <c r="L121" s="476">
        <f t="shared" si="57"/>
        <v>19</v>
      </c>
      <c r="M121" s="545">
        <f t="shared" si="48"/>
        <v>-0.17391304347826086</v>
      </c>
      <c r="N121" s="494">
        <v>14</v>
      </c>
      <c r="O121" s="476">
        <v>5</v>
      </c>
      <c r="P121" s="476">
        <f t="shared" si="58"/>
        <v>19</v>
      </c>
      <c r="Q121" s="545">
        <f t="shared" si="49"/>
        <v>-0.17391304347826086</v>
      </c>
      <c r="R121" s="494">
        <v>14</v>
      </c>
      <c r="S121" s="476">
        <v>5</v>
      </c>
      <c r="T121" s="476">
        <f t="shared" si="59"/>
        <v>19</v>
      </c>
      <c r="U121" s="545">
        <f t="shared" si="50"/>
        <v>-0.17391304347826086</v>
      </c>
      <c r="V121" s="494">
        <v>14</v>
      </c>
      <c r="W121" s="332">
        <v>5</v>
      </c>
      <c r="X121" s="476">
        <f t="shared" si="60"/>
        <v>19</v>
      </c>
      <c r="Y121" s="545">
        <f t="shared" si="51"/>
        <v>-0.17391304347826086</v>
      </c>
      <c r="Z121" s="493">
        <v>14</v>
      </c>
      <c r="AA121" s="332">
        <v>5</v>
      </c>
      <c r="AB121" s="476">
        <f t="shared" si="61"/>
        <v>19</v>
      </c>
      <c r="AC121" s="545">
        <f t="shared" si="52"/>
        <v>-0.17391304347826086</v>
      </c>
      <c r="AD121" s="493"/>
      <c r="AE121" s="332"/>
      <c r="AF121" s="476">
        <f t="shared" si="62"/>
        <v>0</v>
      </c>
      <c r="AG121" s="541">
        <f t="shared" si="53"/>
        <v>-1</v>
      </c>
    </row>
    <row r="122" spans="1:33" x14ac:dyDescent="0.2">
      <c r="A122" s="469" t="s">
        <v>184</v>
      </c>
      <c r="B122" s="537">
        <v>15</v>
      </c>
      <c r="C122" s="332">
        <v>6</v>
      </c>
      <c r="D122" s="332">
        <f t="shared" si="63"/>
        <v>21</v>
      </c>
      <c r="E122" s="545">
        <f t="shared" si="46"/>
        <v>-0.125</v>
      </c>
      <c r="F122" s="572">
        <v>15</v>
      </c>
      <c r="G122" s="476">
        <v>6</v>
      </c>
      <c r="H122" s="476">
        <f>SUM(F122:G122)</f>
        <v>21</v>
      </c>
      <c r="I122" s="545">
        <f t="shared" si="47"/>
        <v>-0.125</v>
      </c>
      <c r="J122" s="494">
        <v>15</v>
      </c>
      <c r="K122" s="476">
        <v>6</v>
      </c>
      <c r="L122" s="476">
        <f>SUM(J122:K122)</f>
        <v>21</v>
      </c>
      <c r="M122" s="545">
        <f t="shared" si="48"/>
        <v>-0.125</v>
      </c>
      <c r="N122" s="494">
        <v>15</v>
      </c>
      <c r="O122" s="476">
        <v>6</v>
      </c>
      <c r="P122" s="476">
        <f>SUM(N122:O122)</f>
        <v>21</v>
      </c>
      <c r="Q122" s="545">
        <f t="shared" si="49"/>
        <v>-0.125</v>
      </c>
      <c r="R122" s="494">
        <v>15</v>
      </c>
      <c r="S122" s="476">
        <v>6</v>
      </c>
      <c r="T122" s="476">
        <f t="shared" si="59"/>
        <v>21</v>
      </c>
      <c r="U122" s="545">
        <f t="shared" si="50"/>
        <v>-0.125</v>
      </c>
      <c r="V122" s="494">
        <v>15</v>
      </c>
      <c r="W122" s="332">
        <v>6</v>
      </c>
      <c r="X122" s="476">
        <f t="shared" si="60"/>
        <v>21</v>
      </c>
      <c r="Y122" s="545">
        <f t="shared" si="51"/>
        <v>-0.125</v>
      </c>
      <c r="Z122" s="493">
        <v>14</v>
      </c>
      <c r="AA122" s="332">
        <v>6</v>
      </c>
      <c r="AB122" s="476">
        <f t="shared" si="61"/>
        <v>20</v>
      </c>
      <c r="AC122" s="545">
        <f t="shared" si="52"/>
        <v>-0.16666666666666666</v>
      </c>
      <c r="AD122" s="493"/>
      <c r="AE122" s="332"/>
      <c r="AF122" s="476">
        <f t="shared" si="62"/>
        <v>0</v>
      </c>
      <c r="AG122" s="541">
        <f t="shared" si="53"/>
        <v>-1</v>
      </c>
    </row>
    <row r="123" spans="1:33" x14ac:dyDescent="0.2">
      <c r="A123" s="468" t="s">
        <v>172</v>
      </c>
      <c r="B123" s="501">
        <f>SUM(B124:B133)</f>
        <v>417</v>
      </c>
      <c r="C123" s="387">
        <f>SUM(C124:C133)</f>
        <v>65</v>
      </c>
      <c r="D123" s="387">
        <f>SUM(D124:D133)</f>
        <v>482</v>
      </c>
      <c r="E123" s="540">
        <f t="shared" si="46"/>
        <v>-0.12522686025408347</v>
      </c>
      <c r="F123" s="382">
        <f>SUM(F124:F133)</f>
        <v>415</v>
      </c>
      <c r="G123" s="387">
        <f>SUM(G124:G133)</f>
        <v>65</v>
      </c>
      <c r="H123" s="387">
        <f>SUM(H124:H133)</f>
        <v>480</v>
      </c>
      <c r="I123" s="568">
        <f t="shared" si="47"/>
        <v>-0.12885662431941924</v>
      </c>
      <c r="J123" s="457">
        <f>SUM(J124:J133)</f>
        <v>411</v>
      </c>
      <c r="K123" s="387">
        <f>SUM(K124:K133)</f>
        <v>64</v>
      </c>
      <c r="L123" s="387">
        <f>SUM(L124:L133)</f>
        <v>475</v>
      </c>
      <c r="M123" s="540">
        <f t="shared" si="48"/>
        <v>-0.13793103448275862</v>
      </c>
      <c r="N123" s="457">
        <f>SUM(N124:N133)</f>
        <v>408</v>
      </c>
      <c r="O123" s="387">
        <f>SUM(O124:O133)</f>
        <v>63</v>
      </c>
      <c r="P123" s="387">
        <f>SUM(P124:P133)</f>
        <v>471</v>
      </c>
      <c r="Q123" s="568">
        <f t="shared" si="49"/>
        <v>-0.14519056261343014</v>
      </c>
      <c r="R123" s="457">
        <f>SUM(R124:R133)</f>
        <v>397</v>
      </c>
      <c r="S123" s="387">
        <f>SUM(S124:S133)</f>
        <v>62</v>
      </c>
      <c r="T123" s="387">
        <f>SUM(T124:T133)</f>
        <v>459</v>
      </c>
      <c r="U123" s="568">
        <f t="shared" si="50"/>
        <v>-0.16696914700544466</v>
      </c>
      <c r="V123" s="457">
        <f>SUM(V124:V133)</f>
        <v>392</v>
      </c>
      <c r="W123" s="387">
        <f>SUM(W124:W133)</f>
        <v>60</v>
      </c>
      <c r="X123" s="387">
        <f>SUM(X124:X133)</f>
        <v>452</v>
      </c>
      <c r="Y123" s="568">
        <f t="shared" si="51"/>
        <v>-0.17967332123411978</v>
      </c>
      <c r="Z123" s="457">
        <f>SUM(Z124:Z133)</f>
        <v>387</v>
      </c>
      <c r="AA123" s="387">
        <f>SUM(AA124:AA133)</f>
        <v>60</v>
      </c>
      <c r="AB123" s="387">
        <f>SUM(AB124:AB133)</f>
        <v>447</v>
      </c>
      <c r="AC123" s="568">
        <f t="shared" si="52"/>
        <v>-0.18874773139745918</v>
      </c>
      <c r="AD123" s="457">
        <f>SUM(AD124:AD133)</f>
        <v>0</v>
      </c>
      <c r="AE123" s="387">
        <f>SUM(AE124:AE133)</f>
        <v>0</v>
      </c>
      <c r="AF123" s="387">
        <f>SUM(AF124:AF133)</f>
        <v>0</v>
      </c>
      <c r="AG123" s="568">
        <f t="shared" si="53"/>
        <v>-1</v>
      </c>
    </row>
    <row r="124" spans="1:33" x14ac:dyDescent="0.2">
      <c r="A124" s="469" t="s">
        <v>102</v>
      </c>
      <c r="B124" s="537">
        <v>23</v>
      </c>
      <c r="C124" s="332">
        <v>4</v>
      </c>
      <c r="D124" s="332">
        <f>SUM(B124:C124)</f>
        <v>27</v>
      </c>
      <c r="E124" s="544">
        <f t="shared" si="46"/>
        <v>-0.22857142857142856</v>
      </c>
      <c r="F124" s="572">
        <v>23</v>
      </c>
      <c r="G124" s="476">
        <v>4</v>
      </c>
      <c r="H124" s="476">
        <f t="shared" ref="H124:H133" si="64">SUM(F124:G124)</f>
        <v>27</v>
      </c>
      <c r="I124" s="544">
        <f t="shared" si="47"/>
        <v>-0.22857142857142856</v>
      </c>
      <c r="J124" s="494">
        <v>23</v>
      </c>
      <c r="K124" s="476">
        <v>4</v>
      </c>
      <c r="L124" s="476">
        <f t="shared" ref="L124:L133" si="65">SUM(J124:K124)</f>
        <v>27</v>
      </c>
      <c r="M124" s="544">
        <f t="shared" si="48"/>
        <v>-0.22857142857142856</v>
      </c>
      <c r="N124" s="494">
        <v>23</v>
      </c>
      <c r="O124" s="476">
        <v>4</v>
      </c>
      <c r="P124" s="476">
        <f t="shared" ref="P124:P133" si="66">SUM(N124:O124)</f>
        <v>27</v>
      </c>
      <c r="Q124" s="544">
        <f t="shared" si="49"/>
        <v>-0.22857142857142856</v>
      </c>
      <c r="R124" s="494">
        <v>23</v>
      </c>
      <c r="S124" s="476">
        <v>4</v>
      </c>
      <c r="T124" s="476">
        <f t="shared" ref="T124:T133" si="67">SUM(R124:S124)</f>
        <v>27</v>
      </c>
      <c r="U124" s="544">
        <f t="shared" si="50"/>
        <v>-0.22857142857142856</v>
      </c>
      <c r="V124" s="493">
        <v>23</v>
      </c>
      <c r="W124" s="332">
        <v>3</v>
      </c>
      <c r="X124" s="476">
        <f t="shared" ref="X124:X133" si="68">SUM(V124:W124)</f>
        <v>26</v>
      </c>
      <c r="Y124" s="544">
        <f t="shared" si="51"/>
        <v>-0.25714285714285712</v>
      </c>
      <c r="Z124" s="493">
        <v>23</v>
      </c>
      <c r="AA124" s="332">
        <v>3</v>
      </c>
      <c r="AB124" s="476">
        <f t="shared" ref="AB124:AB133" si="69">SUM(Z124:AA124)</f>
        <v>26</v>
      </c>
      <c r="AC124" s="544">
        <f t="shared" si="52"/>
        <v>-0.25714285714285712</v>
      </c>
      <c r="AD124" s="493"/>
      <c r="AE124" s="332"/>
      <c r="AF124" s="476">
        <f t="shared" ref="AF124:AF133" si="70">SUM(AD124:AE124)</f>
        <v>0</v>
      </c>
      <c r="AG124" s="541">
        <f t="shared" si="53"/>
        <v>-1</v>
      </c>
    </row>
    <row r="125" spans="1:33" x14ac:dyDescent="0.2">
      <c r="A125" s="469" t="s">
        <v>152</v>
      </c>
      <c r="B125" s="537">
        <v>46</v>
      </c>
      <c r="C125" s="332">
        <v>1</v>
      </c>
      <c r="D125" s="332">
        <f t="shared" ref="D125:D133" si="71">SUM(B125:C125)</f>
        <v>47</v>
      </c>
      <c r="E125" s="545">
        <f t="shared" si="46"/>
        <v>-0.18965517241379309</v>
      </c>
      <c r="F125" s="572">
        <v>46</v>
      </c>
      <c r="G125" s="476">
        <v>1</v>
      </c>
      <c r="H125" s="476">
        <f t="shared" si="64"/>
        <v>47</v>
      </c>
      <c r="I125" s="545">
        <f t="shared" si="47"/>
        <v>-0.18965517241379309</v>
      </c>
      <c r="J125" s="494">
        <v>45</v>
      </c>
      <c r="K125" s="476">
        <v>1</v>
      </c>
      <c r="L125" s="476">
        <f t="shared" si="65"/>
        <v>46</v>
      </c>
      <c r="M125" s="544">
        <f t="shared" si="48"/>
        <v>-0.20689655172413793</v>
      </c>
      <c r="N125" s="494">
        <v>45</v>
      </c>
      <c r="O125" s="476">
        <v>1</v>
      </c>
      <c r="P125" s="476">
        <f t="shared" si="66"/>
        <v>46</v>
      </c>
      <c r="Q125" s="544">
        <f t="shared" si="49"/>
        <v>-0.20689655172413793</v>
      </c>
      <c r="R125" s="494">
        <v>44</v>
      </c>
      <c r="S125" s="476">
        <v>1</v>
      </c>
      <c r="T125" s="476">
        <f t="shared" si="67"/>
        <v>45</v>
      </c>
      <c r="U125" s="544">
        <f t="shared" si="50"/>
        <v>-0.22413793103448276</v>
      </c>
      <c r="V125" s="493">
        <v>44</v>
      </c>
      <c r="W125" s="332">
        <v>1</v>
      </c>
      <c r="X125" s="476">
        <f t="shared" si="68"/>
        <v>45</v>
      </c>
      <c r="Y125" s="544">
        <f t="shared" si="51"/>
        <v>-0.22413793103448276</v>
      </c>
      <c r="Z125" s="493">
        <v>44</v>
      </c>
      <c r="AA125" s="332">
        <v>1</v>
      </c>
      <c r="AB125" s="476">
        <f t="shared" si="69"/>
        <v>45</v>
      </c>
      <c r="AC125" s="544">
        <f t="shared" si="52"/>
        <v>-0.22413793103448276</v>
      </c>
      <c r="AD125" s="493"/>
      <c r="AE125" s="332"/>
      <c r="AF125" s="476">
        <f t="shared" si="70"/>
        <v>0</v>
      </c>
      <c r="AG125" s="541">
        <f t="shared" si="53"/>
        <v>-1</v>
      </c>
    </row>
    <row r="126" spans="1:33" x14ac:dyDescent="0.2">
      <c r="A126" s="469" t="s">
        <v>153</v>
      </c>
      <c r="B126" s="537">
        <v>53</v>
      </c>
      <c r="C126" s="332">
        <v>1</v>
      </c>
      <c r="D126" s="332">
        <f t="shared" si="71"/>
        <v>54</v>
      </c>
      <c r="E126" s="545">
        <f t="shared" si="46"/>
        <v>-5.2631578947368418E-2</v>
      </c>
      <c r="F126" s="572">
        <v>53</v>
      </c>
      <c r="G126" s="476">
        <v>1</v>
      </c>
      <c r="H126" s="476">
        <f>SUM(F126:G126)</f>
        <v>54</v>
      </c>
      <c r="I126" s="545">
        <f t="shared" si="47"/>
        <v>-5.2631578947368418E-2</v>
      </c>
      <c r="J126" s="494">
        <v>52</v>
      </c>
      <c r="K126" s="476">
        <v>1</v>
      </c>
      <c r="L126" s="476">
        <f>SUM(J126:K126)</f>
        <v>53</v>
      </c>
      <c r="M126" s="545">
        <f t="shared" si="48"/>
        <v>-7.0175438596491224E-2</v>
      </c>
      <c r="N126" s="494">
        <v>52</v>
      </c>
      <c r="O126" s="476">
        <v>1</v>
      </c>
      <c r="P126" s="476">
        <f>SUM(N126:O126)</f>
        <v>53</v>
      </c>
      <c r="Q126" s="545">
        <f t="shared" si="49"/>
        <v>-7.0175438596491224E-2</v>
      </c>
      <c r="R126" s="494">
        <v>50</v>
      </c>
      <c r="S126" s="476">
        <v>1</v>
      </c>
      <c r="T126" s="476">
        <f>SUM(R126:S126)</f>
        <v>51</v>
      </c>
      <c r="U126" s="545">
        <f t="shared" si="50"/>
        <v>-0.10526315789473684</v>
      </c>
      <c r="V126" s="493">
        <v>50</v>
      </c>
      <c r="W126" s="332">
        <v>1</v>
      </c>
      <c r="X126" s="476">
        <f>SUM(V126:W126)</f>
        <v>51</v>
      </c>
      <c r="Y126" s="545">
        <f t="shared" si="51"/>
        <v>-0.10526315789473684</v>
      </c>
      <c r="Z126" s="493">
        <v>49</v>
      </c>
      <c r="AA126" s="332">
        <v>1</v>
      </c>
      <c r="AB126" s="476">
        <f>SUM(Z126:AA126)</f>
        <v>50</v>
      </c>
      <c r="AC126" s="545">
        <f t="shared" si="52"/>
        <v>-0.12280701754385964</v>
      </c>
      <c r="AD126" s="493"/>
      <c r="AE126" s="332"/>
      <c r="AF126" s="476">
        <f>SUM(AD126:AE126)</f>
        <v>0</v>
      </c>
      <c r="AG126" s="541">
        <f t="shared" si="53"/>
        <v>-1</v>
      </c>
    </row>
    <row r="127" spans="1:33" x14ac:dyDescent="0.2">
      <c r="A127" s="469" t="s">
        <v>229</v>
      </c>
      <c r="B127" s="537">
        <v>30</v>
      </c>
      <c r="C127" s="332">
        <v>12</v>
      </c>
      <c r="D127" s="332">
        <f t="shared" si="71"/>
        <v>42</v>
      </c>
      <c r="E127" s="541">
        <f t="shared" ref="E127:E133" si="72">(D127-$H51)/$H51</f>
        <v>-2.3255813953488372E-2</v>
      </c>
      <c r="F127" s="572">
        <v>29</v>
      </c>
      <c r="G127" s="476">
        <v>12</v>
      </c>
      <c r="H127" s="476">
        <f>SUM(F127:G127)</f>
        <v>41</v>
      </c>
      <c r="I127" s="541">
        <f t="shared" si="47"/>
        <v>-4.6511627906976744E-2</v>
      </c>
      <c r="J127" s="494">
        <v>28</v>
      </c>
      <c r="K127" s="476">
        <v>12</v>
      </c>
      <c r="L127" s="476">
        <f>SUM(J127:K127)</f>
        <v>40</v>
      </c>
      <c r="M127" s="545">
        <f t="shared" si="48"/>
        <v>-6.9767441860465115E-2</v>
      </c>
      <c r="N127" s="494">
        <v>28</v>
      </c>
      <c r="O127" s="476">
        <v>12</v>
      </c>
      <c r="P127" s="476">
        <f>SUM(N127:O127)</f>
        <v>40</v>
      </c>
      <c r="Q127" s="545">
        <f t="shared" si="49"/>
        <v>-6.9767441860465115E-2</v>
      </c>
      <c r="R127" s="494">
        <v>28</v>
      </c>
      <c r="S127" s="476">
        <v>12</v>
      </c>
      <c r="T127" s="476">
        <f>SUM(R127:S127)</f>
        <v>40</v>
      </c>
      <c r="U127" s="545">
        <f t="shared" si="50"/>
        <v>-6.9767441860465115E-2</v>
      </c>
      <c r="V127" s="493">
        <v>28</v>
      </c>
      <c r="W127" s="332">
        <v>12</v>
      </c>
      <c r="X127" s="476">
        <f>SUM(V127:W127)</f>
        <v>40</v>
      </c>
      <c r="Y127" s="545">
        <f t="shared" si="51"/>
        <v>-6.9767441860465115E-2</v>
      </c>
      <c r="Z127" s="493">
        <v>28</v>
      </c>
      <c r="AA127" s="332">
        <v>12</v>
      </c>
      <c r="AB127" s="476">
        <f>SUM(Z127:AA127)</f>
        <v>40</v>
      </c>
      <c r="AC127" s="545">
        <f t="shared" si="52"/>
        <v>-6.9767441860465115E-2</v>
      </c>
      <c r="AD127" s="493"/>
      <c r="AE127" s="332"/>
      <c r="AF127" s="476"/>
      <c r="AG127" s="541">
        <f t="shared" si="53"/>
        <v>-1</v>
      </c>
    </row>
    <row r="128" spans="1:33" x14ac:dyDescent="0.2">
      <c r="A128" s="469" t="s">
        <v>155</v>
      </c>
      <c r="B128" s="537">
        <v>9</v>
      </c>
      <c r="C128" s="332">
        <v>4</v>
      </c>
      <c r="D128" s="332">
        <f t="shared" si="71"/>
        <v>13</v>
      </c>
      <c r="E128" s="545">
        <f t="shared" si="72"/>
        <v>-0.13333333333333333</v>
      </c>
      <c r="F128" s="572">
        <v>9</v>
      </c>
      <c r="G128" s="476">
        <v>4</v>
      </c>
      <c r="H128" s="476">
        <f t="shared" si="64"/>
        <v>13</v>
      </c>
      <c r="I128" s="545">
        <f t="shared" ref="I128:I133" si="73">(H128-$H52)/$H52</f>
        <v>-0.13333333333333333</v>
      </c>
      <c r="J128" s="494">
        <v>9</v>
      </c>
      <c r="K128" s="476">
        <v>3</v>
      </c>
      <c r="L128" s="476">
        <f t="shared" si="65"/>
        <v>12</v>
      </c>
      <c r="M128" s="544">
        <f t="shared" ref="M128:M133" si="74">(L128-$H52)/$H52</f>
        <v>-0.2</v>
      </c>
      <c r="N128" s="494">
        <v>9</v>
      </c>
      <c r="O128" s="476">
        <v>3</v>
      </c>
      <c r="P128" s="476">
        <f t="shared" si="66"/>
        <v>12</v>
      </c>
      <c r="Q128" s="545">
        <f t="shared" ref="Q128:Q133" si="75">(P128-$H52)/$H52</f>
        <v>-0.2</v>
      </c>
      <c r="R128" s="494">
        <v>9</v>
      </c>
      <c r="S128" s="476">
        <v>3</v>
      </c>
      <c r="T128" s="476">
        <f t="shared" si="67"/>
        <v>12</v>
      </c>
      <c r="U128" s="544">
        <f t="shared" ref="U128:U133" si="76">(T128-$H52)/$H52</f>
        <v>-0.2</v>
      </c>
      <c r="V128" s="493">
        <v>9</v>
      </c>
      <c r="W128" s="332">
        <v>2</v>
      </c>
      <c r="X128" s="476">
        <f t="shared" si="68"/>
        <v>11</v>
      </c>
      <c r="Y128" s="544">
        <f t="shared" ref="Y128:Y133" si="77">(X128-$H52)/$H52</f>
        <v>-0.26666666666666666</v>
      </c>
      <c r="Z128" s="493">
        <v>9</v>
      </c>
      <c r="AA128" s="332">
        <v>2</v>
      </c>
      <c r="AB128" s="476">
        <f t="shared" si="69"/>
        <v>11</v>
      </c>
      <c r="AC128" s="544">
        <f t="shared" ref="AC128:AC133" si="78">(AB128-$H52)/$H52</f>
        <v>-0.26666666666666666</v>
      </c>
      <c r="AD128" s="493"/>
      <c r="AE128" s="332"/>
      <c r="AF128" s="476">
        <f t="shared" si="70"/>
        <v>0</v>
      </c>
      <c r="AG128" s="541">
        <f t="shared" ref="AG128:AG133" si="79">(AF128-$H52)/$H52</f>
        <v>-1</v>
      </c>
    </row>
    <row r="129" spans="1:33" x14ac:dyDescent="0.2">
      <c r="A129" s="469" t="s">
        <v>118</v>
      </c>
      <c r="B129" s="537">
        <v>8</v>
      </c>
      <c r="C129" s="332">
        <v>0</v>
      </c>
      <c r="D129" s="332">
        <f t="shared" si="71"/>
        <v>8</v>
      </c>
      <c r="E129" s="545">
        <f t="shared" si="72"/>
        <v>-0.1111111111111111</v>
      </c>
      <c r="F129" s="572">
        <v>8</v>
      </c>
      <c r="G129" s="476">
        <v>0</v>
      </c>
      <c r="H129" s="476">
        <f t="shared" si="64"/>
        <v>8</v>
      </c>
      <c r="I129" s="545">
        <f t="shared" si="73"/>
        <v>-0.1111111111111111</v>
      </c>
      <c r="J129" s="494">
        <v>8</v>
      </c>
      <c r="K129" s="476">
        <v>0</v>
      </c>
      <c r="L129" s="476">
        <f t="shared" si="65"/>
        <v>8</v>
      </c>
      <c r="M129" s="545">
        <f t="shared" si="74"/>
        <v>-0.1111111111111111</v>
      </c>
      <c r="N129" s="494">
        <v>8</v>
      </c>
      <c r="O129" s="476">
        <v>0</v>
      </c>
      <c r="P129" s="476">
        <f t="shared" si="66"/>
        <v>8</v>
      </c>
      <c r="Q129" s="545">
        <f t="shared" si="75"/>
        <v>-0.1111111111111111</v>
      </c>
      <c r="R129" s="494">
        <v>8</v>
      </c>
      <c r="S129" s="476">
        <v>0</v>
      </c>
      <c r="T129" s="476">
        <f t="shared" si="67"/>
        <v>8</v>
      </c>
      <c r="U129" s="545">
        <f t="shared" si="76"/>
        <v>-0.1111111111111111</v>
      </c>
      <c r="V129" s="493">
        <v>8</v>
      </c>
      <c r="W129" s="332">
        <v>0</v>
      </c>
      <c r="X129" s="476">
        <f t="shared" si="68"/>
        <v>8</v>
      </c>
      <c r="Y129" s="545">
        <f t="shared" si="77"/>
        <v>-0.1111111111111111</v>
      </c>
      <c r="Z129" s="493">
        <v>8</v>
      </c>
      <c r="AA129" s="332">
        <v>0</v>
      </c>
      <c r="AB129" s="476">
        <f t="shared" si="69"/>
        <v>8</v>
      </c>
      <c r="AC129" s="545">
        <f t="shared" si="78"/>
        <v>-0.1111111111111111</v>
      </c>
      <c r="AD129" s="493"/>
      <c r="AE129" s="332"/>
      <c r="AF129" s="476">
        <f t="shared" si="70"/>
        <v>0</v>
      </c>
      <c r="AG129" s="541">
        <f t="shared" si="79"/>
        <v>-1</v>
      </c>
    </row>
    <row r="130" spans="1:33" x14ac:dyDescent="0.2">
      <c r="A130" s="470" t="s">
        <v>91</v>
      </c>
      <c r="B130" s="538">
        <v>115</v>
      </c>
      <c r="C130" s="476">
        <v>33</v>
      </c>
      <c r="D130" s="332">
        <f t="shared" si="71"/>
        <v>148</v>
      </c>
      <c r="E130" s="545">
        <f t="shared" si="72"/>
        <v>-0.12941176470588237</v>
      </c>
      <c r="F130" s="572">
        <v>115</v>
      </c>
      <c r="G130" s="476">
        <v>33</v>
      </c>
      <c r="H130" s="476">
        <f t="shared" si="64"/>
        <v>148</v>
      </c>
      <c r="I130" s="545">
        <f t="shared" si="73"/>
        <v>-0.12941176470588237</v>
      </c>
      <c r="J130" s="494">
        <v>115</v>
      </c>
      <c r="K130" s="476">
        <v>33</v>
      </c>
      <c r="L130" s="476">
        <f t="shared" si="65"/>
        <v>148</v>
      </c>
      <c r="M130" s="545">
        <f t="shared" si="74"/>
        <v>-0.12941176470588237</v>
      </c>
      <c r="N130" s="494">
        <v>113</v>
      </c>
      <c r="O130" s="476">
        <v>33</v>
      </c>
      <c r="P130" s="476">
        <f t="shared" si="66"/>
        <v>146</v>
      </c>
      <c r="Q130" s="545">
        <f t="shared" si="75"/>
        <v>-0.14117647058823529</v>
      </c>
      <c r="R130" s="494">
        <v>108</v>
      </c>
      <c r="S130" s="476">
        <v>32</v>
      </c>
      <c r="T130" s="476">
        <f t="shared" si="67"/>
        <v>140</v>
      </c>
      <c r="U130" s="545">
        <f t="shared" si="76"/>
        <v>-0.17647058823529413</v>
      </c>
      <c r="V130" s="493">
        <v>106</v>
      </c>
      <c r="W130" s="332">
        <v>32</v>
      </c>
      <c r="X130" s="476">
        <f t="shared" si="68"/>
        <v>138</v>
      </c>
      <c r="Y130" s="545">
        <f t="shared" si="77"/>
        <v>-0.18823529411764706</v>
      </c>
      <c r="Z130" s="493">
        <v>103</v>
      </c>
      <c r="AA130" s="332">
        <v>32</v>
      </c>
      <c r="AB130" s="476">
        <f t="shared" si="69"/>
        <v>135</v>
      </c>
      <c r="AC130" s="544">
        <f t="shared" si="78"/>
        <v>-0.20588235294117646</v>
      </c>
      <c r="AD130" s="493"/>
      <c r="AE130" s="332"/>
      <c r="AF130" s="476">
        <f t="shared" si="70"/>
        <v>0</v>
      </c>
      <c r="AG130" s="541">
        <f t="shared" si="79"/>
        <v>-1</v>
      </c>
    </row>
    <row r="131" spans="1:33" x14ac:dyDescent="0.2">
      <c r="A131" s="469" t="s">
        <v>92</v>
      </c>
      <c r="B131" s="537">
        <v>17</v>
      </c>
      <c r="C131" s="332">
        <v>5</v>
      </c>
      <c r="D131" s="332">
        <f t="shared" si="71"/>
        <v>22</v>
      </c>
      <c r="E131" s="545">
        <f t="shared" si="72"/>
        <v>-0.15384615384615385</v>
      </c>
      <c r="F131" s="572">
        <v>17</v>
      </c>
      <c r="G131" s="476">
        <v>5</v>
      </c>
      <c r="H131" s="476">
        <f t="shared" si="64"/>
        <v>22</v>
      </c>
      <c r="I131" s="545">
        <f t="shared" si="73"/>
        <v>-0.15384615384615385</v>
      </c>
      <c r="J131" s="494">
        <v>17</v>
      </c>
      <c r="K131" s="476">
        <v>5</v>
      </c>
      <c r="L131" s="476">
        <f t="shared" si="65"/>
        <v>22</v>
      </c>
      <c r="M131" s="545">
        <f t="shared" si="74"/>
        <v>-0.15384615384615385</v>
      </c>
      <c r="N131" s="494">
        <v>17</v>
      </c>
      <c r="O131" s="476">
        <v>5</v>
      </c>
      <c r="P131" s="476">
        <f t="shared" si="66"/>
        <v>22</v>
      </c>
      <c r="Q131" s="545">
        <f t="shared" si="75"/>
        <v>-0.15384615384615385</v>
      </c>
      <c r="R131" s="494">
        <v>17</v>
      </c>
      <c r="S131" s="476">
        <v>5</v>
      </c>
      <c r="T131" s="476">
        <f t="shared" si="67"/>
        <v>22</v>
      </c>
      <c r="U131" s="545">
        <f t="shared" si="76"/>
        <v>-0.15384615384615385</v>
      </c>
      <c r="V131" s="493">
        <v>17</v>
      </c>
      <c r="W131" s="332">
        <v>5</v>
      </c>
      <c r="X131" s="476">
        <f t="shared" si="68"/>
        <v>22</v>
      </c>
      <c r="Y131" s="545">
        <f t="shared" si="77"/>
        <v>-0.15384615384615385</v>
      </c>
      <c r="Z131" s="493">
        <v>17</v>
      </c>
      <c r="AA131" s="332">
        <v>5</v>
      </c>
      <c r="AB131" s="476">
        <f t="shared" si="69"/>
        <v>22</v>
      </c>
      <c r="AC131" s="545">
        <f t="shared" si="78"/>
        <v>-0.15384615384615385</v>
      </c>
      <c r="AD131" s="493"/>
      <c r="AE131" s="332"/>
      <c r="AF131" s="476">
        <f t="shared" si="70"/>
        <v>0</v>
      </c>
      <c r="AG131" s="541">
        <f t="shared" si="79"/>
        <v>-1</v>
      </c>
    </row>
    <row r="132" spans="1:33" x14ac:dyDescent="0.2">
      <c r="A132" s="469" t="s">
        <v>230</v>
      </c>
      <c r="B132" s="537">
        <v>23</v>
      </c>
      <c r="C132" s="332">
        <v>3</v>
      </c>
      <c r="D132" s="332">
        <f t="shared" si="71"/>
        <v>26</v>
      </c>
      <c r="E132" s="544">
        <f t="shared" si="72"/>
        <v>-0.21212121212121213</v>
      </c>
      <c r="F132" s="572">
        <v>23</v>
      </c>
      <c r="G132" s="476">
        <v>3</v>
      </c>
      <c r="H132" s="476">
        <f t="shared" si="64"/>
        <v>26</v>
      </c>
      <c r="I132" s="544">
        <f t="shared" si="73"/>
        <v>-0.21212121212121213</v>
      </c>
      <c r="J132" s="494">
        <v>22</v>
      </c>
      <c r="K132" s="476">
        <v>3</v>
      </c>
      <c r="L132" s="476">
        <f t="shared" si="65"/>
        <v>25</v>
      </c>
      <c r="M132" s="544">
        <f t="shared" si="74"/>
        <v>-0.24242424242424243</v>
      </c>
      <c r="N132" s="494">
        <v>22</v>
      </c>
      <c r="O132" s="476">
        <v>3</v>
      </c>
      <c r="P132" s="476">
        <f t="shared" si="66"/>
        <v>25</v>
      </c>
      <c r="Q132" s="544">
        <f t="shared" si="75"/>
        <v>-0.24242424242424243</v>
      </c>
      <c r="R132" s="494">
        <v>22</v>
      </c>
      <c r="S132" s="476">
        <v>3</v>
      </c>
      <c r="T132" s="476">
        <f t="shared" si="67"/>
        <v>25</v>
      </c>
      <c r="U132" s="544">
        <f t="shared" si="76"/>
        <v>-0.24242424242424243</v>
      </c>
      <c r="V132" s="493">
        <v>22</v>
      </c>
      <c r="W132" s="332">
        <v>3</v>
      </c>
      <c r="X132" s="476">
        <f t="shared" si="68"/>
        <v>25</v>
      </c>
      <c r="Y132" s="544">
        <f t="shared" si="77"/>
        <v>-0.24242424242424243</v>
      </c>
      <c r="Z132" s="493">
        <v>22</v>
      </c>
      <c r="AA132" s="332">
        <v>3</v>
      </c>
      <c r="AB132" s="476">
        <f t="shared" si="69"/>
        <v>25</v>
      </c>
      <c r="AC132" s="544">
        <f t="shared" si="78"/>
        <v>-0.24242424242424243</v>
      </c>
      <c r="AD132" s="493"/>
      <c r="AE132" s="332"/>
      <c r="AF132" s="476"/>
      <c r="AG132" s="541">
        <f t="shared" si="79"/>
        <v>-1</v>
      </c>
    </row>
    <row r="133" spans="1:33" x14ac:dyDescent="0.2">
      <c r="A133" s="469" t="s">
        <v>38</v>
      </c>
      <c r="B133" s="537">
        <v>93</v>
      </c>
      <c r="C133" s="332">
        <v>2</v>
      </c>
      <c r="D133" s="332">
        <f t="shared" si="71"/>
        <v>95</v>
      </c>
      <c r="E133" s="545">
        <f t="shared" si="72"/>
        <v>-9.5238095238095233E-2</v>
      </c>
      <c r="F133" s="572">
        <v>92</v>
      </c>
      <c r="G133" s="476">
        <v>2</v>
      </c>
      <c r="H133" s="476">
        <f t="shared" si="64"/>
        <v>94</v>
      </c>
      <c r="I133" s="545">
        <f t="shared" si="73"/>
        <v>-0.10476190476190476</v>
      </c>
      <c r="J133" s="494">
        <v>92</v>
      </c>
      <c r="K133" s="476">
        <v>2</v>
      </c>
      <c r="L133" s="476">
        <f t="shared" si="65"/>
        <v>94</v>
      </c>
      <c r="M133" s="545">
        <f t="shared" si="74"/>
        <v>-0.10476190476190476</v>
      </c>
      <c r="N133" s="494">
        <v>91</v>
      </c>
      <c r="O133" s="476">
        <v>1</v>
      </c>
      <c r="P133" s="476">
        <f t="shared" si="66"/>
        <v>92</v>
      </c>
      <c r="Q133" s="545">
        <f t="shared" si="75"/>
        <v>-0.12380952380952381</v>
      </c>
      <c r="R133" s="494">
        <v>88</v>
      </c>
      <c r="S133" s="476">
        <v>1</v>
      </c>
      <c r="T133" s="476">
        <f t="shared" si="67"/>
        <v>89</v>
      </c>
      <c r="U133" s="545">
        <f t="shared" si="76"/>
        <v>-0.15238095238095239</v>
      </c>
      <c r="V133" s="493">
        <v>85</v>
      </c>
      <c r="W133" s="332">
        <v>1</v>
      </c>
      <c r="X133" s="476">
        <f t="shared" si="68"/>
        <v>86</v>
      </c>
      <c r="Y133" s="545">
        <f t="shared" si="77"/>
        <v>-0.18095238095238095</v>
      </c>
      <c r="Z133" s="493">
        <v>84</v>
      </c>
      <c r="AA133" s="332">
        <v>1</v>
      </c>
      <c r="AB133" s="476">
        <f t="shared" si="69"/>
        <v>85</v>
      </c>
      <c r="AC133" s="545">
        <f t="shared" si="78"/>
        <v>-0.19047619047619047</v>
      </c>
      <c r="AD133" s="493"/>
      <c r="AE133" s="332"/>
      <c r="AF133" s="476">
        <f t="shared" si="70"/>
        <v>0</v>
      </c>
      <c r="AG133" s="541">
        <f t="shared" si="79"/>
        <v>-1</v>
      </c>
    </row>
    <row r="134" spans="1:33" ht="13.5" thickBot="1" x14ac:dyDescent="0.25">
      <c r="B134" s="478"/>
      <c r="C134" s="478"/>
      <c r="D134" s="478"/>
      <c r="E134" s="478"/>
    </row>
    <row r="135" spans="1:33" x14ac:dyDescent="0.2">
      <c r="A135" s="502" t="s">
        <v>171</v>
      </c>
      <c r="B135" s="546">
        <f>B81+B102</f>
        <v>152</v>
      </c>
      <c r="C135" s="547">
        <f>C81+C102</f>
        <v>129</v>
      </c>
      <c r="D135" s="547">
        <f>D81+D102</f>
        <v>281</v>
      </c>
      <c r="E135" s="582">
        <f>(D135-$H59)/$H59</f>
        <v>-0.10223642172523961</v>
      </c>
      <c r="F135" s="546">
        <f>F81+F102</f>
        <v>151</v>
      </c>
      <c r="G135" s="547">
        <f>G81+G102</f>
        <v>129</v>
      </c>
      <c r="H135" s="547">
        <f>H81+H102</f>
        <v>280</v>
      </c>
      <c r="I135" s="582">
        <f>(H135-$H59)/$H59</f>
        <v>-0.10543130990415335</v>
      </c>
      <c r="J135" s="546">
        <f>J81+J102</f>
        <v>150</v>
      </c>
      <c r="K135" s="547">
        <f>K81+K102</f>
        <v>125</v>
      </c>
      <c r="L135" s="547">
        <f>L81+L102</f>
        <v>275</v>
      </c>
      <c r="M135" s="582">
        <f>(L135-$H59)/$H59</f>
        <v>-0.12140575079872204</v>
      </c>
      <c r="N135" s="546">
        <f>N81+N102</f>
        <v>147</v>
      </c>
      <c r="O135" s="547">
        <f>O81+O102</f>
        <v>124</v>
      </c>
      <c r="P135" s="547">
        <f>P81+P102</f>
        <v>271</v>
      </c>
      <c r="Q135" s="582">
        <f>(P135-$H59)/$H59</f>
        <v>-0.13418530351437699</v>
      </c>
      <c r="R135" s="546">
        <f>R81+R102</f>
        <v>146</v>
      </c>
      <c r="S135" s="547">
        <f>S81+S102</f>
        <v>120</v>
      </c>
      <c r="T135" s="547">
        <f>T81+T102</f>
        <v>266</v>
      </c>
      <c r="U135" s="582">
        <f>(T135-$H59)/$H59</f>
        <v>-0.15015974440894569</v>
      </c>
      <c r="V135" s="546">
        <f>V81+V102</f>
        <v>144</v>
      </c>
      <c r="W135" s="547">
        <f>W81+W102</f>
        <v>119</v>
      </c>
      <c r="X135" s="547">
        <f>X81+X102</f>
        <v>263</v>
      </c>
      <c r="Y135" s="582">
        <f>(X135-$H59)/$H59</f>
        <v>-0.15974440894568689</v>
      </c>
      <c r="Z135" s="546">
        <f>Z81+Z102</f>
        <v>143</v>
      </c>
      <c r="AA135" s="547">
        <f>AA81+AA102</f>
        <v>119</v>
      </c>
      <c r="AB135" s="547">
        <f>AB81+AB102</f>
        <v>262</v>
      </c>
      <c r="AC135" s="582">
        <f>(AB135-$H59)/$H59</f>
        <v>-0.16293929712460065</v>
      </c>
      <c r="AD135" s="546">
        <f>AD81+AD102</f>
        <v>0</v>
      </c>
      <c r="AE135" s="547">
        <f>AE81+AE102</f>
        <v>0</v>
      </c>
      <c r="AF135" s="547">
        <f>AF81+AF102</f>
        <v>0</v>
      </c>
      <c r="AG135" s="582">
        <f>(AF135-$H59)/$H59</f>
        <v>-1</v>
      </c>
    </row>
    <row r="136" spans="1:33" x14ac:dyDescent="0.2">
      <c r="A136" s="468" t="s">
        <v>173</v>
      </c>
      <c r="B136" s="387">
        <f>B93+B107+B85</f>
        <v>506</v>
      </c>
      <c r="C136" s="387">
        <f>C93+C107+C85</f>
        <v>188</v>
      </c>
      <c r="D136" s="387">
        <f>D93+D107+D85</f>
        <v>694</v>
      </c>
      <c r="E136" s="569">
        <f>(D136-$H60)/$H60</f>
        <v>-0.12151898734177215</v>
      </c>
      <c r="F136" s="501">
        <f>F85+F93+F107</f>
        <v>505</v>
      </c>
      <c r="G136" s="387">
        <f>G85+G93+G107</f>
        <v>186</v>
      </c>
      <c r="H136" s="382">
        <f>H85+H93+H107</f>
        <v>691</v>
      </c>
      <c r="I136" s="569">
        <f>(H136-$H60)/$H60</f>
        <v>-0.12531645569620253</v>
      </c>
      <c r="J136" s="457">
        <f>J93+J107+J85</f>
        <v>497</v>
      </c>
      <c r="K136" s="387">
        <f>K93+K107+K85</f>
        <v>184</v>
      </c>
      <c r="L136" s="387">
        <f>L93+L107+L85</f>
        <v>681</v>
      </c>
      <c r="M136" s="569">
        <f>(L136-$H60)/$H60</f>
        <v>-0.13797468354430381</v>
      </c>
      <c r="N136" s="457">
        <f>N93+N107+N85</f>
        <v>493</v>
      </c>
      <c r="O136" s="387">
        <f>O93+O107+O85</f>
        <v>184</v>
      </c>
      <c r="P136" s="387">
        <f>P93+P107+P85</f>
        <v>677</v>
      </c>
      <c r="Q136" s="569">
        <f>(P136-$H60)/$H60</f>
        <v>-0.14303797468354432</v>
      </c>
      <c r="R136" s="457">
        <f>R93+R107+R85</f>
        <v>494</v>
      </c>
      <c r="S136" s="387">
        <f>S93+S107+S85</f>
        <v>184</v>
      </c>
      <c r="T136" s="387">
        <f>T93+T107+T85</f>
        <v>678</v>
      </c>
      <c r="U136" s="569">
        <f>(T136-$H60)/$H60</f>
        <v>-0.14177215189873418</v>
      </c>
      <c r="V136" s="457">
        <f>V93+V107+V85</f>
        <v>486</v>
      </c>
      <c r="W136" s="387">
        <f>W93+W107+W85</f>
        <v>183</v>
      </c>
      <c r="X136" s="387">
        <f>X93+X107+X85</f>
        <v>669</v>
      </c>
      <c r="Y136" s="569">
        <f>(X136-$H60)/$H60</f>
        <v>-0.15316455696202533</v>
      </c>
      <c r="Z136" s="457">
        <f>Z93+Z107+Z85</f>
        <v>481</v>
      </c>
      <c r="AA136" s="387">
        <f>AA93+AA107+AA85</f>
        <v>182</v>
      </c>
      <c r="AB136" s="387">
        <f>AB93+AB107+AB85</f>
        <v>663</v>
      </c>
      <c r="AC136" s="569">
        <f>(AB136-$H60)/$H60</f>
        <v>-0.16075949367088607</v>
      </c>
      <c r="AD136" s="457">
        <f>AD93+AD107+AD85</f>
        <v>0</v>
      </c>
      <c r="AE136" s="387">
        <f>AE93+AE107+AE85</f>
        <v>0</v>
      </c>
      <c r="AF136" s="387">
        <f>AF93+AF107+AF85</f>
        <v>0</v>
      </c>
      <c r="AG136" s="569">
        <f>(AF136-$H60)/$H60</f>
        <v>-1</v>
      </c>
    </row>
    <row r="137" spans="1:33" x14ac:dyDescent="0.2">
      <c r="A137" s="468" t="s">
        <v>172</v>
      </c>
      <c r="B137" s="457">
        <f>B89+B98+B123</f>
        <v>572</v>
      </c>
      <c r="C137" s="387">
        <f>C89+C98+C123</f>
        <v>98</v>
      </c>
      <c r="D137" s="387">
        <f>D89+D98+D123</f>
        <v>670</v>
      </c>
      <c r="E137" s="569">
        <f>(D137-$H61)/$H61</f>
        <v>-0.13881748071979436</v>
      </c>
      <c r="F137" s="457">
        <f>F89+F98+F123</f>
        <v>566</v>
      </c>
      <c r="G137" s="387">
        <f>G89+G98+G123</f>
        <v>97</v>
      </c>
      <c r="H137" s="387">
        <f>H89+H98+H123</f>
        <v>663</v>
      </c>
      <c r="I137" s="569">
        <f>(H137-$H61)/$H61</f>
        <v>-0.14781491002570693</v>
      </c>
      <c r="J137" s="457">
        <f>J89+J98+J123</f>
        <v>559</v>
      </c>
      <c r="K137" s="387">
        <f>K89+K98+K123</f>
        <v>95</v>
      </c>
      <c r="L137" s="387">
        <f>L89+L98+L123</f>
        <v>654</v>
      </c>
      <c r="M137" s="569">
        <f>(L137-$H61)/$H61</f>
        <v>-0.15938303341902313</v>
      </c>
      <c r="N137" s="457">
        <f>N89+N98+N123</f>
        <v>555</v>
      </c>
      <c r="O137" s="387">
        <f>O89+O98+O123</f>
        <v>93</v>
      </c>
      <c r="P137" s="387">
        <f>P89+P98+P123</f>
        <v>648</v>
      </c>
      <c r="Q137" s="569">
        <f>(P137-$H61)/$H61</f>
        <v>-0.16709511568123395</v>
      </c>
      <c r="R137" s="457">
        <f>R89+R98+R123</f>
        <v>536</v>
      </c>
      <c r="S137" s="387">
        <f>S89+S98+S123</f>
        <v>92</v>
      </c>
      <c r="T137" s="387">
        <f>T89+T98+T123</f>
        <v>628</v>
      </c>
      <c r="U137" s="569">
        <f>(T137-$H61)/$H61</f>
        <v>-0.19280205655526991</v>
      </c>
      <c r="V137" s="457">
        <f>V89+V98+V123</f>
        <v>530</v>
      </c>
      <c r="W137" s="387">
        <f>W89+W98+W123</f>
        <v>89</v>
      </c>
      <c r="X137" s="387">
        <f>X89+X98+X123</f>
        <v>619</v>
      </c>
      <c r="Y137" s="569">
        <f>(X137-$H61)/$H61</f>
        <v>-0.20437017994858611</v>
      </c>
      <c r="Z137" s="457">
        <f>Z89+Z98+Z123</f>
        <v>524</v>
      </c>
      <c r="AA137" s="387">
        <f>AA89+AA98+AA123</f>
        <v>87</v>
      </c>
      <c r="AB137" s="387">
        <f>AB89+AB98+AB123</f>
        <v>611</v>
      </c>
      <c r="AC137" s="569">
        <f>(AB137-$H61)/$H61</f>
        <v>-0.21465295629820053</v>
      </c>
      <c r="AD137" s="457">
        <f>AD89+AD98+AD123</f>
        <v>0</v>
      </c>
      <c r="AE137" s="387">
        <f>AE89+AE98+AE123</f>
        <v>0</v>
      </c>
      <c r="AF137" s="387">
        <f>AF89+AF98+AF123</f>
        <v>0</v>
      </c>
      <c r="AG137" s="569">
        <f>(AF137-$H61)/$H61</f>
        <v>-1</v>
      </c>
    </row>
    <row r="138" spans="1:33" ht="13.5" thickBot="1" x14ac:dyDescent="0.25">
      <c r="A138" s="641"/>
      <c r="B138" s="641"/>
      <c r="C138" s="641"/>
      <c r="D138" s="641"/>
      <c r="E138" s="641"/>
      <c r="F138" s="641"/>
      <c r="G138" s="641"/>
      <c r="H138" s="641"/>
      <c r="I138" s="641"/>
      <c r="J138" s="641"/>
      <c r="K138" s="641"/>
      <c r="L138" s="641"/>
      <c r="M138" s="641"/>
      <c r="N138" s="641"/>
      <c r="O138" s="641"/>
      <c r="P138" s="641"/>
      <c r="Q138" s="641"/>
      <c r="R138" s="641"/>
      <c r="S138" s="641"/>
      <c r="T138" s="641"/>
      <c r="U138" s="641"/>
      <c r="V138" s="641"/>
      <c r="W138" s="641"/>
      <c r="X138" s="641"/>
      <c r="Y138" s="641"/>
      <c r="Z138" s="641"/>
      <c r="AA138" s="641"/>
      <c r="AB138" s="641"/>
      <c r="AC138" s="641"/>
      <c r="AD138" s="641"/>
      <c r="AE138" s="641"/>
      <c r="AF138" s="641"/>
      <c r="AG138" s="641"/>
    </row>
    <row r="139" spans="1:33" x14ac:dyDescent="0.2">
      <c r="A139" s="615"/>
      <c r="B139" s="919" t="s">
        <v>240</v>
      </c>
      <c r="C139" s="917"/>
      <c r="D139" s="917"/>
      <c r="E139" s="918"/>
      <c r="F139" s="919" t="s">
        <v>241</v>
      </c>
      <c r="G139" s="917"/>
      <c r="H139" s="917"/>
      <c r="I139" s="918"/>
      <c r="J139" s="919" t="s">
        <v>242</v>
      </c>
      <c r="K139" s="917"/>
      <c r="L139" s="917"/>
      <c r="M139" s="918"/>
      <c r="N139" s="919" t="s">
        <v>243</v>
      </c>
      <c r="O139" s="917"/>
      <c r="P139" s="917"/>
      <c r="Q139" s="918"/>
      <c r="R139" s="919" t="s">
        <v>244</v>
      </c>
      <c r="S139" s="926"/>
      <c r="T139" s="926"/>
      <c r="U139" s="927"/>
      <c r="V139" s="919" t="s">
        <v>245</v>
      </c>
      <c r="W139" s="917"/>
      <c r="X139" s="917"/>
      <c r="Y139" s="918"/>
      <c r="Z139" s="919" t="s">
        <v>246</v>
      </c>
      <c r="AA139" s="917"/>
      <c r="AB139" s="917"/>
      <c r="AC139" s="918"/>
      <c r="AD139" s="920"/>
      <c r="AE139" s="917"/>
      <c r="AF139" s="917"/>
      <c r="AG139" s="918"/>
    </row>
    <row r="140" spans="1:33" ht="13.5" thickBot="1" x14ac:dyDescent="0.25">
      <c r="A140" s="616" t="s">
        <v>216</v>
      </c>
      <c r="B140" s="550" t="s">
        <v>22</v>
      </c>
      <c r="C140" s="551" t="s">
        <v>21</v>
      </c>
      <c r="D140" s="552" t="s">
        <v>23</v>
      </c>
      <c r="E140" s="597" t="s">
        <v>47</v>
      </c>
      <c r="F140" s="550" t="s">
        <v>22</v>
      </c>
      <c r="G140" s="551" t="s">
        <v>21</v>
      </c>
      <c r="H140" s="552" t="s">
        <v>23</v>
      </c>
      <c r="I140" s="554" t="s">
        <v>47</v>
      </c>
      <c r="J140" s="550" t="s">
        <v>22</v>
      </c>
      <c r="K140" s="551" t="s">
        <v>21</v>
      </c>
      <c r="L140" s="552" t="s">
        <v>23</v>
      </c>
      <c r="M140" s="554" t="s">
        <v>47</v>
      </c>
      <c r="N140" s="550" t="s">
        <v>22</v>
      </c>
      <c r="O140" s="551" t="s">
        <v>21</v>
      </c>
      <c r="P140" s="552" t="s">
        <v>23</v>
      </c>
      <c r="Q140" s="554" t="s">
        <v>47</v>
      </c>
      <c r="R140" s="550" t="s">
        <v>22</v>
      </c>
      <c r="S140" s="551" t="s">
        <v>21</v>
      </c>
      <c r="T140" s="552" t="s">
        <v>23</v>
      </c>
      <c r="U140" s="554" t="s">
        <v>47</v>
      </c>
      <c r="V140" s="550" t="s">
        <v>22</v>
      </c>
      <c r="W140" s="551" t="s">
        <v>21</v>
      </c>
      <c r="X140" s="552" t="s">
        <v>23</v>
      </c>
      <c r="Y140" s="554" t="s">
        <v>47</v>
      </c>
      <c r="Z140" s="550" t="s">
        <v>22</v>
      </c>
      <c r="AA140" s="551" t="s">
        <v>21</v>
      </c>
      <c r="AB140" s="552" t="s">
        <v>23</v>
      </c>
      <c r="AC140" s="554" t="s">
        <v>47</v>
      </c>
      <c r="AD140" s="555" t="s">
        <v>22</v>
      </c>
      <c r="AE140" s="551" t="s">
        <v>21</v>
      </c>
      <c r="AF140" s="551" t="s">
        <v>48</v>
      </c>
      <c r="AG140" s="554" t="s">
        <v>47</v>
      </c>
    </row>
    <row r="141" spans="1:33" x14ac:dyDescent="0.2">
      <c r="A141" s="472" t="s">
        <v>149</v>
      </c>
      <c r="B141" s="556">
        <f t="shared" ref="B141:D142" si="80">B142</f>
        <v>217</v>
      </c>
      <c r="C141" s="557">
        <f t="shared" si="80"/>
        <v>106</v>
      </c>
      <c r="D141" s="557">
        <f t="shared" si="80"/>
        <v>323</v>
      </c>
      <c r="E141" s="561">
        <f t="shared" ref="E141:E146" si="81">(D141-$H65)/$H65</f>
        <v>-0.13172043010752688</v>
      </c>
      <c r="F141" s="556">
        <f t="shared" ref="F141:G142" si="82">F142</f>
        <v>217</v>
      </c>
      <c r="G141" s="557">
        <f t="shared" si="82"/>
        <v>107</v>
      </c>
      <c r="H141" s="557">
        <f>H142</f>
        <v>324</v>
      </c>
      <c r="I141" s="623">
        <f t="shared" ref="I141:I146" si="83">(H141-$H65)/$H65</f>
        <v>-0.12903225806451613</v>
      </c>
      <c r="J141" s="556">
        <f t="shared" ref="J141:L142" si="84">J142</f>
        <v>224</v>
      </c>
      <c r="K141" s="557">
        <f t="shared" si="84"/>
        <v>107</v>
      </c>
      <c r="L141" s="557">
        <f t="shared" si="84"/>
        <v>331</v>
      </c>
      <c r="M141" s="561">
        <f t="shared" ref="M141:M146" si="85">(L141-$H65)/$H65</f>
        <v>-0.11021505376344086</v>
      </c>
      <c r="N141" s="556">
        <f t="shared" ref="N141:P142" si="86">N142</f>
        <v>218</v>
      </c>
      <c r="O141" s="557">
        <f t="shared" si="86"/>
        <v>105</v>
      </c>
      <c r="P141" s="557">
        <f t="shared" si="86"/>
        <v>323</v>
      </c>
      <c r="Q141" s="561">
        <f t="shared" ref="Q141:Q146" si="87">(P141-$H65)/$H65</f>
        <v>-0.13172043010752688</v>
      </c>
      <c r="R141" s="556">
        <f t="shared" ref="R141:T142" si="88">R142</f>
        <v>215</v>
      </c>
      <c r="S141" s="557">
        <f t="shared" si="88"/>
        <v>103</v>
      </c>
      <c r="T141" s="557">
        <f t="shared" si="88"/>
        <v>318</v>
      </c>
      <c r="U141" s="561">
        <f t="shared" ref="U141:U146" si="89">(T141-$H65)/$H65</f>
        <v>-0.14516129032258066</v>
      </c>
      <c r="V141" s="556">
        <f t="shared" ref="V141:X142" si="90">V142</f>
        <v>213</v>
      </c>
      <c r="W141" s="557">
        <f t="shared" si="90"/>
        <v>103</v>
      </c>
      <c r="X141" s="557">
        <f t="shared" si="90"/>
        <v>316</v>
      </c>
      <c r="Y141" s="561">
        <f t="shared" ref="Y141:Y146" si="91">(X141-$H65)/$H65</f>
        <v>-0.15053763440860216</v>
      </c>
      <c r="Z141" s="556">
        <f t="shared" ref="Z141:AB142" si="92">Z142</f>
        <v>212</v>
      </c>
      <c r="AA141" s="557">
        <f t="shared" si="92"/>
        <v>103</v>
      </c>
      <c r="AB141" s="557">
        <f t="shared" si="92"/>
        <v>315</v>
      </c>
      <c r="AC141" s="561">
        <f t="shared" ref="AC141:AC146" si="93">(AB141-$H65)/$H65</f>
        <v>-0.15322580645161291</v>
      </c>
      <c r="AD141" s="560">
        <f t="shared" ref="AD141:AF142" si="94">AD142</f>
        <v>0</v>
      </c>
      <c r="AE141" s="557">
        <f t="shared" si="94"/>
        <v>0</v>
      </c>
      <c r="AF141" s="557">
        <f t="shared" si="94"/>
        <v>0</v>
      </c>
      <c r="AG141" s="561">
        <f t="shared" ref="AG141:AG146" si="95">(AF141-$H65)/$H65</f>
        <v>-1</v>
      </c>
    </row>
    <row r="142" spans="1:33" x14ac:dyDescent="0.2">
      <c r="A142" s="467" t="s">
        <v>82</v>
      </c>
      <c r="B142" s="492">
        <f t="shared" si="80"/>
        <v>217</v>
      </c>
      <c r="C142" s="475">
        <f t="shared" si="80"/>
        <v>106</v>
      </c>
      <c r="D142" s="475">
        <f t="shared" si="80"/>
        <v>323</v>
      </c>
      <c r="E142" s="539">
        <f t="shared" si="81"/>
        <v>-0.13172043010752688</v>
      </c>
      <c r="F142" s="617">
        <f t="shared" si="82"/>
        <v>217</v>
      </c>
      <c r="G142" s="475">
        <f t="shared" si="82"/>
        <v>107</v>
      </c>
      <c r="H142" s="475">
        <f>H143</f>
        <v>324</v>
      </c>
      <c r="I142" s="624">
        <f t="shared" si="83"/>
        <v>-0.12903225806451613</v>
      </c>
      <c r="J142" s="492">
        <f t="shared" si="84"/>
        <v>224</v>
      </c>
      <c r="K142" s="475">
        <f t="shared" si="84"/>
        <v>107</v>
      </c>
      <c r="L142" s="475">
        <f t="shared" si="84"/>
        <v>331</v>
      </c>
      <c r="M142" s="565">
        <f t="shared" si="85"/>
        <v>-0.11021505376344086</v>
      </c>
      <c r="N142" s="492">
        <f t="shared" si="86"/>
        <v>218</v>
      </c>
      <c r="O142" s="475">
        <f t="shared" si="86"/>
        <v>105</v>
      </c>
      <c r="P142" s="475">
        <f t="shared" si="86"/>
        <v>323</v>
      </c>
      <c r="Q142" s="539">
        <f t="shared" si="87"/>
        <v>-0.13172043010752688</v>
      </c>
      <c r="R142" s="492">
        <f t="shared" si="88"/>
        <v>215</v>
      </c>
      <c r="S142" s="475">
        <f t="shared" si="88"/>
        <v>103</v>
      </c>
      <c r="T142" s="475">
        <f t="shared" si="88"/>
        <v>318</v>
      </c>
      <c r="U142" s="539">
        <f t="shared" si="89"/>
        <v>-0.14516129032258066</v>
      </c>
      <c r="V142" s="492">
        <f t="shared" si="90"/>
        <v>213</v>
      </c>
      <c r="W142" s="475">
        <f t="shared" si="90"/>
        <v>103</v>
      </c>
      <c r="X142" s="475">
        <f t="shared" si="90"/>
        <v>316</v>
      </c>
      <c r="Y142" s="565">
        <f t="shared" si="91"/>
        <v>-0.15053763440860216</v>
      </c>
      <c r="Z142" s="492">
        <f t="shared" si="92"/>
        <v>212</v>
      </c>
      <c r="AA142" s="475">
        <f t="shared" si="92"/>
        <v>103</v>
      </c>
      <c r="AB142" s="475">
        <f t="shared" si="92"/>
        <v>315</v>
      </c>
      <c r="AC142" s="565">
        <f t="shared" si="93"/>
        <v>-0.15322580645161291</v>
      </c>
      <c r="AD142" s="564">
        <f t="shared" si="94"/>
        <v>0</v>
      </c>
      <c r="AE142" s="475">
        <f t="shared" si="94"/>
        <v>0</v>
      </c>
      <c r="AF142" s="475">
        <f t="shared" si="94"/>
        <v>0</v>
      </c>
      <c r="AG142" s="565">
        <f t="shared" si="95"/>
        <v>-1</v>
      </c>
    </row>
    <row r="143" spans="1:33" x14ac:dyDescent="0.2">
      <c r="A143" s="468" t="s">
        <v>174</v>
      </c>
      <c r="B143" s="457">
        <f>SUM(B144:B146)</f>
        <v>217</v>
      </c>
      <c r="C143" s="387">
        <f>SUM(C144:C146)</f>
        <v>106</v>
      </c>
      <c r="D143" s="387">
        <f>SUM(D144:D146)</f>
        <v>323</v>
      </c>
      <c r="E143" s="614">
        <f t="shared" si="81"/>
        <v>-0.13172043010752688</v>
      </c>
      <c r="F143" s="457">
        <f>SUM(F144:F146)</f>
        <v>217</v>
      </c>
      <c r="G143" s="387">
        <f>SUM(G144:G146)</f>
        <v>107</v>
      </c>
      <c r="H143" s="387">
        <f>SUM(H144:H146)</f>
        <v>324</v>
      </c>
      <c r="I143" s="569">
        <f t="shared" si="83"/>
        <v>-0.12903225806451613</v>
      </c>
      <c r="J143" s="457">
        <f>SUM(J144:J146)</f>
        <v>224</v>
      </c>
      <c r="K143" s="387">
        <f>SUM(K144:K146)</f>
        <v>107</v>
      </c>
      <c r="L143" s="387">
        <f>SUM(L144:L146)</f>
        <v>331</v>
      </c>
      <c r="M143" s="568">
        <f t="shared" si="85"/>
        <v>-0.11021505376344086</v>
      </c>
      <c r="N143" s="457">
        <f>SUM(N144:N146)</f>
        <v>218</v>
      </c>
      <c r="O143" s="387">
        <f>SUM(O144:O146)</f>
        <v>105</v>
      </c>
      <c r="P143" s="387">
        <f>SUM(P144:P146)</f>
        <v>323</v>
      </c>
      <c r="Q143" s="568">
        <f t="shared" si="87"/>
        <v>-0.13172043010752688</v>
      </c>
      <c r="R143" s="457">
        <f>SUM(R144:R146)</f>
        <v>215</v>
      </c>
      <c r="S143" s="387">
        <f>SUM(S144:S146)</f>
        <v>103</v>
      </c>
      <c r="T143" s="387">
        <f>SUM(T144:T146)</f>
        <v>318</v>
      </c>
      <c r="U143" s="568">
        <f t="shared" si="89"/>
        <v>-0.14516129032258066</v>
      </c>
      <c r="V143" s="457">
        <f>SUM(V144:V146)</f>
        <v>213</v>
      </c>
      <c r="W143" s="387">
        <f>SUM(W144:W146)</f>
        <v>103</v>
      </c>
      <c r="X143" s="387">
        <f>SUM(X144:X146)</f>
        <v>316</v>
      </c>
      <c r="Y143" s="568">
        <f t="shared" si="91"/>
        <v>-0.15053763440860216</v>
      </c>
      <c r="Z143" s="457">
        <f>SUM(Z144:Z146)</f>
        <v>212</v>
      </c>
      <c r="AA143" s="387">
        <f>SUM(AA144:AA146)</f>
        <v>103</v>
      </c>
      <c r="AB143" s="387">
        <f>SUM(AB144:AB146)</f>
        <v>315</v>
      </c>
      <c r="AC143" s="568">
        <f t="shared" si="93"/>
        <v>-0.15322580645161291</v>
      </c>
      <c r="AD143" s="382">
        <f>SUM(AD144:AD146)</f>
        <v>0</v>
      </c>
      <c r="AE143" s="387">
        <f>SUM(AE144:AE146)</f>
        <v>0</v>
      </c>
      <c r="AF143" s="387">
        <f>SUM(AF144:AF146)</f>
        <v>0</v>
      </c>
      <c r="AG143" s="568">
        <f t="shared" si="95"/>
        <v>-1</v>
      </c>
    </row>
    <row r="144" spans="1:33" x14ac:dyDescent="0.2">
      <c r="A144" s="469" t="s">
        <v>104</v>
      </c>
      <c r="B144" s="493">
        <v>102</v>
      </c>
      <c r="C144" s="332">
        <v>41</v>
      </c>
      <c r="D144" s="332">
        <f>SUM(B144:C144)</f>
        <v>143</v>
      </c>
      <c r="E144" s="545">
        <f t="shared" si="81"/>
        <v>-0.10062893081761007</v>
      </c>
      <c r="F144" s="493">
        <v>102</v>
      </c>
      <c r="G144" s="332">
        <v>41</v>
      </c>
      <c r="H144" s="476">
        <f>SUM(F144:G144)</f>
        <v>143</v>
      </c>
      <c r="I144" s="628">
        <f t="shared" si="83"/>
        <v>-0.10062893081761007</v>
      </c>
      <c r="J144" s="493">
        <v>104</v>
      </c>
      <c r="K144" s="332">
        <v>41</v>
      </c>
      <c r="L144" s="476">
        <f>SUM(J144:K144)</f>
        <v>145</v>
      </c>
      <c r="M144" s="545">
        <f t="shared" si="85"/>
        <v>-8.8050314465408799E-2</v>
      </c>
      <c r="N144" s="493">
        <v>103</v>
      </c>
      <c r="O144" s="332">
        <v>41</v>
      </c>
      <c r="P144" s="476">
        <f>SUM(N144:O144)</f>
        <v>144</v>
      </c>
      <c r="Q144" s="545">
        <f t="shared" si="87"/>
        <v>-9.4339622641509441E-2</v>
      </c>
      <c r="R144" s="493">
        <v>101</v>
      </c>
      <c r="S144" s="332">
        <v>40</v>
      </c>
      <c r="T144" s="476">
        <f>SUM(R144:S144)</f>
        <v>141</v>
      </c>
      <c r="U144" s="545">
        <f t="shared" si="89"/>
        <v>-0.11320754716981132</v>
      </c>
      <c r="V144" s="494">
        <v>99</v>
      </c>
      <c r="W144" s="476">
        <v>40</v>
      </c>
      <c r="X144" s="476">
        <f>SUM(V144:W144)</f>
        <v>139</v>
      </c>
      <c r="Y144" s="545">
        <f t="shared" si="91"/>
        <v>-0.12578616352201258</v>
      </c>
      <c r="Z144" s="494">
        <v>98</v>
      </c>
      <c r="AA144" s="476">
        <v>40</v>
      </c>
      <c r="AB144" s="476">
        <f>SUM(Z144:AA144)</f>
        <v>138</v>
      </c>
      <c r="AC144" s="545">
        <f t="shared" si="93"/>
        <v>-0.13207547169811321</v>
      </c>
      <c r="AD144" s="338"/>
      <c r="AE144" s="332"/>
      <c r="AF144" s="476">
        <f>SUM(AD144:AE144)</f>
        <v>0</v>
      </c>
      <c r="AG144" s="541">
        <f t="shared" si="95"/>
        <v>-1</v>
      </c>
    </row>
    <row r="145" spans="1:33" x14ac:dyDescent="0.2">
      <c r="A145" s="469" t="s">
        <v>176</v>
      </c>
      <c r="B145" s="493">
        <v>94</v>
      </c>
      <c r="C145" s="332">
        <v>41</v>
      </c>
      <c r="D145" s="332">
        <f t="shared" ref="D145:D146" si="96">SUM(B145:C145)</f>
        <v>135</v>
      </c>
      <c r="E145" s="545">
        <f t="shared" si="81"/>
        <v>-0.16149068322981366</v>
      </c>
      <c r="F145" s="493">
        <v>94</v>
      </c>
      <c r="G145" s="332">
        <v>41</v>
      </c>
      <c r="H145" s="476">
        <f>SUM(F145:G145)</f>
        <v>135</v>
      </c>
      <c r="I145" s="628">
        <f t="shared" si="83"/>
        <v>-0.16149068322981366</v>
      </c>
      <c r="J145" s="493">
        <v>99</v>
      </c>
      <c r="K145" s="332">
        <v>42</v>
      </c>
      <c r="L145" s="476">
        <f>SUM(J145:K145)</f>
        <v>141</v>
      </c>
      <c r="M145" s="545">
        <f t="shared" si="85"/>
        <v>-0.12422360248447205</v>
      </c>
      <c r="N145" s="493">
        <v>94</v>
      </c>
      <c r="O145" s="332">
        <v>40</v>
      </c>
      <c r="P145" s="476">
        <f>SUM(N145:O145)</f>
        <v>134</v>
      </c>
      <c r="Q145" s="545">
        <f t="shared" si="87"/>
        <v>-0.16770186335403728</v>
      </c>
      <c r="R145" s="493">
        <v>94</v>
      </c>
      <c r="S145" s="332">
        <v>39</v>
      </c>
      <c r="T145" s="476">
        <f>SUM(R145:S145)</f>
        <v>133</v>
      </c>
      <c r="U145" s="545">
        <f t="shared" si="89"/>
        <v>-0.17391304347826086</v>
      </c>
      <c r="V145" s="493">
        <v>94</v>
      </c>
      <c r="W145" s="332">
        <v>39</v>
      </c>
      <c r="X145" s="476">
        <f t="shared" ref="X145:X146" si="97">SUM(V145:W145)</f>
        <v>133</v>
      </c>
      <c r="Y145" s="545">
        <f t="shared" si="91"/>
        <v>-0.17391304347826086</v>
      </c>
      <c r="Z145" s="493">
        <v>94</v>
      </c>
      <c r="AA145" s="332">
        <v>39</v>
      </c>
      <c r="AB145" s="476">
        <f t="shared" ref="AB145:AB146" si="98">SUM(Z145:AA145)</f>
        <v>133</v>
      </c>
      <c r="AC145" s="545">
        <f t="shared" si="93"/>
        <v>-0.17391304347826086</v>
      </c>
      <c r="AD145" s="338"/>
      <c r="AE145" s="332"/>
      <c r="AF145" s="476">
        <f t="shared" ref="AF145:AF146" si="99">SUM(AD145:AE145)</f>
        <v>0</v>
      </c>
      <c r="AG145" s="541">
        <f t="shared" si="95"/>
        <v>-1</v>
      </c>
    </row>
    <row r="146" spans="1:33" ht="13.5" thickBot="1" x14ac:dyDescent="0.25">
      <c r="A146" s="471" t="s">
        <v>5</v>
      </c>
      <c r="B146" s="495">
        <v>21</v>
      </c>
      <c r="C146" s="477">
        <v>24</v>
      </c>
      <c r="D146" s="477">
        <f t="shared" si="96"/>
        <v>45</v>
      </c>
      <c r="E146" s="625">
        <f t="shared" si="81"/>
        <v>-0.13461538461538461</v>
      </c>
      <c r="F146" s="495">
        <v>21</v>
      </c>
      <c r="G146" s="477">
        <v>25</v>
      </c>
      <c r="H146" s="577">
        <f>SUM(F146:G146)</f>
        <v>46</v>
      </c>
      <c r="I146" s="625">
        <f t="shared" si="83"/>
        <v>-0.11538461538461539</v>
      </c>
      <c r="J146" s="495">
        <v>21</v>
      </c>
      <c r="K146" s="477">
        <v>24</v>
      </c>
      <c r="L146" s="577">
        <f>SUM(J146:K146)</f>
        <v>45</v>
      </c>
      <c r="M146" s="622">
        <f t="shared" si="85"/>
        <v>-0.13461538461538461</v>
      </c>
      <c r="N146" s="495">
        <v>21</v>
      </c>
      <c r="O146" s="477">
        <v>24</v>
      </c>
      <c r="P146" s="577">
        <f>SUM(N146:O146)</f>
        <v>45</v>
      </c>
      <c r="Q146" s="622">
        <f t="shared" si="87"/>
        <v>-0.13461538461538461</v>
      </c>
      <c r="R146" s="495">
        <v>20</v>
      </c>
      <c r="S146" s="477">
        <v>24</v>
      </c>
      <c r="T146" s="577">
        <f>SUM(R146:S146)</f>
        <v>44</v>
      </c>
      <c r="U146" s="622">
        <f t="shared" si="89"/>
        <v>-0.15384615384615385</v>
      </c>
      <c r="V146" s="495">
        <v>20</v>
      </c>
      <c r="W146" s="477">
        <v>24</v>
      </c>
      <c r="X146" s="577">
        <f t="shared" si="97"/>
        <v>44</v>
      </c>
      <c r="Y146" s="622">
        <f t="shared" si="91"/>
        <v>-0.15384615384615385</v>
      </c>
      <c r="Z146" s="495">
        <v>20</v>
      </c>
      <c r="AA146" s="477">
        <v>24</v>
      </c>
      <c r="AB146" s="577">
        <f t="shared" si="98"/>
        <v>44</v>
      </c>
      <c r="AC146" s="622">
        <f t="shared" si="93"/>
        <v>-0.15384615384615385</v>
      </c>
      <c r="AD146" s="618"/>
      <c r="AE146" s="477"/>
      <c r="AF146" s="577">
        <f t="shared" si="99"/>
        <v>0</v>
      </c>
      <c r="AG146" s="542">
        <f t="shared" si="95"/>
        <v>-1</v>
      </c>
    </row>
    <row r="147" spans="1:33" ht="13.5" thickBot="1" x14ac:dyDescent="0.25">
      <c r="A147" s="602"/>
      <c r="B147" s="603"/>
      <c r="C147" s="603"/>
      <c r="D147" s="603"/>
      <c r="E147" s="604"/>
      <c r="F147" s="603"/>
      <c r="G147" s="603"/>
      <c r="H147" s="593"/>
      <c r="I147" s="595"/>
      <c r="J147" s="603"/>
      <c r="K147" s="603"/>
      <c r="L147" s="593"/>
      <c r="M147" s="605"/>
      <c r="N147" s="603"/>
      <c r="O147" s="603"/>
      <c r="P147" s="593"/>
      <c r="Q147" s="605"/>
      <c r="R147" s="603"/>
      <c r="S147" s="603"/>
      <c r="T147" s="593"/>
      <c r="U147" s="605"/>
      <c r="V147" s="603"/>
      <c r="W147" s="603"/>
      <c r="X147" s="593"/>
      <c r="Y147" s="605"/>
      <c r="Z147" s="603"/>
      <c r="AA147" s="603"/>
      <c r="AB147" s="593"/>
      <c r="AC147" s="605"/>
      <c r="AD147" s="603"/>
      <c r="AE147" s="603"/>
      <c r="AF147" s="593"/>
      <c r="AG147" s="605"/>
    </row>
    <row r="148" spans="1:33" ht="13.5" thickBot="1" x14ac:dyDescent="0.25">
      <c r="A148" s="606" t="s">
        <v>174</v>
      </c>
      <c r="B148" s="607">
        <f>B143</f>
        <v>217</v>
      </c>
      <c r="C148" s="608">
        <f>C143</f>
        <v>106</v>
      </c>
      <c r="D148" s="608">
        <f>D143</f>
        <v>323</v>
      </c>
      <c r="E148" s="626">
        <f>(D148-$H72)/$H72</f>
        <v>-0.13172043010752688</v>
      </c>
      <c r="F148" s="607">
        <f>F143</f>
        <v>217</v>
      </c>
      <c r="G148" s="608">
        <f>G143</f>
        <v>107</v>
      </c>
      <c r="H148" s="608">
        <f>H143</f>
        <v>324</v>
      </c>
      <c r="I148" s="627">
        <f>(H148-$H72)/$H72</f>
        <v>-0.12903225806451613</v>
      </c>
      <c r="J148" s="607">
        <f>J143</f>
        <v>224</v>
      </c>
      <c r="K148" s="608">
        <f>K143</f>
        <v>107</v>
      </c>
      <c r="L148" s="608">
        <f>L143</f>
        <v>331</v>
      </c>
      <c r="M148" s="611">
        <f>(L148-$H72)/$H72</f>
        <v>-0.11021505376344086</v>
      </c>
      <c r="N148" s="607">
        <f>N143</f>
        <v>218</v>
      </c>
      <c r="O148" s="608">
        <f>O143</f>
        <v>105</v>
      </c>
      <c r="P148" s="608">
        <f>P143</f>
        <v>323</v>
      </c>
      <c r="Q148" s="611">
        <f>(P148-$H72)/$H72</f>
        <v>-0.13172043010752688</v>
      </c>
      <c r="R148" s="607">
        <f>R143</f>
        <v>215</v>
      </c>
      <c r="S148" s="608">
        <f>S143</f>
        <v>103</v>
      </c>
      <c r="T148" s="608">
        <f>T143</f>
        <v>318</v>
      </c>
      <c r="U148" s="611">
        <f>(T148-$H72)/$H72</f>
        <v>-0.14516129032258066</v>
      </c>
      <c r="V148" s="607">
        <f>V143</f>
        <v>213</v>
      </c>
      <c r="W148" s="608">
        <f>W143</f>
        <v>103</v>
      </c>
      <c r="X148" s="608">
        <f>X143</f>
        <v>316</v>
      </c>
      <c r="Y148" s="611">
        <f>(X148-$H72)/$H72</f>
        <v>-0.15053763440860216</v>
      </c>
      <c r="Z148" s="607">
        <f>Z143</f>
        <v>212</v>
      </c>
      <c r="AA148" s="608">
        <f>AA143</f>
        <v>103</v>
      </c>
      <c r="AB148" s="608">
        <f>AB143</f>
        <v>315</v>
      </c>
      <c r="AC148" s="611">
        <f>(AB148-$H72)/$H72</f>
        <v>-0.15322580645161291</v>
      </c>
      <c r="AD148" s="607">
        <f>AD143</f>
        <v>0</v>
      </c>
      <c r="AE148" s="608">
        <f>AE143</f>
        <v>0</v>
      </c>
      <c r="AF148" s="608">
        <f>AF143</f>
        <v>0</v>
      </c>
      <c r="AG148" s="611">
        <f>(AF148-$H72)/$H72</f>
        <v>-1</v>
      </c>
    </row>
    <row r="149" spans="1:33" x14ac:dyDescent="0.2">
      <c r="A149" s="643"/>
      <c r="B149" s="643"/>
      <c r="C149" s="643"/>
      <c r="D149" s="643"/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43"/>
      <c r="R149" s="643"/>
      <c r="S149" s="643"/>
      <c r="T149" s="643"/>
      <c r="U149" s="643"/>
      <c r="V149" s="643"/>
      <c r="W149" s="643"/>
      <c r="X149" s="643"/>
      <c r="Y149" s="643"/>
      <c r="Z149" s="643"/>
      <c r="AA149" s="643"/>
      <c r="AB149" s="643"/>
      <c r="AC149" s="643"/>
      <c r="AD149" s="643"/>
      <c r="AE149" s="643"/>
      <c r="AF149" s="643"/>
      <c r="AG149" s="643"/>
    </row>
    <row r="150" spans="1:33" x14ac:dyDescent="0.2">
      <c r="A150" s="898" t="s">
        <v>50</v>
      </c>
      <c r="B150" s="898"/>
      <c r="C150" s="898"/>
      <c r="D150" s="898"/>
      <c r="E150" s="898"/>
      <c r="F150" s="898"/>
      <c r="G150" s="898"/>
      <c r="H150" s="898"/>
      <c r="I150" s="898"/>
      <c r="J150" s="898"/>
      <c r="K150" s="898"/>
      <c r="L150" s="898"/>
      <c r="M150" s="898"/>
      <c r="N150" s="898"/>
      <c r="O150" s="898"/>
      <c r="P150" s="898"/>
      <c r="Q150" s="898"/>
      <c r="R150" s="898"/>
      <c r="S150" s="898"/>
      <c r="T150" s="898"/>
      <c r="U150" s="898"/>
      <c r="V150" s="898"/>
      <c r="W150" s="898"/>
      <c r="X150" s="898"/>
      <c r="Y150" s="898"/>
      <c r="Z150" s="898"/>
      <c r="AA150" s="898"/>
      <c r="AB150" s="898"/>
      <c r="AC150" s="898"/>
      <c r="AD150" s="898"/>
      <c r="AE150" s="898"/>
      <c r="AF150" s="898"/>
      <c r="AG150" s="898"/>
    </row>
    <row r="151" spans="1:33" x14ac:dyDescent="0.2">
      <c r="A151" s="643" t="s">
        <v>204</v>
      </c>
      <c r="B151" s="478"/>
      <c r="C151" s="478"/>
      <c r="D151" s="478"/>
      <c r="E151" s="478"/>
    </row>
  </sheetData>
  <mergeCells count="36">
    <mergeCell ref="V1:Y1"/>
    <mergeCell ref="Z1:AC1"/>
    <mergeCell ref="AD1:AG1"/>
    <mergeCell ref="A63:A64"/>
    <mergeCell ref="B63:E63"/>
    <mergeCell ref="F63:I63"/>
    <mergeCell ref="J63:M63"/>
    <mergeCell ref="N63:Q63"/>
    <mergeCell ref="R63:U63"/>
    <mergeCell ref="V63:Y63"/>
    <mergeCell ref="A1:A2"/>
    <mergeCell ref="B1:E1"/>
    <mergeCell ref="F1:I1"/>
    <mergeCell ref="J1:M1"/>
    <mergeCell ref="N1:Q1"/>
    <mergeCell ref="R1:U1"/>
    <mergeCell ref="Z63:AC63"/>
    <mergeCell ref="AD63:AG63"/>
    <mergeCell ref="A74:AG74"/>
    <mergeCell ref="B77:E77"/>
    <mergeCell ref="F77:I77"/>
    <mergeCell ref="J77:M77"/>
    <mergeCell ref="N77:Q77"/>
    <mergeCell ref="R77:U77"/>
    <mergeCell ref="V77:Y77"/>
    <mergeCell ref="Z77:AC77"/>
    <mergeCell ref="A150:AG150"/>
    <mergeCell ref="AD77:AG77"/>
    <mergeCell ref="B139:E139"/>
    <mergeCell ref="F139:I139"/>
    <mergeCell ref="J139:M139"/>
    <mergeCell ref="N139:Q139"/>
    <mergeCell ref="R139:U139"/>
    <mergeCell ref="V139:Y139"/>
    <mergeCell ref="Z139:AC139"/>
    <mergeCell ref="AD139:AG139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149"/>
  <sheetViews>
    <sheetView workbookViewId="0">
      <selection activeCell="U30" sqref="U30"/>
    </sheetView>
  </sheetViews>
  <sheetFormatPr defaultColWidth="8.85546875" defaultRowHeight="12.75" x14ac:dyDescent="0.2"/>
  <cols>
    <col min="1" max="1" width="21.7109375" customWidth="1"/>
    <col min="2" max="33" width="6" customWidth="1"/>
  </cols>
  <sheetData>
    <row r="1" spans="1:33" ht="12.75" customHeight="1" x14ac:dyDescent="0.2">
      <c r="A1" s="928" t="s">
        <v>212</v>
      </c>
      <c r="B1" s="919" t="s">
        <v>247</v>
      </c>
      <c r="C1" s="917"/>
      <c r="D1" s="917"/>
      <c r="E1" s="930"/>
      <c r="F1" s="923" t="s">
        <v>249</v>
      </c>
      <c r="G1" s="917"/>
      <c r="H1" s="917"/>
      <c r="I1" s="918"/>
      <c r="J1" s="920" t="s">
        <v>250</v>
      </c>
      <c r="K1" s="917"/>
      <c r="L1" s="917"/>
      <c r="M1" s="918"/>
      <c r="N1" s="919" t="s">
        <v>251</v>
      </c>
      <c r="O1" s="917"/>
      <c r="P1" s="917"/>
      <c r="Q1" s="918"/>
      <c r="R1" s="919" t="s">
        <v>252</v>
      </c>
      <c r="S1" s="926"/>
      <c r="T1" s="926"/>
      <c r="U1" s="927"/>
      <c r="V1" s="916" t="s">
        <v>253</v>
      </c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customHeight="1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B4+B16+B24</f>
        <v>1446</v>
      </c>
      <c r="C3" s="557">
        <f>C4+C16+C24</f>
        <v>533</v>
      </c>
      <c r="D3" s="558">
        <f>D4+D16+D24</f>
        <v>1979</v>
      </c>
      <c r="E3" s="559"/>
      <c r="F3" s="556">
        <f>F4+F16+F24</f>
        <v>1396</v>
      </c>
      <c r="G3" s="557">
        <f>G4+G16+G24</f>
        <v>501</v>
      </c>
      <c r="H3" s="557">
        <f>H4+H16+H24</f>
        <v>1897</v>
      </c>
      <c r="I3" s="619">
        <v>0</v>
      </c>
      <c r="J3" s="560">
        <f>J4+J16+J24</f>
        <v>1379</v>
      </c>
      <c r="K3" s="557">
        <f>K4+K16+K24</f>
        <v>499</v>
      </c>
      <c r="L3" s="557">
        <f>L4+L16+L24</f>
        <v>1878</v>
      </c>
      <c r="M3" s="561">
        <f>(L3-$H3)/$H3</f>
        <v>-1.0015814443858724E-2</v>
      </c>
      <c r="N3" s="556">
        <f>N4+N16+N24</f>
        <v>1342</v>
      </c>
      <c r="O3" s="557">
        <f>O4+O16+O24</f>
        <v>487</v>
      </c>
      <c r="P3" s="558">
        <f>P4+P16+P24</f>
        <v>1829</v>
      </c>
      <c r="Q3" s="561">
        <f t="shared" ref="Q3:Q56" si="0">(P3-$H3)/$H3</f>
        <v>-3.5846072746441748E-2</v>
      </c>
      <c r="R3" s="556">
        <f>R4+R16+R24</f>
        <v>1310</v>
      </c>
      <c r="S3" s="557">
        <f>S4+S16+S24</f>
        <v>478</v>
      </c>
      <c r="T3" s="558">
        <f>T4+T16+T24</f>
        <v>1788</v>
      </c>
      <c r="U3" s="561">
        <f>(T3-$H3)/$H3</f>
        <v>-5.7459146020031632E-2</v>
      </c>
      <c r="V3" s="556">
        <f>V4+V16+V24</f>
        <v>1294</v>
      </c>
      <c r="W3" s="557">
        <f>W4+W16+W24</f>
        <v>474</v>
      </c>
      <c r="X3" s="558">
        <f>X4+X16+X24</f>
        <v>1768</v>
      </c>
      <c r="Y3" s="561">
        <f>(X3-$H3)/$H3</f>
        <v>-6.8002108592514501E-2</v>
      </c>
      <c r="Z3" s="556">
        <f>Z4+Z16+Z24</f>
        <v>0</v>
      </c>
      <c r="AA3" s="557">
        <f>AA4+AA16+AA24</f>
        <v>0</v>
      </c>
      <c r="AB3" s="558">
        <f>AB4+AB16+AB24</f>
        <v>0</v>
      </c>
      <c r="AC3" s="561">
        <f>(AB3-$H3)/$H3</f>
        <v>-1</v>
      </c>
      <c r="AD3" s="560">
        <f>AD4+AD16+AD24</f>
        <v>0</v>
      </c>
      <c r="AE3" s="557">
        <f>AE4+AE16+AE24</f>
        <v>0</v>
      </c>
      <c r="AF3" s="558">
        <f>AF4+AF16+AF24</f>
        <v>0</v>
      </c>
      <c r="AG3" s="561">
        <f>(AF3-$H3)/$H3</f>
        <v>-1</v>
      </c>
    </row>
    <row r="4" spans="1:33" x14ac:dyDescent="0.2">
      <c r="A4" s="482" t="s">
        <v>165</v>
      </c>
      <c r="B4" s="492">
        <f>B5+B9+B13</f>
        <v>277</v>
      </c>
      <c r="C4" s="475">
        <f>C5+C9+C13</f>
        <v>128</v>
      </c>
      <c r="D4" s="475">
        <f>D5+D9+D13</f>
        <v>405</v>
      </c>
      <c r="E4" s="562"/>
      <c r="F4" s="492">
        <f>F5+F9+F13</f>
        <v>269</v>
      </c>
      <c r="G4" s="475">
        <f>G5+G9+G13</f>
        <v>117</v>
      </c>
      <c r="H4" s="475">
        <f>H5+H9+H13</f>
        <v>386</v>
      </c>
      <c r="I4" s="563">
        <v>0</v>
      </c>
      <c r="J4" s="564">
        <f>J5+J9+J13</f>
        <v>267</v>
      </c>
      <c r="K4" s="475">
        <f>K5+K9+K13</f>
        <v>116</v>
      </c>
      <c r="L4" s="475">
        <f>L5+L9+L13</f>
        <v>383</v>
      </c>
      <c r="M4" s="565">
        <f>(L4-$H4)/$H4</f>
        <v>-7.7720207253886009E-3</v>
      </c>
      <c r="N4" s="492">
        <f>N5+N9+N13</f>
        <v>253</v>
      </c>
      <c r="O4" s="475">
        <f>O5+O9+O13</f>
        <v>116</v>
      </c>
      <c r="P4" s="475">
        <f>P5+P9+P13</f>
        <v>369</v>
      </c>
      <c r="Q4" s="565">
        <f t="shared" si="0"/>
        <v>-4.4041450777202069E-2</v>
      </c>
      <c r="R4" s="492">
        <f>R5+R9+R13</f>
        <v>249</v>
      </c>
      <c r="S4" s="475">
        <f>S5+S9+S13</f>
        <v>114</v>
      </c>
      <c r="T4" s="475">
        <f>T5+T9+T13</f>
        <v>363</v>
      </c>
      <c r="U4" s="565">
        <f>(T4-$H4)/$H4</f>
        <v>-5.9585492227979271E-2</v>
      </c>
      <c r="V4" s="492">
        <f>V5+V9+V13</f>
        <v>243</v>
      </c>
      <c r="W4" s="475">
        <f>W5+W9+W13</f>
        <v>112</v>
      </c>
      <c r="X4" s="475">
        <f>X5+X9+X13</f>
        <v>355</v>
      </c>
      <c r="Y4" s="565">
        <f>(X4-$H4)/$H4</f>
        <v>-8.0310880829015538E-2</v>
      </c>
      <c r="Z4" s="492">
        <f>Z5+Z9+Z13</f>
        <v>0</v>
      </c>
      <c r="AA4" s="475">
        <f>AA5+AA9+AA13</f>
        <v>0</v>
      </c>
      <c r="AB4" s="475">
        <f>AB5+AB9+AB13</f>
        <v>0</v>
      </c>
      <c r="AC4" s="565">
        <f>(AB4-$H4)/$H4</f>
        <v>-1</v>
      </c>
      <c r="AD4" s="564">
        <f>AD5+AD9+AD13</f>
        <v>0</v>
      </c>
      <c r="AE4" s="475">
        <f>AE5+AE9+AE13</f>
        <v>0</v>
      </c>
      <c r="AF4" s="475">
        <f>AF5+AF9+AF13</f>
        <v>0</v>
      </c>
      <c r="AG4" s="565">
        <f>(AF4-$H4)/$H4</f>
        <v>-1</v>
      </c>
    </row>
    <row r="5" spans="1:33" x14ac:dyDescent="0.2">
      <c r="A5" s="483" t="s">
        <v>171</v>
      </c>
      <c r="B5" s="457">
        <f>SUM(B6:B8)</f>
        <v>71</v>
      </c>
      <c r="C5" s="387">
        <f>SUM(C6:C8)</f>
        <v>44</v>
      </c>
      <c r="D5" s="387">
        <f>SUM(D6:D8)</f>
        <v>115</v>
      </c>
      <c r="E5" s="566"/>
      <c r="F5" s="457">
        <f>SUM(F6:F8)</f>
        <v>67</v>
      </c>
      <c r="G5" s="387">
        <f>SUM(G6:G8)</f>
        <v>41</v>
      </c>
      <c r="H5" s="387">
        <f>SUM(H6:H8)</f>
        <v>108</v>
      </c>
      <c r="I5" s="567">
        <v>0</v>
      </c>
      <c r="J5" s="382">
        <f>SUM(J6:J8)</f>
        <v>67</v>
      </c>
      <c r="K5" s="387">
        <f>SUM(K6:K8)</f>
        <v>40</v>
      </c>
      <c r="L5" s="387">
        <f>SUM(L6:L8)</f>
        <v>107</v>
      </c>
      <c r="M5" s="568">
        <f>(L5-$H5)/$H5</f>
        <v>-9.2592592592592587E-3</v>
      </c>
      <c r="N5" s="457">
        <f>SUM(N6:N8)</f>
        <v>65</v>
      </c>
      <c r="O5" s="387">
        <f>SUM(O6:O8)</f>
        <v>40</v>
      </c>
      <c r="P5" s="387">
        <f>SUM(P6:P8)</f>
        <v>105</v>
      </c>
      <c r="Q5" s="569">
        <f t="shared" si="0"/>
        <v>-2.7777777777777776E-2</v>
      </c>
      <c r="R5" s="457">
        <f>SUM(R6:R8)</f>
        <v>63</v>
      </c>
      <c r="S5" s="387">
        <f>SUM(S6:S8)</f>
        <v>39</v>
      </c>
      <c r="T5" s="387">
        <f>SUM(T6:T8)</f>
        <v>102</v>
      </c>
      <c r="U5" s="569">
        <f>(T5-$H5)/$H5</f>
        <v>-5.5555555555555552E-2</v>
      </c>
      <c r="V5" s="457">
        <f>SUM(V6:V8)</f>
        <v>60</v>
      </c>
      <c r="W5" s="387">
        <f>SUM(W6:W8)</f>
        <v>38</v>
      </c>
      <c r="X5" s="387">
        <f>SUM(X6:X8)</f>
        <v>98</v>
      </c>
      <c r="Y5" s="568">
        <f>(X5-$H5)/$H5</f>
        <v>-9.2592592592592587E-2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>
        <f t="shared" ref="AC5:AC55" si="1">(AB5-$H5)/$H5</f>
        <v>-1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>
        <f t="shared" ref="AG5:AG56" si="2">(AF5-$H5)/$H5</f>
        <v>-1</v>
      </c>
    </row>
    <row r="6" spans="1:33" x14ac:dyDescent="0.2">
      <c r="A6" s="485" t="s">
        <v>214</v>
      </c>
      <c r="B6" s="494">
        <v>26</v>
      </c>
      <c r="C6" s="476">
        <v>21</v>
      </c>
      <c r="D6" s="332">
        <f>SUM(B6:C6)</f>
        <v>47</v>
      </c>
      <c r="E6" s="570"/>
      <c r="F6" s="494">
        <v>26</v>
      </c>
      <c r="G6" s="476">
        <v>19</v>
      </c>
      <c r="H6" s="476">
        <f>SUM(F6:G6)</f>
        <v>45</v>
      </c>
      <c r="I6" s="571">
        <v>0</v>
      </c>
      <c r="J6" s="572">
        <v>26</v>
      </c>
      <c r="K6" s="476">
        <v>18</v>
      </c>
      <c r="L6" s="476">
        <f>SUM(J6:K6)</f>
        <v>44</v>
      </c>
      <c r="M6" s="541">
        <f>(L6-$H6)/$H6</f>
        <v>-2.2222222222222223E-2</v>
      </c>
      <c r="N6" s="494">
        <v>27</v>
      </c>
      <c r="O6" s="476">
        <v>18</v>
      </c>
      <c r="P6" s="476">
        <f>SUM(N6:O6)</f>
        <v>45</v>
      </c>
      <c r="Q6" s="541">
        <f t="shared" si="0"/>
        <v>0</v>
      </c>
      <c r="R6" s="494">
        <v>26</v>
      </c>
      <c r="S6" s="476">
        <v>17</v>
      </c>
      <c r="T6" s="476">
        <f>SUM(R6:S6)</f>
        <v>43</v>
      </c>
      <c r="U6" s="541">
        <f>(T6-$H6)/$H6</f>
        <v>-4.4444444444444446E-2</v>
      </c>
      <c r="V6" s="494">
        <v>23</v>
      </c>
      <c r="W6" s="476">
        <v>16</v>
      </c>
      <c r="X6" s="476">
        <f>SUM(V6:W6)</f>
        <v>39</v>
      </c>
      <c r="Y6" s="545">
        <f>(X6-$H6)/$H6</f>
        <v>-0.13333333333333333</v>
      </c>
      <c r="Z6" s="494"/>
      <c r="AA6" s="476"/>
      <c r="AB6" s="476">
        <f>SUM(Z6:AA6)</f>
        <v>0</v>
      </c>
      <c r="AC6" s="541">
        <f t="shared" si="1"/>
        <v>-1</v>
      </c>
      <c r="AD6" s="572"/>
      <c r="AE6" s="476"/>
      <c r="AF6" s="476">
        <f>SUM(AD6:AE6)</f>
        <v>0</v>
      </c>
      <c r="AG6" s="541">
        <f>(AF6-$H6)/$H6</f>
        <v>-1</v>
      </c>
    </row>
    <row r="7" spans="1:33" x14ac:dyDescent="0.2">
      <c r="A7" s="484" t="s">
        <v>130</v>
      </c>
      <c r="B7" s="493">
        <v>24</v>
      </c>
      <c r="C7" s="332">
        <v>18</v>
      </c>
      <c r="D7" s="332">
        <f t="shared" ref="D7:D8" si="3">SUM(B7:C7)</f>
        <v>42</v>
      </c>
      <c r="E7" s="488"/>
      <c r="F7" s="494">
        <v>23</v>
      </c>
      <c r="G7" s="476">
        <v>17</v>
      </c>
      <c r="H7" s="476">
        <f>SUM(F7:G7)</f>
        <v>40</v>
      </c>
      <c r="I7" s="571">
        <v>0</v>
      </c>
      <c r="J7" s="572">
        <v>23</v>
      </c>
      <c r="K7" s="476">
        <v>17</v>
      </c>
      <c r="L7" s="476">
        <f>SUM(J7:K7)</f>
        <v>40</v>
      </c>
      <c r="M7" s="541">
        <f>(L7-$H7)/$H7</f>
        <v>0</v>
      </c>
      <c r="N7" s="494">
        <v>22</v>
      </c>
      <c r="O7" s="476">
        <v>17</v>
      </c>
      <c r="P7" s="476">
        <f>SUM(N7:O7)</f>
        <v>39</v>
      </c>
      <c r="Q7" s="541">
        <f t="shared" si="0"/>
        <v>-2.5000000000000001E-2</v>
      </c>
      <c r="R7" s="494">
        <v>21</v>
      </c>
      <c r="S7" s="476">
        <v>17</v>
      </c>
      <c r="T7" s="476">
        <f>SUM(R7:S7)</f>
        <v>38</v>
      </c>
      <c r="U7" s="545">
        <f>(T7-$H7)/$H7</f>
        <v>-0.05</v>
      </c>
      <c r="V7" s="494">
        <v>21</v>
      </c>
      <c r="W7" s="476">
        <v>17</v>
      </c>
      <c r="X7" s="476">
        <f>SUM(V7:W7)</f>
        <v>38</v>
      </c>
      <c r="Y7" s="545">
        <f>(X7-$H7)/$H7</f>
        <v>-0.05</v>
      </c>
      <c r="Z7" s="494"/>
      <c r="AA7" s="476"/>
      <c r="AB7" s="476">
        <f>SUM(Z7:AA7)</f>
        <v>0</v>
      </c>
      <c r="AC7" s="541">
        <f t="shared" si="1"/>
        <v>-1</v>
      </c>
      <c r="AD7" s="572"/>
      <c r="AE7" s="476"/>
      <c r="AF7" s="476">
        <f>SUM(AD7:AE7)</f>
        <v>0</v>
      </c>
      <c r="AG7" s="541">
        <f>(AF7-$H7)/$H7</f>
        <v>-1</v>
      </c>
    </row>
    <row r="8" spans="1:33" x14ac:dyDescent="0.2">
      <c r="A8" s="484" t="s">
        <v>10</v>
      </c>
      <c r="B8" s="493">
        <v>21</v>
      </c>
      <c r="C8" s="332">
        <v>5</v>
      </c>
      <c r="D8" s="332">
        <f t="shared" si="3"/>
        <v>26</v>
      </c>
      <c r="E8" s="488"/>
      <c r="F8" s="493">
        <v>18</v>
      </c>
      <c r="G8" s="332">
        <v>5</v>
      </c>
      <c r="H8" s="476">
        <f>SUM(F8:G8)</f>
        <v>23</v>
      </c>
      <c r="I8" s="571">
        <v>0</v>
      </c>
      <c r="J8" s="572">
        <v>18</v>
      </c>
      <c r="K8" s="476">
        <v>5</v>
      </c>
      <c r="L8" s="476">
        <f>SUM(J8:K8)</f>
        <v>23</v>
      </c>
      <c r="M8" s="541">
        <f t="shared" ref="M8:M56" si="4">(L8-$H8)/$H8</f>
        <v>0</v>
      </c>
      <c r="N8" s="494">
        <v>16</v>
      </c>
      <c r="O8" s="476">
        <v>5</v>
      </c>
      <c r="P8" s="476">
        <f>SUM(N8:O8)</f>
        <v>21</v>
      </c>
      <c r="Q8" s="545">
        <f>(P8-$H8)/$H8</f>
        <v>-8.6956521739130432E-2</v>
      </c>
      <c r="R8" s="494">
        <v>16</v>
      </c>
      <c r="S8" s="476">
        <v>5</v>
      </c>
      <c r="T8" s="476">
        <f>SUM(R8:S8)</f>
        <v>21</v>
      </c>
      <c r="U8" s="545">
        <f t="shared" ref="U8:U56" si="5">(T8-$H8)/$H8</f>
        <v>-8.6956521739130432E-2</v>
      </c>
      <c r="V8" s="494">
        <v>16</v>
      </c>
      <c r="W8" s="476">
        <v>5</v>
      </c>
      <c r="X8" s="476">
        <f>SUM(V8:W8)</f>
        <v>21</v>
      </c>
      <c r="Y8" s="545">
        <f t="shared" ref="Y8:Y56" si="6">(X8-$H8)/$H8</f>
        <v>-8.6956521739130432E-2</v>
      </c>
      <c r="Z8" s="494"/>
      <c r="AA8" s="476"/>
      <c r="AB8" s="476">
        <f>SUM(Z8:AA8)</f>
        <v>0</v>
      </c>
      <c r="AC8" s="541">
        <f t="shared" si="1"/>
        <v>-1</v>
      </c>
      <c r="AD8" s="572"/>
      <c r="AE8" s="476"/>
      <c r="AF8" s="476">
        <f>SUM(AD8:AE8)</f>
        <v>0</v>
      </c>
      <c r="AG8" s="541">
        <f t="shared" si="2"/>
        <v>-1</v>
      </c>
    </row>
    <row r="9" spans="1:33" x14ac:dyDescent="0.2">
      <c r="A9" s="483" t="s">
        <v>173</v>
      </c>
      <c r="B9" s="457">
        <f>SUM(B10:B12)</f>
        <v>81</v>
      </c>
      <c r="C9" s="387">
        <f>SUM(C10:C12)</f>
        <v>46</v>
      </c>
      <c r="D9" s="387">
        <f>SUM(B9:C9)</f>
        <v>127</v>
      </c>
      <c r="E9" s="489"/>
      <c r="F9" s="457">
        <f>SUM(F10:F12)</f>
        <v>79</v>
      </c>
      <c r="G9" s="387">
        <f>SUM(G10:G12)</f>
        <v>43</v>
      </c>
      <c r="H9" s="387">
        <f>SUM(H10:H12)</f>
        <v>122</v>
      </c>
      <c r="I9" s="567">
        <v>0</v>
      </c>
      <c r="J9" s="382">
        <f>SUM(J10:J12)</f>
        <v>80</v>
      </c>
      <c r="K9" s="387">
        <f>SUM(K10:K12)</f>
        <v>44</v>
      </c>
      <c r="L9" s="387">
        <f>SUM(L10:L12)</f>
        <v>124</v>
      </c>
      <c r="M9" s="568">
        <f t="shared" si="4"/>
        <v>1.6393442622950821E-2</v>
      </c>
      <c r="N9" s="457">
        <f>SUM(N10:N12)</f>
        <v>75</v>
      </c>
      <c r="O9" s="387">
        <f>SUM(O10:O12)</f>
        <v>42</v>
      </c>
      <c r="P9" s="387">
        <f>SUM(P10:P12)</f>
        <v>117</v>
      </c>
      <c r="Q9" s="568">
        <f t="shared" si="0"/>
        <v>-4.0983606557377046E-2</v>
      </c>
      <c r="R9" s="457">
        <f>SUM(R10:R12)</f>
        <v>74</v>
      </c>
      <c r="S9" s="387">
        <f>SUM(S10:S12)</f>
        <v>41</v>
      </c>
      <c r="T9" s="387">
        <f>SUM(T10:T12)</f>
        <v>115</v>
      </c>
      <c r="U9" s="568">
        <f t="shared" si="5"/>
        <v>-5.737704918032787E-2</v>
      </c>
      <c r="V9" s="457">
        <f>SUM(V10:V12)</f>
        <v>72</v>
      </c>
      <c r="W9" s="387">
        <f>SUM(W10:W12)</f>
        <v>40</v>
      </c>
      <c r="X9" s="387">
        <f>SUM(X10:X12)</f>
        <v>112</v>
      </c>
      <c r="Y9" s="568">
        <f t="shared" si="6"/>
        <v>-8.1967213114754092E-2</v>
      </c>
      <c r="Z9" s="457">
        <f>SUM(Z10:Z12)</f>
        <v>0</v>
      </c>
      <c r="AA9" s="387">
        <f>SUM(AA10:AA12)</f>
        <v>0</v>
      </c>
      <c r="AB9" s="387">
        <f>SUM(AB10:AB12)</f>
        <v>0</v>
      </c>
      <c r="AC9" s="568">
        <f t="shared" si="1"/>
        <v>-1</v>
      </c>
      <c r="AD9" s="382">
        <f>SUM(AD10:AD12)</f>
        <v>0</v>
      </c>
      <c r="AE9" s="387">
        <f>SUM(AE10:AE12)</f>
        <v>0</v>
      </c>
      <c r="AF9" s="387">
        <f>SUM(AF10:AF12)</f>
        <v>0</v>
      </c>
      <c r="AG9" s="568">
        <f t="shared" si="2"/>
        <v>-1</v>
      </c>
    </row>
    <row r="10" spans="1:33" x14ac:dyDescent="0.2">
      <c r="A10" s="484" t="s">
        <v>185</v>
      </c>
      <c r="B10" s="493">
        <v>12</v>
      </c>
      <c r="C10" s="332">
        <v>11</v>
      </c>
      <c r="D10" s="332">
        <f>SUM(B10:C10)</f>
        <v>23</v>
      </c>
      <c r="E10" s="488"/>
      <c r="F10" s="493">
        <v>11</v>
      </c>
      <c r="G10" s="332">
        <v>8</v>
      </c>
      <c r="H10" s="476">
        <f>SUM(F10:G10)</f>
        <v>19</v>
      </c>
      <c r="I10" s="571">
        <v>0</v>
      </c>
      <c r="J10" s="572">
        <v>13</v>
      </c>
      <c r="K10" s="476">
        <v>10</v>
      </c>
      <c r="L10" s="476">
        <f>SUM(J10:K10)</f>
        <v>23</v>
      </c>
      <c r="M10" s="543">
        <f t="shared" si="4"/>
        <v>0.21052631578947367</v>
      </c>
      <c r="N10" s="494">
        <v>13</v>
      </c>
      <c r="O10" s="476">
        <v>10</v>
      </c>
      <c r="P10" s="476">
        <f>SUM(N10:O10)</f>
        <v>23</v>
      </c>
      <c r="Q10" s="543">
        <f t="shared" si="0"/>
        <v>0.21052631578947367</v>
      </c>
      <c r="R10" s="494">
        <v>13</v>
      </c>
      <c r="S10" s="476">
        <v>10</v>
      </c>
      <c r="T10" s="476">
        <f>SUM(R10:S10)</f>
        <v>23</v>
      </c>
      <c r="U10" s="543">
        <f t="shared" si="5"/>
        <v>0.21052631578947367</v>
      </c>
      <c r="V10" s="494">
        <v>13</v>
      </c>
      <c r="W10" s="476">
        <v>10</v>
      </c>
      <c r="X10" s="476">
        <f>SUM(V10:W10)</f>
        <v>23</v>
      </c>
      <c r="Y10" s="541">
        <f t="shared" si="6"/>
        <v>0.21052631578947367</v>
      </c>
      <c r="Z10" s="494"/>
      <c r="AA10" s="476"/>
      <c r="AB10" s="476">
        <f>SUM(Z10:AA10)</f>
        <v>0</v>
      </c>
      <c r="AC10" s="541">
        <f t="shared" si="1"/>
        <v>-1</v>
      </c>
      <c r="AD10" s="572"/>
      <c r="AE10" s="476"/>
      <c r="AF10" s="476">
        <f>SUM(AD10:AE10)</f>
        <v>0</v>
      </c>
      <c r="AG10" s="541">
        <f t="shared" si="2"/>
        <v>-1</v>
      </c>
    </row>
    <row r="11" spans="1:33" x14ac:dyDescent="0.2">
      <c r="A11" s="484" t="s">
        <v>234</v>
      </c>
      <c r="B11" s="493">
        <v>35</v>
      </c>
      <c r="C11" s="332">
        <v>5</v>
      </c>
      <c r="D11" s="332">
        <f>SUM(B11:C11)</f>
        <v>40</v>
      </c>
      <c r="E11" s="488"/>
      <c r="F11" s="493">
        <v>35</v>
      </c>
      <c r="G11" s="332">
        <v>6</v>
      </c>
      <c r="H11" s="476">
        <f>SUM(F11:G11)</f>
        <v>41</v>
      </c>
      <c r="I11" s="571">
        <v>0</v>
      </c>
      <c r="J11" s="572">
        <v>36</v>
      </c>
      <c r="K11" s="476">
        <v>5</v>
      </c>
      <c r="L11" s="476">
        <f>SUM(J11:K11)</f>
        <v>41</v>
      </c>
      <c r="M11" s="541">
        <f t="shared" si="4"/>
        <v>0</v>
      </c>
      <c r="N11" s="494">
        <v>32</v>
      </c>
      <c r="O11" s="476">
        <v>6</v>
      </c>
      <c r="P11" s="476">
        <f>SUM(N11:O11)</f>
        <v>38</v>
      </c>
      <c r="Q11" s="545">
        <f t="shared" si="0"/>
        <v>-7.3170731707317069E-2</v>
      </c>
      <c r="R11" s="494">
        <v>31</v>
      </c>
      <c r="S11" s="476">
        <v>6</v>
      </c>
      <c r="T11" s="476">
        <f>SUM(R11:S11)</f>
        <v>37</v>
      </c>
      <c r="U11" s="545">
        <f t="shared" si="5"/>
        <v>-9.7560975609756101E-2</v>
      </c>
      <c r="V11" s="494">
        <v>31</v>
      </c>
      <c r="W11" s="476">
        <v>5</v>
      </c>
      <c r="X11" s="476">
        <f>SUM(V11:W11)</f>
        <v>36</v>
      </c>
      <c r="Y11" s="545">
        <f t="shared" si="6"/>
        <v>-0.12195121951219512</v>
      </c>
      <c r="Z11" s="494"/>
      <c r="AA11" s="476"/>
      <c r="AB11" s="476"/>
      <c r="AC11" s="541"/>
      <c r="AD11" s="572"/>
      <c r="AE11" s="476"/>
      <c r="AF11" s="476"/>
      <c r="AG11" s="541"/>
    </row>
    <row r="12" spans="1:33" x14ac:dyDescent="0.2">
      <c r="A12" s="484" t="s">
        <v>184</v>
      </c>
      <c r="B12" s="493">
        <v>34</v>
      </c>
      <c r="C12" s="332">
        <v>30</v>
      </c>
      <c r="D12" s="332">
        <f t="shared" ref="D12:D56" si="7">SUM(B12:C12)</f>
        <v>64</v>
      </c>
      <c r="E12" s="488"/>
      <c r="F12" s="493">
        <v>33</v>
      </c>
      <c r="G12" s="332">
        <v>29</v>
      </c>
      <c r="H12" s="476">
        <f>SUM(F12:G12)</f>
        <v>62</v>
      </c>
      <c r="I12" s="571">
        <v>0</v>
      </c>
      <c r="J12" s="572">
        <v>31</v>
      </c>
      <c r="K12" s="476">
        <v>29</v>
      </c>
      <c r="L12" s="476">
        <f>SUM(J12:K12)</f>
        <v>60</v>
      </c>
      <c r="M12" s="541">
        <f t="shared" si="4"/>
        <v>-3.2258064516129031E-2</v>
      </c>
      <c r="N12" s="494">
        <v>30</v>
      </c>
      <c r="O12" s="476">
        <v>26</v>
      </c>
      <c r="P12" s="476">
        <f>SUM(N12:O12)</f>
        <v>56</v>
      </c>
      <c r="Q12" s="545">
        <f t="shared" si="0"/>
        <v>-9.6774193548387094E-2</v>
      </c>
      <c r="R12" s="494">
        <v>30</v>
      </c>
      <c r="S12" s="476">
        <v>25</v>
      </c>
      <c r="T12" s="476">
        <f>SUM(R12:S12)</f>
        <v>55</v>
      </c>
      <c r="U12" s="545">
        <f t="shared" si="5"/>
        <v>-0.11290322580645161</v>
      </c>
      <c r="V12" s="494">
        <v>28</v>
      </c>
      <c r="W12" s="476">
        <v>25</v>
      </c>
      <c r="X12" s="476">
        <f>SUM(V12:W12)</f>
        <v>53</v>
      </c>
      <c r="Y12" s="545">
        <f t="shared" si="6"/>
        <v>-0.14516129032258066</v>
      </c>
      <c r="Z12" s="494"/>
      <c r="AA12" s="476"/>
      <c r="AB12" s="476">
        <f>SUM(Z12:AA12)</f>
        <v>0</v>
      </c>
      <c r="AC12" s="541">
        <f t="shared" si="1"/>
        <v>-1</v>
      </c>
      <c r="AD12" s="572"/>
      <c r="AE12" s="476"/>
      <c r="AF12" s="476">
        <f>SUM(AD12:AE12)</f>
        <v>0</v>
      </c>
      <c r="AG12" s="541">
        <f t="shared" si="2"/>
        <v>-1</v>
      </c>
    </row>
    <row r="13" spans="1:33" x14ac:dyDescent="0.2">
      <c r="A13" s="483" t="s">
        <v>172</v>
      </c>
      <c r="B13" s="457">
        <f>SUM(B14:B15)</f>
        <v>125</v>
      </c>
      <c r="C13" s="387">
        <f>SUM(C14:C15)</f>
        <v>38</v>
      </c>
      <c r="D13" s="573">
        <f t="shared" si="7"/>
        <v>163</v>
      </c>
      <c r="E13" s="489"/>
      <c r="F13" s="457">
        <f>SUM(F14:F15)</f>
        <v>123</v>
      </c>
      <c r="G13" s="387">
        <f>SUM(G14:G15)</f>
        <v>33</v>
      </c>
      <c r="H13" s="387">
        <f>SUM(H14:H15)</f>
        <v>156</v>
      </c>
      <c r="I13" s="567">
        <v>0</v>
      </c>
      <c r="J13" s="382">
        <f>SUM(J14:J15)</f>
        <v>120</v>
      </c>
      <c r="K13" s="387">
        <f>SUM(K14:K15)</f>
        <v>32</v>
      </c>
      <c r="L13" s="387">
        <f>SUM(L14:L15)</f>
        <v>152</v>
      </c>
      <c r="M13" s="568">
        <f t="shared" si="4"/>
        <v>-2.564102564102564E-2</v>
      </c>
      <c r="N13" s="457">
        <f>SUM(N14:N15)</f>
        <v>113</v>
      </c>
      <c r="O13" s="387">
        <f>SUM(O14:O15)</f>
        <v>34</v>
      </c>
      <c r="P13" s="387">
        <f>SUM(P14:P15)</f>
        <v>147</v>
      </c>
      <c r="Q13" s="568">
        <f t="shared" si="0"/>
        <v>-5.7692307692307696E-2</v>
      </c>
      <c r="R13" s="457">
        <f>SUM(R14:R15)</f>
        <v>112</v>
      </c>
      <c r="S13" s="387">
        <f>SUM(S14:S15)</f>
        <v>34</v>
      </c>
      <c r="T13" s="387">
        <f>SUM(T14:T15)</f>
        <v>146</v>
      </c>
      <c r="U13" s="568">
        <f t="shared" si="5"/>
        <v>-6.4102564102564097E-2</v>
      </c>
      <c r="V13" s="457">
        <f>SUM(V14:V15)</f>
        <v>111</v>
      </c>
      <c r="W13" s="387">
        <f>SUM(W14:W15)</f>
        <v>34</v>
      </c>
      <c r="X13" s="387">
        <f>SUM(X14:X15)</f>
        <v>145</v>
      </c>
      <c r="Y13" s="568">
        <f t="shared" si="6"/>
        <v>-7.0512820512820512E-2</v>
      </c>
      <c r="Z13" s="457">
        <f>SUM(Z14:Z15)</f>
        <v>0</v>
      </c>
      <c r="AA13" s="387">
        <f>SUM(AA14:AA15)</f>
        <v>0</v>
      </c>
      <c r="AB13" s="387">
        <f>SUM(AB14:AB15)</f>
        <v>0</v>
      </c>
      <c r="AC13" s="568">
        <f t="shared" si="1"/>
        <v>-1</v>
      </c>
      <c r="AD13" s="382">
        <f>SUM(AD14:AD15)</f>
        <v>0</v>
      </c>
      <c r="AE13" s="387">
        <f>SUM(AE14:AE15)</f>
        <v>0</v>
      </c>
      <c r="AF13" s="387">
        <f>SUM(AF14:AF15)</f>
        <v>0</v>
      </c>
      <c r="AG13" s="568">
        <f t="shared" si="2"/>
        <v>-1</v>
      </c>
    </row>
    <row r="14" spans="1:33" x14ac:dyDescent="0.2">
      <c r="A14" s="484" t="s">
        <v>150</v>
      </c>
      <c r="B14" s="493">
        <v>51</v>
      </c>
      <c r="C14" s="332">
        <v>3</v>
      </c>
      <c r="D14" s="332">
        <f t="shared" si="7"/>
        <v>54</v>
      </c>
      <c r="E14" s="488"/>
      <c r="F14" s="493">
        <v>49</v>
      </c>
      <c r="G14" s="332">
        <v>2</v>
      </c>
      <c r="H14" s="476">
        <f>SUM(F14:G14)</f>
        <v>51</v>
      </c>
      <c r="I14" s="571">
        <v>0</v>
      </c>
      <c r="J14" s="338">
        <v>49</v>
      </c>
      <c r="K14" s="332">
        <v>2</v>
      </c>
      <c r="L14" s="476">
        <f>SUM(J14:K14)</f>
        <v>51</v>
      </c>
      <c r="M14" s="541">
        <f t="shared" si="4"/>
        <v>0</v>
      </c>
      <c r="N14" s="494">
        <v>48</v>
      </c>
      <c r="O14" s="476">
        <v>2</v>
      </c>
      <c r="P14" s="476">
        <f>SUM(N14:O14)</f>
        <v>50</v>
      </c>
      <c r="Q14" s="541">
        <f t="shared" si="0"/>
        <v>-1.9607843137254902E-2</v>
      </c>
      <c r="R14" s="494">
        <v>47</v>
      </c>
      <c r="S14" s="476">
        <v>2</v>
      </c>
      <c r="T14" s="476">
        <f>SUM(R14:S14)</f>
        <v>49</v>
      </c>
      <c r="U14" s="541">
        <f t="shared" si="5"/>
        <v>-3.9215686274509803E-2</v>
      </c>
      <c r="V14" s="494">
        <v>47</v>
      </c>
      <c r="W14" s="476">
        <v>2</v>
      </c>
      <c r="X14" s="476">
        <f>SUM(V14:W14)</f>
        <v>49</v>
      </c>
      <c r="Y14" s="541">
        <f t="shared" si="6"/>
        <v>-3.9215686274509803E-2</v>
      </c>
      <c r="Z14" s="494"/>
      <c r="AA14" s="476"/>
      <c r="AB14" s="476">
        <f>SUM(Z14:AA14)</f>
        <v>0</v>
      </c>
      <c r="AC14" s="541">
        <f t="shared" si="1"/>
        <v>-1</v>
      </c>
      <c r="AD14" s="572"/>
      <c r="AE14" s="476"/>
      <c r="AF14" s="476">
        <f>SUM(AD14:AE14)</f>
        <v>0</v>
      </c>
      <c r="AG14" s="541">
        <f t="shared" si="2"/>
        <v>-1</v>
      </c>
    </row>
    <row r="15" spans="1:33" x14ac:dyDescent="0.2">
      <c r="A15" s="484" t="s">
        <v>91</v>
      </c>
      <c r="B15" s="493">
        <v>74</v>
      </c>
      <c r="C15" s="332">
        <v>35</v>
      </c>
      <c r="D15" s="332">
        <f t="shared" si="7"/>
        <v>109</v>
      </c>
      <c r="E15" s="488"/>
      <c r="F15" s="494">
        <v>74</v>
      </c>
      <c r="G15" s="476">
        <v>31</v>
      </c>
      <c r="H15" s="476">
        <f>SUM(F15:G15)</f>
        <v>105</v>
      </c>
      <c r="I15" s="571">
        <v>0</v>
      </c>
      <c r="J15" s="572">
        <v>71</v>
      </c>
      <c r="K15" s="476">
        <v>30</v>
      </c>
      <c r="L15" s="476">
        <f>SUM(J15:K15)</f>
        <v>101</v>
      </c>
      <c r="M15" s="541">
        <f t="shared" si="4"/>
        <v>-3.8095238095238099E-2</v>
      </c>
      <c r="N15" s="494">
        <v>65</v>
      </c>
      <c r="O15" s="476">
        <v>32</v>
      </c>
      <c r="P15" s="476">
        <f>SUM(N15:O15)</f>
        <v>97</v>
      </c>
      <c r="Q15" s="545">
        <f>(P15-$H15)/$H15</f>
        <v>-7.6190476190476197E-2</v>
      </c>
      <c r="R15" s="494">
        <v>65</v>
      </c>
      <c r="S15" s="476">
        <v>32</v>
      </c>
      <c r="T15" s="476">
        <f>SUM(R15:S15)</f>
        <v>97</v>
      </c>
      <c r="U15" s="545">
        <f t="shared" si="5"/>
        <v>-7.6190476190476197E-2</v>
      </c>
      <c r="V15" s="494">
        <v>64</v>
      </c>
      <c r="W15" s="476">
        <v>32</v>
      </c>
      <c r="X15" s="476">
        <f>SUM(V15:W15)</f>
        <v>96</v>
      </c>
      <c r="Y15" s="545">
        <f>(X15-$H15)/$H15</f>
        <v>-8.5714285714285715E-2</v>
      </c>
      <c r="Z15" s="494"/>
      <c r="AA15" s="476"/>
      <c r="AB15" s="476">
        <f>SUM(Z15:AA15)</f>
        <v>0</v>
      </c>
      <c r="AC15" s="541">
        <f t="shared" si="1"/>
        <v>-1</v>
      </c>
      <c r="AD15" s="572"/>
      <c r="AE15" s="476"/>
      <c r="AF15" s="476">
        <f>SUM(AD15:AE15)</f>
        <v>0</v>
      </c>
      <c r="AG15" s="541">
        <f t="shared" si="2"/>
        <v>-1</v>
      </c>
    </row>
    <row r="16" spans="1:33" x14ac:dyDescent="0.2">
      <c r="A16" s="482" t="s">
        <v>81</v>
      </c>
      <c r="B16" s="492">
        <f>B17+B22</f>
        <v>99</v>
      </c>
      <c r="C16" s="475">
        <f>C17+C22</f>
        <v>41</v>
      </c>
      <c r="D16" s="574">
        <f t="shared" si="7"/>
        <v>140</v>
      </c>
      <c r="E16" s="562"/>
      <c r="F16" s="492">
        <f>F17+F22</f>
        <v>95</v>
      </c>
      <c r="G16" s="475">
        <f>G17+G22</f>
        <v>39</v>
      </c>
      <c r="H16" s="475">
        <f>H17+H22</f>
        <v>134</v>
      </c>
      <c r="I16" s="563">
        <v>0</v>
      </c>
      <c r="J16" s="564">
        <f>J17+J22</f>
        <v>93</v>
      </c>
      <c r="K16" s="475">
        <f>K17+K22</f>
        <v>40</v>
      </c>
      <c r="L16" s="475">
        <f>L17+L22</f>
        <v>133</v>
      </c>
      <c r="M16" s="565">
        <f t="shared" si="4"/>
        <v>-7.462686567164179E-3</v>
      </c>
      <c r="N16" s="492">
        <f>N17+N22</f>
        <v>86</v>
      </c>
      <c r="O16" s="475">
        <f>O17+O22</f>
        <v>40</v>
      </c>
      <c r="P16" s="475">
        <f>P17+P22</f>
        <v>126</v>
      </c>
      <c r="Q16" s="539">
        <f t="shared" si="0"/>
        <v>-5.9701492537313432E-2</v>
      </c>
      <c r="R16" s="492">
        <f>R17+R22</f>
        <v>83</v>
      </c>
      <c r="S16" s="475">
        <f>S17+S22</f>
        <v>40</v>
      </c>
      <c r="T16" s="475">
        <f>T17+T22</f>
        <v>123</v>
      </c>
      <c r="U16" s="539">
        <f t="shared" si="5"/>
        <v>-8.2089552238805971E-2</v>
      </c>
      <c r="V16" s="492">
        <f>V17+V22</f>
        <v>82</v>
      </c>
      <c r="W16" s="475">
        <f>W17+W22</f>
        <v>40</v>
      </c>
      <c r="X16" s="475">
        <f>X17+X22</f>
        <v>122</v>
      </c>
      <c r="Y16" s="565">
        <f t="shared" si="6"/>
        <v>-8.9552238805970144E-2</v>
      </c>
      <c r="Z16" s="492">
        <f>Z17+Z22</f>
        <v>0</v>
      </c>
      <c r="AA16" s="475">
        <f>AA17+AA22</f>
        <v>0</v>
      </c>
      <c r="AB16" s="475">
        <f>AB17+AB22</f>
        <v>0</v>
      </c>
      <c r="AC16" s="565">
        <f t="shared" si="1"/>
        <v>-1</v>
      </c>
      <c r="AD16" s="564">
        <f>AD17+AD22</f>
        <v>0</v>
      </c>
      <c r="AE16" s="475">
        <f>AE17+AE22</f>
        <v>0</v>
      </c>
      <c r="AF16" s="475">
        <f>AF17+AF22</f>
        <v>0</v>
      </c>
      <c r="AG16" s="565">
        <f t="shared" si="2"/>
        <v>-1</v>
      </c>
    </row>
    <row r="17" spans="1:33" x14ac:dyDescent="0.2">
      <c r="A17" s="483" t="s">
        <v>173</v>
      </c>
      <c r="B17" s="457">
        <f>SUM(B18:B21)</f>
        <v>81</v>
      </c>
      <c r="C17" s="387">
        <f>SUM(C18:C21)</f>
        <v>39</v>
      </c>
      <c r="D17" s="573">
        <f t="shared" si="7"/>
        <v>120</v>
      </c>
      <c r="E17" s="489"/>
      <c r="F17" s="457">
        <f>SUM(F18:F21)</f>
        <v>77</v>
      </c>
      <c r="G17" s="387">
        <f>SUM(G18:G21)</f>
        <v>37</v>
      </c>
      <c r="H17" s="387">
        <f>SUM(H18:H21)</f>
        <v>114</v>
      </c>
      <c r="I17" s="567">
        <v>0</v>
      </c>
      <c r="J17" s="382">
        <f>SUM(J18:J21)</f>
        <v>75</v>
      </c>
      <c r="K17" s="387">
        <f>SUM(K18:K21)</f>
        <v>38</v>
      </c>
      <c r="L17" s="387">
        <f>SUM(L18:L21)</f>
        <v>113</v>
      </c>
      <c r="M17" s="568">
        <f t="shared" si="4"/>
        <v>-8.771929824561403E-3</v>
      </c>
      <c r="N17" s="457">
        <f>SUM(N18:N21)</f>
        <v>71</v>
      </c>
      <c r="O17" s="387">
        <f>SUM(O18:O21)</f>
        <v>38</v>
      </c>
      <c r="P17" s="387">
        <f>SUM(P18:P21)</f>
        <v>109</v>
      </c>
      <c r="Q17" s="568">
        <f t="shared" si="0"/>
        <v>-4.3859649122807015E-2</v>
      </c>
      <c r="R17" s="457">
        <f>SUM(R18:R21)</f>
        <v>70</v>
      </c>
      <c r="S17" s="387">
        <f>SUM(S18:S21)</f>
        <v>38</v>
      </c>
      <c r="T17" s="387">
        <f>SUM(T18:T21)</f>
        <v>108</v>
      </c>
      <c r="U17" s="568">
        <f t="shared" si="5"/>
        <v>-5.2631578947368418E-2</v>
      </c>
      <c r="V17" s="457">
        <f>SUM(V18:V21)</f>
        <v>69</v>
      </c>
      <c r="W17" s="387">
        <f>SUM(W18:W21)</f>
        <v>38</v>
      </c>
      <c r="X17" s="387">
        <f>SUM(X18:X21)</f>
        <v>107</v>
      </c>
      <c r="Y17" s="568">
        <f t="shared" si="6"/>
        <v>-6.1403508771929821E-2</v>
      </c>
      <c r="Z17" s="457">
        <f>SUM(Z18:Z21)</f>
        <v>0</v>
      </c>
      <c r="AA17" s="387">
        <f>SUM(AA18:AA21)</f>
        <v>0</v>
      </c>
      <c r="AB17" s="387">
        <f>SUM(AB18:AB21)</f>
        <v>0</v>
      </c>
      <c r="AC17" s="568">
        <f t="shared" si="1"/>
        <v>-1</v>
      </c>
      <c r="AD17" s="382">
        <f>SUM(AD18:AD21)</f>
        <v>0</v>
      </c>
      <c r="AE17" s="387">
        <f>SUM(AE18:AE21)</f>
        <v>0</v>
      </c>
      <c r="AF17" s="387">
        <f>SUM(AF18:AF21)</f>
        <v>0</v>
      </c>
      <c r="AG17" s="568">
        <f t="shared" si="2"/>
        <v>-1</v>
      </c>
    </row>
    <row r="18" spans="1:33" x14ac:dyDescent="0.2">
      <c r="A18" s="484" t="s">
        <v>9</v>
      </c>
      <c r="B18" s="493">
        <v>11</v>
      </c>
      <c r="C18" s="332">
        <v>6</v>
      </c>
      <c r="D18" s="332">
        <f t="shared" si="7"/>
        <v>17</v>
      </c>
      <c r="E18" s="488"/>
      <c r="F18" s="493">
        <v>9</v>
      </c>
      <c r="G18" s="332">
        <v>5</v>
      </c>
      <c r="H18" s="476">
        <f>SUM(F18:G18)</f>
        <v>14</v>
      </c>
      <c r="I18" s="571">
        <v>0</v>
      </c>
      <c r="J18" s="572">
        <v>9</v>
      </c>
      <c r="K18" s="476">
        <v>5</v>
      </c>
      <c r="L18" s="476">
        <f>SUM(J18:K18)</f>
        <v>14</v>
      </c>
      <c r="M18" s="541">
        <f t="shared" si="4"/>
        <v>0</v>
      </c>
      <c r="N18" s="494">
        <v>7</v>
      </c>
      <c r="O18" s="476">
        <v>5</v>
      </c>
      <c r="P18" s="476">
        <f>SUM(N18:O18)</f>
        <v>12</v>
      </c>
      <c r="Q18" s="545">
        <f t="shared" si="0"/>
        <v>-0.14285714285714285</v>
      </c>
      <c r="R18" s="494">
        <v>7</v>
      </c>
      <c r="S18" s="476">
        <v>5</v>
      </c>
      <c r="T18" s="476">
        <f>SUM(R18:S18)</f>
        <v>12</v>
      </c>
      <c r="U18" s="545">
        <f t="shared" si="5"/>
        <v>-0.14285714285714285</v>
      </c>
      <c r="V18" s="494">
        <v>7</v>
      </c>
      <c r="W18" s="476">
        <v>5</v>
      </c>
      <c r="X18" s="476">
        <f>SUM(V18:W18)</f>
        <v>12</v>
      </c>
      <c r="Y18" s="545">
        <f t="shared" si="6"/>
        <v>-0.14285714285714285</v>
      </c>
      <c r="Z18" s="494"/>
      <c r="AA18" s="476"/>
      <c r="AB18" s="476">
        <f>SUM(Z18:AA18)</f>
        <v>0</v>
      </c>
      <c r="AC18" s="541">
        <f t="shared" si="1"/>
        <v>-1</v>
      </c>
      <c r="AD18" s="572"/>
      <c r="AE18" s="476"/>
      <c r="AF18" s="476">
        <f>SUM(AD18:AE18)</f>
        <v>0</v>
      </c>
      <c r="AG18" s="541">
        <f t="shared" si="2"/>
        <v>-1</v>
      </c>
    </row>
    <row r="19" spans="1:33" x14ac:dyDescent="0.2">
      <c r="A19" s="484" t="s">
        <v>103</v>
      </c>
      <c r="B19" s="493">
        <v>21</v>
      </c>
      <c r="C19" s="332">
        <v>6</v>
      </c>
      <c r="D19" s="332">
        <f t="shared" si="7"/>
        <v>27</v>
      </c>
      <c r="E19" s="488"/>
      <c r="F19" s="493">
        <v>21</v>
      </c>
      <c r="G19" s="575">
        <v>6</v>
      </c>
      <c r="H19" s="476">
        <f>SUM(F19:G19)</f>
        <v>27</v>
      </c>
      <c r="I19" s="571">
        <v>0</v>
      </c>
      <c r="J19" s="572">
        <v>21</v>
      </c>
      <c r="K19" s="576">
        <v>6</v>
      </c>
      <c r="L19" s="476">
        <f>SUM(J19:K19)</f>
        <v>27</v>
      </c>
      <c r="M19" s="541">
        <f t="shared" si="4"/>
        <v>0</v>
      </c>
      <c r="N19" s="494">
        <v>20</v>
      </c>
      <c r="O19" s="576">
        <v>6</v>
      </c>
      <c r="P19" s="476">
        <f>SUM(N19:O19)</f>
        <v>26</v>
      </c>
      <c r="Q19" s="541">
        <f t="shared" si="0"/>
        <v>-3.7037037037037035E-2</v>
      </c>
      <c r="R19" s="494">
        <v>19</v>
      </c>
      <c r="S19" s="576">
        <v>6</v>
      </c>
      <c r="T19" s="476">
        <f>SUM(R19:S19)</f>
        <v>25</v>
      </c>
      <c r="U19" s="545">
        <f t="shared" si="5"/>
        <v>-7.407407407407407E-2</v>
      </c>
      <c r="V19" s="494">
        <v>18</v>
      </c>
      <c r="W19" s="576">
        <v>6</v>
      </c>
      <c r="X19" s="476">
        <f>SUM(V19:W19)</f>
        <v>24</v>
      </c>
      <c r="Y19" s="545">
        <f t="shared" si="6"/>
        <v>-0.1111111111111111</v>
      </c>
      <c r="Z19" s="494"/>
      <c r="AA19" s="576"/>
      <c r="AB19" s="476">
        <f>SUM(Z19:AA19)</f>
        <v>0</v>
      </c>
      <c r="AC19" s="541">
        <f t="shared" si="1"/>
        <v>-1</v>
      </c>
      <c r="AD19" s="572"/>
      <c r="AE19" s="576"/>
      <c r="AF19" s="476">
        <f>SUM(AD19:AE19)</f>
        <v>0</v>
      </c>
      <c r="AG19" s="541">
        <f t="shared" si="2"/>
        <v>-1</v>
      </c>
    </row>
    <row r="20" spans="1:33" x14ac:dyDescent="0.2">
      <c r="A20" s="484" t="s">
        <v>13</v>
      </c>
      <c r="B20" s="493">
        <v>23</v>
      </c>
      <c r="C20" s="332">
        <v>23</v>
      </c>
      <c r="D20" s="332">
        <f t="shared" si="7"/>
        <v>46</v>
      </c>
      <c r="E20" s="488"/>
      <c r="F20" s="493">
        <v>23</v>
      </c>
      <c r="G20" s="332">
        <v>22</v>
      </c>
      <c r="H20" s="476">
        <f>SUM(F20:G20)</f>
        <v>45</v>
      </c>
      <c r="I20" s="571">
        <v>0</v>
      </c>
      <c r="J20" s="572">
        <v>22</v>
      </c>
      <c r="K20" s="476">
        <v>23</v>
      </c>
      <c r="L20" s="476">
        <f>SUM(J20:K20)</f>
        <v>45</v>
      </c>
      <c r="M20" s="541">
        <f t="shared" si="4"/>
        <v>0</v>
      </c>
      <c r="N20" s="494">
        <v>21</v>
      </c>
      <c r="O20" s="476">
        <v>23</v>
      </c>
      <c r="P20" s="476">
        <f>SUM(N20:O20)</f>
        <v>44</v>
      </c>
      <c r="Q20" s="541">
        <f t="shared" si="0"/>
        <v>-2.2222222222222223E-2</v>
      </c>
      <c r="R20" s="494">
        <v>21</v>
      </c>
      <c r="S20" s="476">
        <v>23</v>
      </c>
      <c r="T20" s="476">
        <f>SUM(R20:S20)</f>
        <v>44</v>
      </c>
      <c r="U20" s="541">
        <f t="shared" si="5"/>
        <v>-2.2222222222222223E-2</v>
      </c>
      <c r="V20" s="494">
        <v>21</v>
      </c>
      <c r="W20" s="476">
        <v>23</v>
      </c>
      <c r="X20" s="476">
        <f>SUM(V20:W20)</f>
        <v>44</v>
      </c>
      <c r="Y20" s="541">
        <f t="shared" si="6"/>
        <v>-2.2222222222222223E-2</v>
      </c>
      <c r="Z20" s="494"/>
      <c r="AA20" s="476"/>
      <c r="AB20" s="476">
        <f>SUM(Z20:AA20)</f>
        <v>0</v>
      </c>
      <c r="AC20" s="541">
        <f t="shared" si="1"/>
        <v>-1</v>
      </c>
      <c r="AD20" s="572"/>
      <c r="AE20" s="476"/>
      <c r="AF20" s="476">
        <f>SUM(AD20:AE20)</f>
        <v>0</v>
      </c>
      <c r="AG20" s="541">
        <f t="shared" si="2"/>
        <v>-1</v>
      </c>
    </row>
    <row r="21" spans="1:33" x14ac:dyDescent="0.2">
      <c r="A21" s="484" t="s">
        <v>80</v>
      </c>
      <c r="B21" s="493">
        <v>26</v>
      </c>
      <c r="C21" s="332">
        <v>4</v>
      </c>
      <c r="D21" s="332">
        <f t="shared" si="7"/>
        <v>30</v>
      </c>
      <c r="E21" s="488"/>
      <c r="F21" s="493">
        <v>24</v>
      </c>
      <c r="G21" s="332">
        <v>4</v>
      </c>
      <c r="H21" s="476">
        <f>SUM(F21:G21)</f>
        <v>28</v>
      </c>
      <c r="I21" s="571">
        <v>0</v>
      </c>
      <c r="J21" s="572">
        <v>23</v>
      </c>
      <c r="K21" s="476">
        <v>4</v>
      </c>
      <c r="L21" s="476">
        <f>SUM(J21:K21)</f>
        <v>27</v>
      </c>
      <c r="M21" s="541">
        <f t="shared" si="4"/>
        <v>-3.5714285714285712E-2</v>
      </c>
      <c r="N21" s="494">
        <v>23</v>
      </c>
      <c r="O21" s="476">
        <v>4</v>
      </c>
      <c r="P21" s="476">
        <f>SUM(N21:O21)</f>
        <v>27</v>
      </c>
      <c r="Q21" s="541">
        <f t="shared" si="0"/>
        <v>-3.5714285714285712E-2</v>
      </c>
      <c r="R21" s="494">
        <v>23</v>
      </c>
      <c r="S21" s="476">
        <v>4</v>
      </c>
      <c r="T21" s="476">
        <f>SUM(R21:S21)</f>
        <v>27</v>
      </c>
      <c r="U21" s="541">
        <f t="shared" si="5"/>
        <v>-3.5714285714285712E-2</v>
      </c>
      <c r="V21" s="494">
        <v>23</v>
      </c>
      <c r="W21" s="476">
        <v>4</v>
      </c>
      <c r="X21" s="476">
        <f>SUM(V21:W21)</f>
        <v>27</v>
      </c>
      <c r="Y21" s="541">
        <f t="shared" si="6"/>
        <v>-3.5714285714285712E-2</v>
      </c>
      <c r="Z21" s="494"/>
      <c r="AA21" s="476"/>
      <c r="AB21" s="476">
        <f>SUM(Z21:AA21)</f>
        <v>0</v>
      </c>
      <c r="AC21" s="541">
        <f t="shared" si="1"/>
        <v>-1</v>
      </c>
      <c r="AD21" s="572"/>
      <c r="AE21" s="476"/>
      <c r="AF21" s="476">
        <f>SUM(AD21:AE21)</f>
        <v>0</v>
      </c>
      <c r="AG21" s="541">
        <f t="shared" si="2"/>
        <v>-1</v>
      </c>
    </row>
    <row r="22" spans="1:33" x14ac:dyDescent="0.2">
      <c r="A22" s="483" t="s">
        <v>172</v>
      </c>
      <c r="B22" s="457">
        <f>SUM(B23:B23)</f>
        <v>18</v>
      </c>
      <c r="C22" s="387">
        <f>SUM(C23:C23)</f>
        <v>2</v>
      </c>
      <c r="D22" s="573">
        <f t="shared" si="7"/>
        <v>20</v>
      </c>
      <c r="E22" s="489"/>
      <c r="F22" s="457">
        <f>SUM(F23:F23)</f>
        <v>18</v>
      </c>
      <c r="G22" s="387">
        <f>SUM(G23:G23)</f>
        <v>2</v>
      </c>
      <c r="H22" s="387">
        <f>SUM(H23:H23)</f>
        <v>20</v>
      </c>
      <c r="I22" s="567">
        <v>0</v>
      </c>
      <c r="J22" s="382">
        <f>SUM(J23:J23)</f>
        <v>18</v>
      </c>
      <c r="K22" s="387">
        <f>SUM(K23:K23)</f>
        <v>2</v>
      </c>
      <c r="L22" s="387">
        <f>SUM(L23:L23)</f>
        <v>20</v>
      </c>
      <c r="M22" s="568">
        <f t="shared" si="4"/>
        <v>0</v>
      </c>
      <c r="N22" s="457">
        <f>SUM(N23:N23)</f>
        <v>15</v>
      </c>
      <c r="O22" s="387">
        <f>SUM(O23:O23)</f>
        <v>2</v>
      </c>
      <c r="P22" s="387">
        <f>SUM(P23:P23)</f>
        <v>17</v>
      </c>
      <c r="Q22" s="568">
        <f t="shared" si="0"/>
        <v>-0.15</v>
      </c>
      <c r="R22" s="457">
        <f>SUM(R23:R23)</f>
        <v>13</v>
      </c>
      <c r="S22" s="387">
        <f>SUM(S23:S23)</f>
        <v>2</v>
      </c>
      <c r="T22" s="387">
        <f>SUM(T23:T23)</f>
        <v>15</v>
      </c>
      <c r="U22" s="568">
        <f t="shared" si="5"/>
        <v>-0.25</v>
      </c>
      <c r="V22" s="457">
        <f>SUM(V23:V23)</f>
        <v>13</v>
      </c>
      <c r="W22" s="387">
        <f>SUM(W23:W23)</f>
        <v>2</v>
      </c>
      <c r="X22" s="387">
        <f>SUM(X23:X23)</f>
        <v>15</v>
      </c>
      <c r="Y22" s="568">
        <f t="shared" si="6"/>
        <v>-0.25</v>
      </c>
      <c r="Z22" s="457">
        <f>SUM(Z23:Z23)</f>
        <v>0</v>
      </c>
      <c r="AA22" s="387">
        <f>SUM(AA23:AA23)</f>
        <v>0</v>
      </c>
      <c r="AB22" s="387">
        <f>SUM(AB23:AB23)</f>
        <v>0</v>
      </c>
      <c r="AC22" s="540">
        <f t="shared" si="1"/>
        <v>-1</v>
      </c>
      <c r="AD22" s="382">
        <f>SUM(AD23:AD23)</f>
        <v>0</v>
      </c>
      <c r="AE22" s="387">
        <f>SUM(AE23:AE23)</f>
        <v>0</v>
      </c>
      <c r="AF22" s="387">
        <f>SUM(AF23:AF23)</f>
        <v>0</v>
      </c>
      <c r="AG22" s="568">
        <f t="shared" si="2"/>
        <v>-1</v>
      </c>
    </row>
    <row r="23" spans="1:33" x14ac:dyDescent="0.2">
      <c r="A23" s="484" t="s">
        <v>3</v>
      </c>
      <c r="B23" s="493">
        <v>18</v>
      </c>
      <c r="C23" s="332">
        <v>2</v>
      </c>
      <c r="D23" s="332">
        <f t="shared" si="7"/>
        <v>20</v>
      </c>
      <c r="E23" s="488"/>
      <c r="F23" s="493">
        <v>18</v>
      </c>
      <c r="G23" s="332">
        <v>2</v>
      </c>
      <c r="H23" s="476">
        <f>SUM(F23:G23)</f>
        <v>20</v>
      </c>
      <c r="I23" s="571">
        <v>0</v>
      </c>
      <c r="J23" s="572">
        <v>18</v>
      </c>
      <c r="K23" s="476">
        <v>2</v>
      </c>
      <c r="L23" s="476">
        <f>SUM(J23:K23)</f>
        <v>20</v>
      </c>
      <c r="M23" s="541">
        <f t="shared" si="4"/>
        <v>0</v>
      </c>
      <c r="N23" s="494">
        <v>15</v>
      </c>
      <c r="O23" s="476">
        <v>2</v>
      </c>
      <c r="P23" s="476">
        <f>SUM(N23:O23)</f>
        <v>17</v>
      </c>
      <c r="Q23" s="545">
        <f t="shared" si="0"/>
        <v>-0.15</v>
      </c>
      <c r="R23" s="494">
        <v>13</v>
      </c>
      <c r="S23" s="476">
        <v>2</v>
      </c>
      <c r="T23" s="476">
        <f>SUM(R23:S23)</f>
        <v>15</v>
      </c>
      <c r="U23" s="544">
        <f t="shared" si="5"/>
        <v>-0.25</v>
      </c>
      <c r="V23" s="494">
        <v>13</v>
      </c>
      <c r="W23" s="476">
        <v>2</v>
      </c>
      <c r="X23" s="476">
        <f>SUM(V23:W23)</f>
        <v>15</v>
      </c>
      <c r="Y23" s="541">
        <f t="shared" si="6"/>
        <v>-0.25</v>
      </c>
      <c r="Z23" s="494"/>
      <c r="AA23" s="476"/>
      <c r="AB23" s="476">
        <f>SUM(Z23:AA23)</f>
        <v>0</v>
      </c>
      <c r="AC23" s="541">
        <f t="shared" si="1"/>
        <v>-1</v>
      </c>
      <c r="AD23" s="572"/>
      <c r="AE23" s="476"/>
      <c r="AF23" s="476">
        <f>SUM(AD23:AE23)</f>
        <v>0</v>
      </c>
      <c r="AG23" s="541">
        <f t="shared" si="2"/>
        <v>-1</v>
      </c>
    </row>
    <row r="24" spans="1:33" x14ac:dyDescent="0.2">
      <c r="A24" s="482" t="s">
        <v>82</v>
      </c>
      <c r="B24" s="492">
        <f>B25+B30+B46</f>
        <v>1070</v>
      </c>
      <c r="C24" s="475">
        <f>C25+C30+C46</f>
        <v>364</v>
      </c>
      <c r="D24" s="574">
        <f t="shared" si="7"/>
        <v>1434</v>
      </c>
      <c r="E24" s="562"/>
      <c r="F24" s="492">
        <f>F25+F30+F46</f>
        <v>1032</v>
      </c>
      <c r="G24" s="475">
        <f>G25+G30+G46</f>
        <v>345</v>
      </c>
      <c r="H24" s="475">
        <f>H25+H30+H46</f>
        <v>1377</v>
      </c>
      <c r="I24" s="563">
        <v>0</v>
      </c>
      <c r="J24" s="564">
        <f>J25+J30+J46</f>
        <v>1019</v>
      </c>
      <c r="K24" s="475">
        <f>K25+K30+K46</f>
        <v>343</v>
      </c>
      <c r="L24" s="475">
        <f>L25+L30+L46</f>
        <v>1362</v>
      </c>
      <c r="M24" s="565">
        <f t="shared" si="4"/>
        <v>-1.0893246187363835E-2</v>
      </c>
      <c r="N24" s="492">
        <f>N25+N30+N46</f>
        <v>1003</v>
      </c>
      <c r="O24" s="475">
        <f>O25+O30+O46</f>
        <v>331</v>
      </c>
      <c r="P24" s="475">
        <f>P25+P30+P46</f>
        <v>1334</v>
      </c>
      <c r="Q24" s="539">
        <f t="shared" si="0"/>
        <v>-3.1227305737109658E-2</v>
      </c>
      <c r="R24" s="492">
        <f>R25+R30+R46</f>
        <v>978</v>
      </c>
      <c r="S24" s="475">
        <f>S25+S30+S46</f>
        <v>324</v>
      </c>
      <c r="T24" s="475">
        <f>T25+T30+T46</f>
        <v>1302</v>
      </c>
      <c r="U24" s="539">
        <f t="shared" si="5"/>
        <v>-5.4466230936819175E-2</v>
      </c>
      <c r="V24" s="492">
        <f>V25+V30+V46</f>
        <v>969</v>
      </c>
      <c r="W24" s="475">
        <f>W25+W30+W46</f>
        <v>322</v>
      </c>
      <c r="X24" s="475">
        <f>X25+X30+X46</f>
        <v>1291</v>
      </c>
      <c r="Y24" s="565">
        <f t="shared" si="6"/>
        <v>-6.2454611474219317E-2</v>
      </c>
      <c r="Z24" s="492">
        <f>Z25+Z30+Z46</f>
        <v>0</v>
      </c>
      <c r="AA24" s="475">
        <f>AA25+AA30+AA46</f>
        <v>0</v>
      </c>
      <c r="AB24" s="475">
        <f>AB25+AB30+AB46</f>
        <v>0</v>
      </c>
      <c r="AC24" s="565">
        <f t="shared" si="1"/>
        <v>-1</v>
      </c>
      <c r="AD24" s="564">
        <f>AD25+AD30+AD46</f>
        <v>0</v>
      </c>
      <c r="AE24" s="475">
        <f>AE25+AE30+AE46</f>
        <v>0</v>
      </c>
      <c r="AF24" s="475">
        <f>AF25+AF30+AF46</f>
        <v>0</v>
      </c>
      <c r="AG24" s="565">
        <f t="shared" si="2"/>
        <v>-1</v>
      </c>
    </row>
    <row r="25" spans="1:33" x14ac:dyDescent="0.2">
      <c r="A25" s="483" t="s">
        <v>171</v>
      </c>
      <c r="B25" s="457">
        <f>SUM(B26:B29)</f>
        <v>93</v>
      </c>
      <c r="C25" s="387">
        <f>SUM(C26:C29)</f>
        <v>101</v>
      </c>
      <c r="D25" s="573">
        <f t="shared" si="7"/>
        <v>194</v>
      </c>
      <c r="E25" s="566"/>
      <c r="F25" s="457">
        <f>SUM(F26:F29)</f>
        <v>93</v>
      </c>
      <c r="G25" s="387">
        <f>SUM(G26:G29)</f>
        <v>97</v>
      </c>
      <c r="H25" s="387">
        <f>SUM(H26:H29)</f>
        <v>190</v>
      </c>
      <c r="I25" s="567">
        <v>0</v>
      </c>
      <c r="J25" s="382">
        <f>SUM(J26:J29)</f>
        <v>89</v>
      </c>
      <c r="K25" s="387">
        <f>SUM(K26:K29)</f>
        <v>96</v>
      </c>
      <c r="L25" s="387">
        <f>SUM(L26:L29)</f>
        <v>185</v>
      </c>
      <c r="M25" s="568">
        <f t="shared" si="4"/>
        <v>-2.6315789473684209E-2</v>
      </c>
      <c r="N25" s="457">
        <f>SUM(N26:N29)</f>
        <v>88</v>
      </c>
      <c r="O25" s="387">
        <f>SUM(O26:O29)</f>
        <v>95</v>
      </c>
      <c r="P25" s="387">
        <f>SUM(P26:P29)</f>
        <v>183</v>
      </c>
      <c r="Q25" s="568">
        <f t="shared" si="0"/>
        <v>-3.6842105263157891E-2</v>
      </c>
      <c r="R25" s="457">
        <f>SUM(R26:R29)</f>
        <v>87</v>
      </c>
      <c r="S25" s="387">
        <f>SUM(S26:S29)</f>
        <v>94</v>
      </c>
      <c r="T25" s="387">
        <f>SUM(T26:T29)</f>
        <v>181</v>
      </c>
      <c r="U25" s="568">
        <f t="shared" si="5"/>
        <v>-4.736842105263158E-2</v>
      </c>
      <c r="V25" s="457">
        <f>SUM(V26:V29)</f>
        <v>85</v>
      </c>
      <c r="W25" s="387">
        <f>SUM(W26:W29)</f>
        <v>95</v>
      </c>
      <c r="X25" s="387">
        <f>SUM(X26:X29)</f>
        <v>180</v>
      </c>
      <c r="Y25" s="568">
        <f t="shared" si="6"/>
        <v>-5.2631578947368418E-2</v>
      </c>
      <c r="Z25" s="457">
        <f>SUM(Z26:Z29)</f>
        <v>0</v>
      </c>
      <c r="AA25" s="387">
        <f>SUM(AA26:AA29)</f>
        <v>0</v>
      </c>
      <c r="AB25" s="387">
        <f>SUM(AB26:AB29)</f>
        <v>0</v>
      </c>
      <c r="AC25" s="568">
        <f t="shared" si="1"/>
        <v>-1</v>
      </c>
      <c r="AD25" s="382">
        <f>SUM(AD26:AD29)</f>
        <v>0</v>
      </c>
      <c r="AE25" s="387">
        <f>SUM(AE26:AE29)</f>
        <v>0</v>
      </c>
      <c r="AF25" s="387">
        <f>SUM(AF26:AF29)</f>
        <v>0</v>
      </c>
      <c r="AG25" s="568">
        <f t="shared" si="2"/>
        <v>-1</v>
      </c>
    </row>
    <row r="26" spans="1:33" x14ac:dyDescent="0.2">
      <c r="A26" s="484" t="s">
        <v>44</v>
      </c>
      <c r="B26" s="493">
        <v>51</v>
      </c>
      <c r="C26" s="332">
        <v>71</v>
      </c>
      <c r="D26" s="332">
        <f t="shared" si="7"/>
        <v>122</v>
      </c>
      <c r="E26" s="488"/>
      <c r="F26" s="493">
        <v>51</v>
      </c>
      <c r="G26" s="332">
        <v>71</v>
      </c>
      <c r="H26" s="476">
        <f>SUM(F26:G26)</f>
        <v>122</v>
      </c>
      <c r="I26" s="571">
        <v>0</v>
      </c>
      <c r="J26" s="338">
        <v>49</v>
      </c>
      <c r="K26" s="332">
        <v>70</v>
      </c>
      <c r="L26" s="476">
        <f>SUM(J26:K26)</f>
        <v>119</v>
      </c>
      <c r="M26" s="541">
        <f t="shared" si="4"/>
        <v>-2.4590163934426229E-2</v>
      </c>
      <c r="N26" s="493">
        <v>48</v>
      </c>
      <c r="O26" s="332">
        <v>69</v>
      </c>
      <c r="P26" s="476">
        <f>SUM(N26:O26)</f>
        <v>117</v>
      </c>
      <c r="Q26" s="541">
        <f t="shared" si="0"/>
        <v>-4.0983606557377046E-2</v>
      </c>
      <c r="R26" s="493">
        <v>48</v>
      </c>
      <c r="S26" s="332">
        <v>68</v>
      </c>
      <c r="T26" s="476">
        <f>SUM(R26:S26)</f>
        <v>116</v>
      </c>
      <c r="U26" s="541">
        <f t="shared" si="5"/>
        <v>-4.9180327868852458E-2</v>
      </c>
      <c r="V26" s="493">
        <v>48</v>
      </c>
      <c r="W26" s="332">
        <v>69</v>
      </c>
      <c r="X26" s="476">
        <f>SUM(V26:W26)</f>
        <v>117</v>
      </c>
      <c r="Y26" s="541">
        <f t="shared" si="6"/>
        <v>-4.0983606557377046E-2</v>
      </c>
      <c r="Z26" s="493"/>
      <c r="AA26" s="332"/>
      <c r="AB26" s="476">
        <f>SUM(Z26:AA26)</f>
        <v>0</v>
      </c>
      <c r="AC26" s="541">
        <f t="shared" si="1"/>
        <v>-1</v>
      </c>
      <c r="AD26" s="338"/>
      <c r="AE26" s="332"/>
      <c r="AF26" s="476">
        <f>SUM(AD26:AE26)</f>
        <v>0</v>
      </c>
      <c r="AG26" s="541">
        <f t="shared" si="2"/>
        <v>-1</v>
      </c>
    </row>
    <row r="27" spans="1:33" x14ac:dyDescent="0.2">
      <c r="A27" s="484" t="s">
        <v>130</v>
      </c>
      <c r="B27" s="493">
        <v>14</v>
      </c>
      <c r="C27" s="332">
        <v>7</v>
      </c>
      <c r="D27" s="332">
        <f t="shared" si="7"/>
        <v>21</v>
      </c>
      <c r="E27" s="488"/>
      <c r="F27" s="493">
        <v>14</v>
      </c>
      <c r="G27" s="332">
        <v>6</v>
      </c>
      <c r="H27" s="476">
        <f>SUM(F27:G27)</f>
        <v>20</v>
      </c>
      <c r="I27" s="571">
        <v>0</v>
      </c>
      <c r="J27" s="572">
        <v>14</v>
      </c>
      <c r="K27" s="476">
        <v>6</v>
      </c>
      <c r="L27" s="476">
        <f>SUM(J27:K27)</f>
        <v>20</v>
      </c>
      <c r="M27" s="541">
        <f t="shared" si="4"/>
        <v>0</v>
      </c>
      <c r="N27" s="494">
        <v>14</v>
      </c>
      <c r="O27" s="476">
        <v>6</v>
      </c>
      <c r="P27" s="476">
        <f>SUM(N27:O27)</f>
        <v>20</v>
      </c>
      <c r="Q27" s="541">
        <f t="shared" si="0"/>
        <v>0</v>
      </c>
      <c r="R27" s="494">
        <v>14</v>
      </c>
      <c r="S27" s="476">
        <v>6</v>
      </c>
      <c r="T27" s="476">
        <f>SUM(R27:S27)</f>
        <v>20</v>
      </c>
      <c r="U27" s="541">
        <f t="shared" si="5"/>
        <v>0</v>
      </c>
      <c r="V27" s="494">
        <v>14</v>
      </c>
      <c r="W27" s="476">
        <v>6</v>
      </c>
      <c r="X27" s="476">
        <f>SUM(V27:W27)</f>
        <v>20</v>
      </c>
      <c r="Y27" s="541">
        <f t="shared" si="6"/>
        <v>0</v>
      </c>
      <c r="Z27" s="494"/>
      <c r="AA27" s="476"/>
      <c r="AB27" s="476">
        <f>SUM(Z27:AA27)</f>
        <v>0</v>
      </c>
      <c r="AC27" s="541">
        <f t="shared" si="1"/>
        <v>-1</v>
      </c>
      <c r="AD27" s="572"/>
      <c r="AE27" s="476"/>
      <c r="AF27" s="476">
        <f>SUM(AD27:AE27)</f>
        <v>0</v>
      </c>
      <c r="AG27" s="541">
        <f t="shared" si="2"/>
        <v>-1</v>
      </c>
    </row>
    <row r="28" spans="1:33" x14ac:dyDescent="0.2">
      <c r="A28" s="484" t="s">
        <v>11</v>
      </c>
      <c r="B28" s="493">
        <v>9</v>
      </c>
      <c r="C28" s="332">
        <v>15</v>
      </c>
      <c r="D28" s="332">
        <f t="shared" si="7"/>
        <v>24</v>
      </c>
      <c r="E28" s="488"/>
      <c r="F28" s="493">
        <v>9</v>
      </c>
      <c r="G28" s="332">
        <v>13</v>
      </c>
      <c r="H28" s="476">
        <f>SUM(F28:G28)</f>
        <v>22</v>
      </c>
      <c r="I28" s="571">
        <v>0</v>
      </c>
      <c r="J28" s="572">
        <v>9</v>
      </c>
      <c r="K28" s="476">
        <v>13</v>
      </c>
      <c r="L28" s="476">
        <f>SUM(J28:K28)</f>
        <v>22</v>
      </c>
      <c r="M28" s="541">
        <f t="shared" si="4"/>
        <v>0</v>
      </c>
      <c r="N28" s="494">
        <v>9</v>
      </c>
      <c r="O28" s="476">
        <v>13</v>
      </c>
      <c r="P28" s="476">
        <f>SUM(N28:O28)</f>
        <v>22</v>
      </c>
      <c r="Q28" s="541">
        <f t="shared" si="0"/>
        <v>0</v>
      </c>
      <c r="R28" s="494">
        <v>8</v>
      </c>
      <c r="S28" s="476">
        <v>13</v>
      </c>
      <c r="T28" s="476">
        <f>SUM(R28:S28)</f>
        <v>21</v>
      </c>
      <c r="U28" s="541">
        <f t="shared" si="5"/>
        <v>-4.5454545454545456E-2</v>
      </c>
      <c r="V28" s="494">
        <v>7</v>
      </c>
      <c r="W28" s="476">
        <v>13</v>
      </c>
      <c r="X28" s="476">
        <f>SUM(V28:W28)</f>
        <v>20</v>
      </c>
      <c r="Y28" s="545">
        <f t="shared" si="6"/>
        <v>-9.0909090909090912E-2</v>
      </c>
      <c r="Z28" s="494"/>
      <c r="AA28" s="476"/>
      <c r="AB28" s="476">
        <f>SUM(Z28:AA28)</f>
        <v>0</v>
      </c>
      <c r="AC28" s="541">
        <f t="shared" si="1"/>
        <v>-1</v>
      </c>
      <c r="AD28" s="572"/>
      <c r="AE28" s="476"/>
      <c r="AF28" s="476">
        <f>SUM(AD28:AE28)</f>
        <v>0</v>
      </c>
      <c r="AG28" s="541">
        <f t="shared" si="2"/>
        <v>-1</v>
      </c>
    </row>
    <row r="29" spans="1:33" x14ac:dyDescent="0.2">
      <c r="A29" s="484" t="s">
        <v>10</v>
      </c>
      <c r="B29" s="493">
        <v>19</v>
      </c>
      <c r="C29" s="332">
        <v>8</v>
      </c>
      <c r="D29" s="332">
        <f t="shared" si="7"/>
        <v>27</v>
      </c>
      <c r="E29" s="488"/>
      <c r="F29" s="493">
        <v>19</v>
      </c>
      <c r="G29" s="332">
        <v>7</v>
      </c>
      <c r="H29" s="476">
        <f>SUM(F29:G29)</f>
        <v>26</v>
      </c>
      <c r="I29" s="571">
        <v>0</v>
      </c>
      <c r="J29" s="338">
        <v>17</v>
      </c>
      <c r="K29" s="332">
        <v>7</v>
      </c>
      <c r="L29" s="476">
        <f>SUM(J29:K29)</f>
        <v>24</v>
      </c>
      <c r="M29" s="545">
        <f t="shared" si="4"/>
        <v>-7.6923076923076927E-2</v>
      </c>
      <c r="N29" s="493">
        <v>17</v>
      </c>
      <c r="O29" s="332">
        <v>7</v>
      </c>
      <c r="P29" s="476">
        <f>SUM(N29:O29)</f>
        <v>24</v>
      </c>
      <c r="Q29" s="545">
        <f t="shared" si="0"/>
        <v>-7.6923076923076927E-2</v>
      </c>
      <c r="R29" s="493">
        <v>17</v>
      </c>
      <c r="S29" s="332">
        <v>7</v>
      </c>
      <c r="T29" s="476">
        <f>SUM(R29:S29)</f>
        <v>24</v>
      </c>
      <c r="U29" s="545">
        <f t="shared" si="5"/>
        <v>-7.6923076923076927E-2</v>
      </c>
      <c r="V29" s="493">
        <v>16</v>
      </c>
      <c r="W29" s="332">
        <v>7</v>
      </c>
      <c r="X29" s="476">
        <f>SUM(V29:W29)</f>
        <v>23</v>
      </c>
      <c r="Y29" s="545">
        <f t="shared" si="6"/>
        <v>-0.11538461538461539</v>
      </c>
      <c r="Z29" s="493"/>
      <c r="AA29" s="332"/>
      <c r="AB29" s="476">
        <f>SUM(Z29:AA29)</f>
        <v>0</v>
      </c>
      <c r="AC29" s="541">
        <f t="shared" si="1"/>
        <v>-1</v>
      </c>
      <c r="AD29" s="338"/>
      <c r="AE29" s="332"/>
      <c r="AF29" s="476">
        <f>SUM(AD29:AE29)</f>
        <v>0</v>
      </c>
      <c r="AG29" s="541">
        <f t="shared" si="2"/>
        <v>-1</v>
      </c>
    </row>
    <row r="30" spans="1:33" x14ac:dyDescent="0.2">
      <c r="A30" s="483" t="s">
        <v>173</v>
      </c>
      <c r="B30" s="457">
        <f>SUM(B31:B45)</f>
        <v>482</v>
      </c>
      <c r="C30" s="387">
        <f>SUM(C31:C45)</f>
        <v>198</v>
      </c>
      <c r="D30" s="573">
        <f t="shared" si="7"/>
        <v>680</v>
      </c>
      <c r="E30" s="489"/>
      <c r="F30" s="457">
        <f>SUM(F31:F45)</f>
        <v>458</v>
      </c>
      <c r="G30" s="387">
        <f>SUM(G31:G45)</f>
        <v>190</v>
      </c>
      <c r="H30" s="387">
        <f>SUM(H31:H45)</f>
        <v>648</v>
      </c>
      <c r="I30" s="567">
        <v>0</v>
      </c>
      <c r="J30" s="382">
        <f>SUM(J31:J45)</f>
        <v>458</v>
      </c>
      <c r="K30" s="387">
        <f>SUM(K31:K45)</f>
        <v>190</v>
      </c>
      <c r="L30" s="387">
        <f>SUM(L31:L45)</f>
        <v>648</v>
      </c>
      <c r="M30" s="568">
        <f t="shared" si="4"/>
        <v>0</v>
      </c>
      <c r="N30" s="457">
        <f>SUM(N31:N45)</f>
        <v>453</v>
      </c>
      <c r="O30" s="387">
        <f>SUM(O31:O45)</f>
        <v>181</v>
      </c>
      <c r="P30" s="387">
        <f>SUM(P31:P45)</f>
        <v>634</v>
      </c>
      <c r="Q30" s="568">
        <f t="shared" si="0"/>
        <v>-2.1604938271604937E-2</v>
      </c>
      <c r="R30" s="457">
        <f>SUM(R31:R45)</f>
        <v>442</v>
      </c>
      <c r="S30" s="387">
        <f>SUM(S31:S45)</f>
        <v>176</v>
      </c>
      <c r="T30" s="387">
        <f>SUM(T31:T45)</f>
        <v>618</v>
      </c>
      <c r="U30" s="568">
        <f t="shared" si="5"/>
        <v>-4.6296296296296294E-2</v>
      </c>
      <c r="V30" s="457">
        <f>SUM(V31:V45)</f>
        <v>437</v>
      </c>
      <c r="W30" s="387">
        <f>SUM(W31:W45)</f>
        <v>173</v>
      </c>
      <c r="X30" s="387">
        <f>SUM(X31:X45)</f>
        <v>610</v>
      </c>
      <c r="Y30" s="568">
        <f t="shared" si="6"/>
        <v>-5.8641975308641972E-2</v>
      </c>
      <c r="Z30" s="457">
        <f>SUM(Z31:Z45)</f>
        <v>0</v>
      </c>
      <c r="AA30" s="387">
        <f>SUM(AA31:AA45)</f>
        <v>0</v>
      </c>
      <c r="AB30" s="387">
        <f>SUM(AB31:AB45)</f>
        <v>0</v>
      </c>
      <c r="AC30" s="568">
        <f t="shared" si="1"/>
        <v>-1</v>
      </c>
      <c r="AD30" s="382">
        <f>SUM(AD31:AD45)</f>
        <v>0</v>
      </c>
      <c r="AE30" s="387">
        <f>SUM(AE31:AE45)</f>
        <v>0</v>
      </c>
      <c r="AF30" s="387">
        <f>SUM(AF31:AF45)</f>
        <v>0</v>
      </c>
      <c r="AG30" s="568">
        <f t="shared" si="2"/>
        <v>-1</v>
      </c>
    </row>
    <row r="31" spans="1:33" x14ac:dyDescent="0.2">
      <c r="A31" s="484" t="s">
        <v>9</v>
      </c>
      <c r="B31" s="493">
        <v>89</v>
      </c>
      <c r="C31" s="332">
        <v>25</v>
      </c>
      <c r="D31" s="332">
        <f t="shared" si="7"/>
        <v>114</v>
      </c>
      <c r="E31" s="488"/>
      <c r="F31" s="493">
        <v>86</v>
      </c>
      <c r="G31" s="332">
        <v>25</v>
      </c>
      <c r="H31" s="476">
        <f t="shared" ref="H31:H44" si="8">SUM(F31:G31)</f>
        <v>111</v>
      </c>
      <c r="I31" s="571">
        <v>0</v>
      </c>
      <c r="J31" s="572">
        <v>85</v>
      </c>
      <c r="K31" s="476">
        <v>26</v>
      </c>
      <c r="L31" s="476">
        <f t="shared" ref="L31:L44" si="9">SUM(J31:K31)</f>
        <v>111</v>
      </c>
      <c r="M31" s="541">
        <f t="shared" si="4"/>
        <v>0</v>
      </c>
      <c r="N31" s="494">
        <v>86</v>
      </c>
      <c r="O31" s="476">
        <v>25</v>
      </c>
      <c r="P31" s="476">
        <f t="shared" ref="P31:P44" si="10">SUM(N31:O31)</f>
        <v>111</v>
      </c>
      <c r="Q31" s="541">
        <f t="shared" si="0"/>
        <v>0</v>
      </c>
      <c r="R31" s="494">
        <v>86</v>
      </c>
      <c r="S31" s="476">
        <v>24</v>
      </c>
      <c r="T31" s="476">
        <f t="shared" ref="T31:T45" si="11">SUM(R31:S31)</f>
        <v>110</v>
      </c>
      <c r="U31" s="541">
        <f t="shared" si="5"/>
        <v>-9.0090090090090089E-3</v>
      </c>
      <c r="V31" s="494">
        <v>86</v>
      </c>
      <c r="W31" s="476">
        <v>24</v>
      </c>
      <c r="X31" s="476">
        <f t="shared" ref="X31:X45" si="12">SUM(V31:W31)</f>
        <v>110</v>
      </c>
      <c r="Y31" s="541">
        <f t="shared" si="6"/>
        <v>-9.0090090090090089E-3</v>
      </c>
      <c r="Z31" s="494"/>
      <c r="AA31" s="476"/>
      <c r="AB31" s="476">
        <f t="shared" ref="AB31:AB45" si="13">SUM(Z31:AA31)</f>
        <v>0</v>
      </c>
      <c r="AC31" s="541">
        <f t="shared" si="1"/>
        <v>-1</v>
      </c>
      <c r="AD31" s="572"/>
      <c r="AE31" s="476"/>
      <c r="AF31" s="476">
        <f t="shared" ref="AF31:AF45" si="14">SUM(AD31:AE31)</f>
        <v>0</v>
      </c>
      <c r="AG31" s="541">
        <f t="shared" si="2"/>
        <v>-1</v>
      </c>
    </row>
    <row r="32" spans="1:33" x14ac:dyDescent="0.2">
      <c r="A32" s="484" t="s">
        <v>119</v>
      </c>
      <c r="B32" s="493">
        <v>31</v>
      </c>
      <c r="C32" s="332">
        <v>26</v>
      </c>
      <c r="D32" s="332">
        <f t="shared" si="7"/>
        <v>57</v>
      </c>
      <c r="E32" s="488"/>
      <c r="F32" s="493">
        <v>26</v>
      </c>
      <c r="G32" s="332">
        <v>25</v>
      </c>
      <c r="H32" s="476">
        <f t="shared" si="8"/>
        <v>51</v>
      </c>
      <c r="I32" s="571">
        <v>0</v>
      </c>
      <c r="J32" s="572">
        <v>25</v>
      </c>
      <c r="K32" s="476">
        <v>25</v>
      </c>
      <c r="L32" s="476">
        <f t="shared" si="9"/>
        <v>50</v>
      </c>
      <c r="M32" s="541">
        <f t="shared" si="4"/>
        <v>-1.9607843137254902E-2</v>
      </c>
      <c r="N32" s="494">
        <v>25</v>
      </c>
      <c r="O32" s="476">
        <v>25</v>
      </c>
      <c r="P32" s="476">
        <f t="shared" si="10"/>
        <v>50</v>
      </c>
      <c r="Q32" s="541">
        <f t="shared" si="0"/>
        <v>-1.9607843137254902E-2</v>
      </c>
      <c r="R32" s="494">
        <v>24</v>
      </c>
      <c r="S32" s="476">
        <v>21</v>
      </c>
      <c r="T32" s="476">
        <f t="shared" si="11"/>
        <v>45</v>
      </c>
      <c r="U32" s="545">
        <f t="shared" si="5"/>
        <v>-0.11764705882352941</v>
      </c>
      <c r="V32" s="494">
        <v>24</v>
      </c>
      <c r="W32" s="476">
        <v>21</v>
      </c>
      <c r="X32" s="476">
        <f t="shared" si="12"/>
        <v>45</v>
      </c>
      <c r="Y32" s="545">
        <f t="shared" si="6"/>
        <v>-0.11764705882352941</v>
      </c>
      <c r="Z32" s="494"/>
      <c r="AA32" s="476"/>
      <c r="AB32" s="476">
        <f t="shared" si="13"/>
        <v>0</v>
      </c>
      <c r="AC32" s="541">
        <f t="shared" si="1"/>
        <v>-1</v>
      </c>
      <c r="AD32" s="572"/>
      <c r="AE32" s="476"/>
      <c r="AF32" s="476">
        <f t="shared" si="14"/>
        <v>0</v>
      </c>
      <c r="AG32" s="541">
        <f t="shared" si="2"/>
        <v>-1</v>
      </c>
    </row>
    <row r="33" spans="1:33" x14ac:dyDescent="0.2">
      <c r="A33" s="484" t="s">
        <v>151</v>
      </c>
      <c r="B33" s="493">
        <v>19</v>
      </c>
      <c r="C33" s="332">
        <v>28</v>
      </c>
      <c r="D33" s="332">
        <f t="shared" si="7"/>
        <v>47</v>
      </c>
      <c r="E33" s="488"/>
      <c r="F33" s="493">
        <v>16</v>
      </c>
      <c r="G33" s="332">
        <v>25</v>
      </c>
      <c r="H33" s="476">
        <f t="shared" si="8"/>
        <v>41</v>
      </c>
      <c r="I33" s="571">
        <v>0</v>
      </c>
      <c r="J33" s="572">
        <v>17</v>
      </c>
      <c r="K33" s="476">
        <v>25</v>
      </c>
      <c r="L33" s="476">
        <f t="shared" si="9"/>
        <v>42</v>
      </c>
      <c r="M33" s="543">
        <f t="shared" si="4"/>
        <v>2.4390243902439025E-2</v>
      </c>
      <c r="N33" s="494">
        <v>17</v>
      </c>
      <c r="O33" s="476">
        <v>23</v>
      </c>
      <c r="P33" s="476">
        <f t="shared" si="10"/>
        <v>40</v>
      </c>
      <c r="Q33" s="541">
        <f t="shared" si="0"/>
        <v>-2.4390243902439025E-2</v>
      </c>
      <c r="R33" s="494">
        <v>17</v>
      </c>
      <c r="S33" s="476">
        <v>23</v>
      </c>
      <c r="T33" s="476">
        <f t="shared" si="11"/>
        <v>40</v>
      </c>
      <c r="U33" s="541">
        <f t="shared" si="5"/>
        <v>-2.4390243902439025E-2</v>
      </c>
      <c r="V33" s="494">
        <v>15</v>
      </c>
      <c r="W33" s="476">
        <v>23</v>
      </c>
      <c r="X33" s="476">
        <f t="shared" si="12"/>
        <v>38</v>
      </c>
      <c r="Y33" s="545">
        <f t="shared" si="6"/>
        <v>-7.3170731707317069E-2</v>
      </c>
      <c r="Z33" s="494"/>
      <c r="AA33" s="476"/>
      <c r="AB33" s="476">
        <f t="shared" si="13"/>
        <v>0</v>
      </c>
      <c r="AC33" s="541">
        <f t="shared" si="1"/>
        <v>-1</v>
      </c>
      <c r="AD33" s="572"/>
      <c r="AE33" s="476"/>
      <c r="AF33" s="476">
        <f t="shared" si="14"/>
        <v>0</v>
      </c>
      <c r="AG33" s="541">
        <f t="shared" si="2"/>
        <v>-1</v>
      </c>
    </row>
    <row r="34" spans="1:33" x14ac:dyDescent="0.2">
      <c r="A34" s="484" t="s">
        <v>103</v>
      </c>
      <c r="B34" s="493">
        <v>62</v>
      </c>
      <c r="C34" s="332">
        <v>5</v>
      </c>
      <c r="D34" s="332">
        <f t="shared" si="7"/>
        <v>67</v>
      </c>
      <c r="E34" s="488"/>
      <c r="F34" s="493">
        <v>59</v>
      </c>
      <c r="G34" s="332">
        <v>5</v>
      </c>
      <c r="H34" s="476">
        <f t="shared" si="8"/>
        <v>64</v>
      </c>
      <c r="I34" s="571">
        <v>0</v>
      </c>
      <c r="J34" s="572">
        <v>54</v>
      </c>
      <c r="K34" s="476">
        <v>5</v>
      </c>
      <c r="L34" s="476">
        <f t="shared" si="9"/>
        <v>59</v>
      </c>
      <c r="M34" s="545">
        <f t="shared" si="4"/>
        <v>-7.8125E-2</v>
      </c>
      <c r="N34" s="494">
        <v>53</v>
      </c>
      <c r="O34" s="476">
        <v>4</v>
      </c>
      <c r="P34" s="476">
        <f t="shared" si="10"/>
        <v>57</v>
      </c>
      <c r="Q34" s="545">
        <f t="shared" si="0"/>
        <v>-0.109375</v>
      </c>
      <c r="R34" s="494">
        <v>51</v>
      </c>
      <c r="S34" s="476">
        <v>4</v>
      </c>
      <c r="T34" s="476">
        <f t="shared" si="11"/>
        <v>55</v>
      </c>
      <c r="U34" s="545">
        <f t="shared" si="5"/>
        <v>-0.140625</v>
      </c>
      <c r="V34" s="494">
        <v>52</v>
      </c>
      <c r="W34" s="476">
        <v>4</v>
      </c>
      <c r="X34" s="476">
        <f t="shared" si="12"/>
        <v>56</v>
      </c>
      <c r="Y34" s="545">
        <f t="shared" si="6"/>
        <v>-0.125</v>
      </c>
      <c r="Z34" s="494"/>
      <c r="AA34" s="476"/>
      <c r="AB34" s="476">
        <f t="shared" si="13"/>
        <v>0</v>
      </c>
      <c r="AC34" s="541">
        <f t="shared" si="1"/>
        <v>-1</v>
      </c>
      <c r="AD34" s="572"/>
      <c r="AE34" s="476"/>
      <c r="AF34" s="476">
        <f t="shared" si="14"/>
        <v>0</v>
      </c>
      <c r="AG34" s="541">
        <f t="shared" si="2"/>
        <v>-1</v>
      </c>
    </row>
    <row r="35" spans="1:33" x14ac:dyDescent="0.2">
      <c r="A35" s="484" t="s">
        <v>154</v>
      </c>
      <c r="B35" s="493">
        <v>23</v>
      </c>
      <c r="C35" s="332">
        <v>3</v>
      </c>
      <c r="D35" s="332">
        <f t="shared" si="7"/>
        <v>26</v>
      </c>
      <c r="E35" s="488"/>
      <c r="F35" s="493">
        <v>21</v>
      </c>
      <c r="G35" s="332">
        <v>3</v>
      </c>
      <c r="H35" s="476">
        <f t="shared" si="8"/>
        <v>24</v>
      </c>
      <c r="I35" s="571">
        <v>0</v>
      </c>
      <c r="J35" s="572">
        <v>21</v>
      </c>
      <c r="K35" s="476">
        <v>3</v>
      </c>
      <c r="L35" s="476">
        <f t="shared" si="9"/>
        <v>24</v>
      </c>
      <c r="M35" s="541">
        <f t="shared" si="4"/>
        <v>0</v>
      </c>
      <c r="N35" s="494">
        <v>21</v>
      </c>
      <c r="O35" s="476">
        <v>3</v>
      </c>
      <c r="P35" s="476">
        <f t="shared" si="10"/>
        <v>24</v>
      </c>
      <c r="Q35" s="541">
        <f t="shared" si="0"/>
        <v>0</v>
      </c>
      <c r="R35" s="494">
        <v>20</v>
      </c>
      <c r="S35" s="476">
        <v>3</v>
      </c>
      <c r="T35" s="476">
        <f t="shared" si="11"/>
        <v>23</v>
      </c>
      <c r="U35" s="541">
        <f t="shared" si="5"/>
        <v>-4.1666666666666664E-2</v>
      </c>
      <c r="V35" s="494">
        <v>20</v>
      </c>
      <c r="W35" s="476">
        <v>3</v>
      </c>
      <c r="X35" s="476">
        <f t="shared" si="12"/>
        <v>23</v>
      </c>
      <c r="Y35" s="541">
        <f t="shared" si="6"/>
        <v>-4.1666666666666664E-2</v>
      </c>
      <c r="Z35" s="494"/>
      <c r="AA35" s="476"/>
      <c r="AB35" s="476">
        <f t="shared" si="13"/>
        <v>0</v>
      </c>
      <c r="AC35" s="541">
        <f t="shared" si="1"/>
        <v>-1</v>
      </c>
      <c r="AD35" s="572"/>
      <c r="AE35" s="476"/>
      <c r="AF35" s="476">
        <f t="shared" si="14"/>
        <v>0</v>
      </c>
      <c r="AG35" s="541">
        <f t="shared" si="2"/>
        <v>-1</v>
      </c>
    </row>
    <row r="36" spans="1:33" x14ac:dyDescent="0.2">
      <c r="A36" s="484" t="s">
        <v>116</v>
      </c>
      <c r="B36" s="493">
        <v>65</v>
      </c>
      <c r="C36" s="332">
        <v>26</v>
      </c>
      <c r="D36" s="332">
        <f t="shared" si="7"/>
        <v>91</v>
      </c>
      <c r="E36" s="488"/>
      <c r="F36" s="493">
        <v>63</v>
      </c>
      <c r="G36" s="332">
        <v>24</v>
      </c>
      <c r="H36" s="476">
        <f t="shared" si="8"/>
        <v>87</v>
      </c>
      <c r="I36" s="571">
        <v>0</v>
      </c>
      <c r="J36" s="572">
        <v>66</v>
      </c>
      <c r="K36" s="476">
        <v>24</v>
      </c>
      <c r="L36" s="476">
        <f t="shared" si="9"/>
        <v>90</v>
      </c>
      <c r="M36" s="543">
        <f t="shared" si="4"/>
        <v>3.4482758620689655E-2</v>
      </c>
      <c r="N36" s="494">
        <v>62</v>
      </c>
      <c r="O36" s="476">
        <v>21</v>
      </c>
      <c r="P36" s="476">
        <f t="shared" si="10"/>
        <v>83</v>
      </c>
      <c r="Q36" s="541">
        <f t="shared" si="0"/>
        <v>-4.5977011494252873E-2</v>
      </c>
      <c r="R36" s="494">
        <v>62</v>
      </c>
      <c r="S36" s="476">
        <v>22</v>
      </c>
      <c r="T36" s="476">
        <f t="shared" si="11"/>
        <v>84</v>
      </c>
      <c r="U36" s="541">
        <f t="shared" si="5"/>
        <v>-3.4482758620689655E-2</v>
      </c>
      <c r="V36" s="494">
        <v>60</v>
      </c>
      <c r="W36" s="476">
        <v>21</v>
      </c>
      <c r="X36" s="476">
        <f t="shared" si="12"/>
        <v>81</v>
      </c>
      <c r="Y36" s="545">
        <f t="shared" si="6"/>
        <v>-6.8965517241379309E-2</v>
      </c>
      <c r="Z36" s="494"/>
      <c r="AA36" s="476"/>
      <c r="AB36" s="476">
        <f t="shared" si="13"/>
        <v>0</v>
      </c>
      <c r="AC36" s="541">
        <f t="shared" si="1"/>
        <v>-1</v>
      </c>
      <c r="AD36" s="572"/>
      <c r="AE36" s="476"/>
      <c r="AF36" s="476">
        <f t="shared" si="14"/>
        <v>0</v>
      </c>
      <c r="AG36" s="541">
        <f t="shared" si="2"/>
        <v>-1</v>
      </c>
    </row>
    <row r="37" spans="1:33" x14ac:dyDescent="0.2">
      <c r="A37" s="484" t="s">
        <v>156</v>
      </c>
      <c r="B37" s="493">
        <v>4</v>
      </c>
      <c r="C37" s="332">
        <v>7</v>
      </c>
      <c r="D37" s="332">
        <f t="shared" si="7"/>
        <v>11</v>
      </c>
      <c r="E37" s="488"/>
      <c r="F37" s="493">
        <v>4</v>
      </c>
      <c r="G37" s="332">
        <v>7</v>
      </c>
      <c r="H37" s="476">
        <f t="shared" si="8"/>
        <v>11</v>
      </c>
      <c r="I37" s="571">
        <v>0</v>
      </c>
      <c r="J37" s="572">
        <v>4</v>
      </c>
      <c r="K37" s="476">
        <v>6</v>
      </c>
      <c r="L37" s="476">
        <f t="shared" si="9"/>
        <v>10</v>
      </c>
      <c r="M37" s="545">
        <f t="shared" si="4"/>
        <v>-9.0909090909090912E-2</v>
      </c>
      <c r="N37" s="494">
        <v>4</v>
      </c>
      <c r="O37" s="476">
        <v>6</v>
      </c>
      <c r="P37" s="476">
        <f t="shared" si="10"/>
        <v>10</v>
      </c>
      <c r="Q37" s="545">
        <f t="shared" si="0"/>
        <v>-9.0909090909090912E-2</v>
      </c>
      <c r="R37" s="494">
        <v>4</v>
      </c>
      <c r="S37" s="476">
        <v>6</v>
      </c>
      <c r="T37" s="476">
        <f t="shared" si="11"/>
        <v>10</v>
      </c>
      <c r="U37" s="545">
        <f t="shared" si="5"/>
        <v>-9.0909090909090912E-2</v>
      </c>
      <c r="V37" s="494">
        <v>4</v>
      </c>
      <c r="W37" s="476">
        <v>6</v>
      </c>
      <c r="X37" s="476">
        <f t="shared" si="12"/>
        <v>10</v>
      </c>
      <c r="Y37" s="545">
        <f t="shared" si="6"/>
        <v>-9.0909090909090912E-2</v>
      </c>
      <c r="Z37" s="494"/>
      <c r="AA37" s="476"/>
      <c r="AB37" s="476">
        <f t="shared" si="13"/>
        <v>0</v>
      </c>
      <c r="AC37" s="541">
        <f t="shared" si="1"/>
        <v>-1</v>
      </c>
      <c r="AD37" s="572"/>
      <c r="AE37" s="476"/>
      <c r="AF37" s="476">
        <f t="shared" si="14"/>
        <v>0</v>
      </c>
      <c r="AG37" s="541">
        <f t="shared" si="2"/>
        <v>-1</v>
      </c>
    </row>
    <row r="38" spans="1:33" x14ac:dyDescent="0.2">
      <c r="A38" s="485" t="s">
        <v>157</v>
      </c>
      <c r="B38" s="494">
        <v>28</v>
      </c>
      <c r="C38" s="476">
        <v>16</v>
      </c>
      <c r="D38" s="332">
        <f t="shared" si="7"/>
        <v>44</v>
      </c>
      <c r="E38" s="488"/>
      <c r="F38" s="493">
        <v>27</v>
      </c>
      <c r="G38" s="332">
        <v>16</v>
      </c>
      <c r="H38" s="476">
        <f t="shared" si="8"/>
        <v>43</v>
      </c>
      <c r="I38" s="571">
        <v>0</v>
      </c>
      <c r="J38" s="572">
        <v>27</v>
      </c>
      <c r="K38" s="476">
        <v>15</v>
      </c>
      <c r="L38" s="476">
        <f t="shared" si="9"/>
        <v>42</v>
      </c>
      <c r="M38" s="541">
        <f t="shared" si="4"/>
        <v>-2.3255813953488372E-2</v>
      </c>
      <c r="N38" s="494">
        <v>27</v>
      </c>
      <c r="O38" s="476">
        <v>15</v>
      </c>
      <c r="P38" s="476">
        <f t="shared" si="10"/>
        <v>42</v>
      </c>
      <c r="Q38" s="541">
        <f t="shared" si="0"/>
        <v>-2.3255813953488372E-2</v>
      </c>
      <c r="R38" s="494">
        <v>27</v>
      </c>
      <c r="S38" s="476">
        <v>14</v>
      </c>
      <c r="T38" s="476">
        <f t="shared" si="11"/>
        <v>41</v>
      </c>
      <c r="U38" s="541">
        <f t="shared" si="5"/>
        <v>-4.6511627906976744E-2</v>
      </c>
      <c r="V38" s="494">
        <v>26</v>
      </c>
      <c r="W38" s="476">
        <v>14</v>
      </c>
      <c r="X38" s="476">
        <f t="shared" si="12"/>
        <v>40</v>
      </c>
      <c r="Y38" s="545">
        <f t="shared" si="6"/>
        <v>-6.9767441860465115E-2</v>
      </c>
      <c r="Z38" s="494"/>
      <c r="AA38" s="476"/>
      <c r="AB38" s="476">
        <f t="shared" si="13"/>
        <v>0</v>
      </c>
      <c r="AC38" s="541">
        <f t="shared" si="1"/>
        <v>-1</v>
      </c>
      <c r="AD38" s="572"/>
      <c r="AE38" s="476"/>
      <c r="AF38" s="476">
        <f t="shared" si="14"/>
        <v>0</v>
      </c>
      <c r="AG38" s="541">
        <f t="shared" si="2"/>
        <v>-1</v>
      </c>
    </row>
    <row r="39" spans="1:33" x14ac:dyDescent="0.2">
      <c r="A39" s="484" t="s">
        <v>164</v>
      </c>
      <c r="B39" s="493">
        <v>18</v>
      </c>
      <c r="C39" s="332">
        <v>11</v>
      </c>
      <c r="D39" s="332">
        <f t="shared" si="7"/>
        <v>29</v>
      </c>
      <c r="E39" s="488"/>
      <c r="F39" s="493">
        <v>17</v>
      </c>
      <c r="G39" s="332">
        <v>10</v>
      </c>
      <c r="H39" s="476">
        <f t="shared" si="8"/>
        <v>27</v>
      </c>
      <c r="I39" s="571">
        <v>0</v>
      </c>
      <c r="J39" s="572">
        <v>18</v>
      </c>
      <c r="K39" s="476">
        <v>10</v>
      </c>
      <c r="L39" s="476">
        <f t="shared" si="9"/>
        <v>28</v>
      </c>
      <c r="M39" s="543">
        <f t="shared" si="4"/>
        <v>3.7037037037037035E-2</v>
      </c>
      <c r="N39" s="494">
        <v>17</v>
      </c>
      <c r="O39" s="476">
        <v>9</v>
      </c>
      <c r="P39" s="476">
        <f t="shared" si="10"/>
        <v>26</v>
      </c>
      <c r="Q39" s="541">
        <f t="shared" si="0"/>
        <v>-3.7037037037037035E-2</v>
      </c>
      <c r="R39" s="494">
        <v>15</v>
      </c>
      <c r="S39" s="476">
        <v>9</v>
      </c>
      <c r="T39" s="476">
        <f t="shared" si="11"/>
        <v>24</v>
      </c>
      <c r="U39" s="545">
        <f t="shared" si="5"/>
        <v>-0.1111111111111111</v>
      </c>
      <c r="V39" s="494">
        <v>15</v>
      </c>
      <c r="W39" s="476">
        <v>8</v>
      </c>
      <c r="X39" s="476">
        <f t="shared" si="12"/>
        <v>23</v>
      </c>
      <c r="Y39" s="545">
        <f t="shared" si="6"/>
        <v>-0.14814814814814814</v>
      </c>
      <c r="Z39" s="494"/>
      <c r="AA39" s="476"/>
      <c r="AB39" s="476">
        <f t="shared" si="13"/>
        <v>0</v>
      </c>
      <c r="AC39" s="541">
        <f t="shared" si="1"/>
        <v>-1</v>
      </c>
      <c r="AD39" s="572"/>
      <c r="AE39" s="476"/>
      <c r="AF39" s="476">
        <f t="shared" si="14"/>
        <v>0</v>
      </c>
      <c r="AG39" s="541">
        <f t="shared" si="2"/>
        <v>-1</v>
      </c>
    </row>
    <row r="40" spans="1:33" x14ac:dyDescent="0.2">
      <c r="A40" s="484" t="s">
        <v>158</v>
      </c>
      <c r="B40" s="493">
        <v>18</v>
      </c>
      <c r="C40" s="332">
        <v>14</v>
      </c>
      <c r="D40" s="332">
        <f t="shared" si="7"/>
        <v>32</v>
      </c>
      <c r="E40" s="488"/>
      <c r="F40" s="493">
        <v>18</v>
      </c>
      <c r="G40" s="332">
        <v>14</v>
      </c>
      <c r="H40" s="476">
        <f t="shared" si="8"/>
        <v>32</v>
      </c>
      <c r="I40" s="571">
        <v>0</v>
      </c>
      <c r="J40" s="572">
        <v>24</v>
      </c>
      <c r="K40" s="476">
        <v>16</v>
      </c>
      <c r="L40" s="476">
        <f t="shared" si="9"/>
        <v>40</v>
      </c>
      <c r="M40" s="543">
        <f t="shared" si="4"/>
        <v>0.25</v>
      </c>
      <c r="N40" s="494">
        <v>23</v>
      </c>
      <c r="O40" s="476">
        <v>15</v>
      </c>
      <c r="P40" s="476">
        <f t="shared" si="10"/>
        <v>38</v>
      </c>
      <c r="Q40" s="543">
        <f t="shared" si="0"/>
        <v>0.1875</v>
      </c>
      <c r="R40" s="494">
        <v>23</v>
      </c>
      <c r="S40" s="476">
        <v>15</v>
      </c>
      <c r="T40" s="476">
        <f t="shared" si="11"/>
        <v>38</v>
      </c>
      <c r="U40" s="543">
        <f t="shared" si="5"/>
        <v>0.1875</v>
      </c>
      <c r="V40" s="494">
        <v>22</v>
      </c>
      <c r="W40" s="476">
        <v>15</v>
      </c>
      <c r="X40" s="476">
        <f t="shared" si="12"/>
        <v>37</v>
      </c>
      <c r="Y40" s="541">
        <f t="shared" si="6"/>
        <v>0.15625</v>
      </c>
      <c r="Z40" s="494"/>
      <c r="AA40" s="476"/>
      <c r="AB40" s="476">
        <f t="shared" si="13"/>
        <v>0</v>
      </c>
      <c r="AC40" s="541">
        <f t="shared" si="1"/>
        <v>-1</v>
      </c>
      <c r="AD40" s="572"/>
      <c r="AE40" s="476"/>
      <c r="AF40" s="476">
        <f t="shared" si="14"/>
        <v>0</v>
      </c>
      <c r="AG40" s="541">
        <f t="shared" si="2"/>
        <v>-1</v>
      </c>
    </row>
    <row r="41" spans="1:33" x14ac:dyDescent="0.2">
      <c r="A41" s="484" t="s">
        <v>215</v>
      </c>
      <c r="B41" s="493">
        <v>17</v>
      </c>
      <c r="C41" s="332">
        <v>8</v>
      </c>
      <c r="D41" s="332">
        <f t="shared" si="7"/>
        <v>25</v>
      </c>
      <c r="E41" s="488"/>
      <c r="F41" s="493">
        <v>17</v>
      </c>
      <c r="G41" s="332">
        <v>8</v>
      </c>
      <c r="H41" s="476">
        <f t="shared" si="8"/>
        <v>25</v>
      </c>
      <c r="I41" s="571">
        <v>0</v>
      </c>
      <c r="J41" s="572">
        <v>15</v>
      </c>
      <c r="K41" s="476">
        <v>8</v>
      </c>
      <c r="L41" s="476">
        <f t="shared" si="9"/>
        <v>23</v>
      </c>
      <c r="M41" s="545">
        <f t="shared" si="4"/>
        <v>-0.08</v>
      </c>
      <c r="N41" s="494">
        <v>15</v>
      </c>
      <c r="O41" s="476">
        <v>7</v>
      </c>
      <c r="P41" s="476">
        <f t="shared" si="10"/>
        <v>22</v>
      </c>
      <c r="Q41" s="545">
        <f t="shared" si="0"/>
        <v>-0.12</v>
      </c>
      <c r="R41" s="494">
        <v>15</v>
      </c>
      <c r="S41" s="476">
        <v>7</v>
      </c>
      <c r="T41" s="476">
        <f t="shared" si="11"/>
        <v>22</v>
      </c>
      <c r="U41" s="545">
        <f t="shared" si="5"/>
        <v>-0.12</v>
      </c>
      <c r="V41" s="494">
        <v>15</v>
      </c>
      <c r="W41" s="476">
        <v>7</v>
      </c>
      <c r="X41" s="476">
        <f t="shared" si="12"/>
        <v>22</v>
      </c>
      <c r="Y41" s="545">
        <f t="shared" si="6"/>
        <v>-0.12</v>
      </c>
      <c r="Z41" s="494"/>
      <c r="AA41" s="476"/>
      <c r="AB41" s="476">
        <f t="shared" si="13"/>
        <v>0</v>
      </c>
      <c r="AC41" s="541">
        <f t="shared" si="1"/>
        <v>-1</v>
      </c>
      <c r="AD41" s="572"/>
      <c r="AE41" s="476"/>
      <c r="AF41" s="476">
        <f t="shared" si="14"/>
        <v>0</v>
      </c>
      <c r="AG41" s="541">
        <f t="shared" si="2"/>
        <v>-1</v>
      </c>
    </row>
    <row r="42" spans="1:33" x14ac:dyDescent="0.2">
      <c r="A42" s="484" t="s">
        <v>161</v>
      </c>
      <c r="B42" s="493">
        <v>8</v>
      </c>
      <c r="C42" s="332">
        <v>11</v>
      </c>
      <c r="D42" s="332">
        <f t="shared" si="7"/>
        <v>19</v>
      </c>
      <c r="E42" s="488"/>
      <c r="F42" s="493">
        <v>8</v>
      </c>
      <c r="G42" s="332">
        <v>10</v>
      </c>
      <c r="H42" s="476">
        <f t="shared" si="8"/>
        <v>18</v>
      </c>
      <c r="I42" s="571">
        <v>0</v>
      </c>
      <c r="J42" s="572">
        <v>8</v>
      </c>
      <c r="K42" s="476">
        <v>10</v>
      </c>
      <c r="L42" s="476">
        <f t="shared" si="9"/>
        <v>18</v>
      </c>
      <c r="M42" s="541">
        <f t="shared" si="4"/>
        <v>0</v>
      </c>
      <c r="N42" s="494">
        <v>8</v>
      </c>
      <c r="O42" s="476">
        <v>10</v>
      </c>
      <c r="P42" s="476">
        <f t="shared" si="10"/>
        <v>18</v>
      </c>
      <c r="Q42" s="541">
        <f t="shared" si="0"/>
        <v>0</v>
      </c>
      <c r="R42" s="494">
        <v>6</v>
      </c>
      <c r="S42" s="476">
        <v>10</v>
      </c>
      <c r="T42" s="476">
        <f t="shared" si="11"/>
        <v>16</v>
      </c>
      <c r="U42" s="545">
        <f t="shared" si="5"/>
        <v>-0.1111111111111111</v>
      </c>
      <c r="V42" s="494">
        <v>6</v>
      </c>
      <c r="W42" s="476">
        <v>10</v>
      </c>
      <c r="X42" s="476">
        <f t="shared" si="12"/>
        <v>16</v>
      </c>
      <c r="Y42" s="545">
        <f t="shared" si="6"/>
        <v>-0.1111111111111111</v>
      </c>
      <c r="Z42" s="494"/>
      <c r="AA42" s="476"/>
      <c r="AB42" s="476">
        <f t="shared" si="13"/>
        <v>0</v>
      </c>
      <c r="AC42" s="541">
        <f t="shared" si="1"/>
        <v>-1</v>
      </c>
      <c r="AD42" s="572"/>
      <c r="AE42" s="476"/>
      <c r="AF42" s="476">
        <f t="shared" si="14"/>
        <v>0</v>
      </c>
      <c r="AG42" s="541">
        <f t="shared" si="2"/>
        <v>-1</v>
      </c>
    </row>
    <row r="43" spans="1:33" x14ac:dyDescent="0.2">
      <c r="A43" s="484" t="s">
        <v>162</v>
      </c>
      <c r="B43" s="493">
        <v>52</v>
      </c>
      <c r="C43" s="332">
        <v>2</v>
      </c>
      <c r="D43" s="332">
        <f t="shared" si="7"/>
        <v>54</v>
      </c>
      <c r="E43" s="488"/>
      <c r="F43" s="493">
        <v>50</v>
      </c>
      <c r="G43" s="332">
        <v>2</v>
      </c>
      <c r="H43" s="476">
        <f t="shared" si="8"/>
        <v>52</v>
      </c>
      <c r="I43" s="571">
        <v>0</v>
      </c>
      <c r="J43" s="572">
        <v>50</v>
      </c>
      <c r="K43" s="476">
        <v>2</v>
      </c>
      <c r="L43" s="476">
        <f t="shared" si="9"/>
        <v>52</v>
      </c>
      <c r="M43" s="541">
        <f t="shared" si="4"/>
        <v>0</v>
      </c>
      <c r="N43" s="494">
        <v>51</v>
      </c>
      <c r="O43" s="476">
        <v>2</v>
      </c>
      <c r="P43" s="476">
        <f t="shared" si="10"/>
        <v>53</v>
      </c>
      <c r="Q43" s="543">
        <f t="shared" si="0"/>
        <v>1.9230769230769232E-2</v>
      </c>
      <c r="R43" s="494">
        <v>48</v>
      </c>
      <c r="S43" s="476">
        <v>2</v>
      </c>
      <c r="T43" s="476">
        <f t="shared" si="11"/>
        <v>50</v>
      </c>
      <c r="U43" s="541">
        <f t="shared" si="5"/>
        <v>-3.8461538461538464E-2</v>
      </c>
      <c r="V43" s="494">
        <v>48</v>
      </c>
      <c r="W43" s="476">
        <v>2</v>
      </c>
      <c r="X43" s="476">
        <f t="shared" si="12"/>
        <v>50</v>
      </c>
      <c r="Y43" s="541">
        <f t="shared" si="6"/>
        <v>-3.8461538461538464E-2</v>
      </c>
      <c r="Z43" s="494"/>
      <c r="AA43" s="476"/>
      <c r="AB43" s="476">
        <f t="shared" si="13"/>
        <v>0</v>
      </c>
      <c r="AC43" s="541">
        <f t="shared" si="1"/>
        <v>-1</v>
      </c>
      <c r="AD43" s="572"/>
      <c r="AE43" s="476"/>
      <c r="AF43" s="476">
        <f t="shared" si="14"/>
        <v>0</v>
      </c>
      <c r="AG43" s="541">
        <f t="shared" si="2"/>
        <v>-1</v>
      </c>
    </row>
    <row r="44" spans="1:33" x14ac:dyDescent="0.2">
      <c r="A44" s="484" t="s">
        <v>56</v>
      </c>
      <c r="B44" s="493">
        <v>26</v>
      </c>
      <c r="C44" s="332">
        <v>4</v>
      </c>
      <c r="D44" s="332">
        <f t="shared" si="7"/>
        <v>30</v>
      </c>
      <c r="E44" s="488"/>
      <c r="F44" s="493">
        <v>26</v>
      </c>
      <c r="G44" s="332">
        <v>4</v>
      </c>
      <c r="H44" s="476">
        <f t="shared" si="8"/>
        <v>30</v>
      </c>
      <c r="I44" s="571">
        <v>0</v>
      </c>
      <c r="J44" s="572">
        <v>24</v>
      </c>
      <c r="K44" s="476">
        <v>4</v>
      </c>
      <c r="L44" s="476">
        <f t="shared" si="9"/>
        <v>28</v>
      </c>
      <c r="M44" s="545">
        <f t="shared" si="4"/>
        <v>-6.6666666666666666E-2</v>
      </c>
      <c r="N44" s="494">
        <v>24</v>
      </c>
      <c r="O44" s="476">
        <v>4</v>
      </c>
      <c r="P44" s="476">
        <f t="shared" si="10"/>
        <v>28</v>
      </c>
      <c r="Q44" s="545">
        <f t="shared" si="0"/>
        <v>-6.6666666666666666E-2</v>
      </c>
      <c r="R44" s="494">
        <v>24</v>
      </c>
      <c r="S44" s="476">
        <v>4</v>
      </c>
      <c r="T44" s="476">
        <f t="shared" si="11"/>
        <v>28</v>
      </c>
      <c r="U44" s="545">
        <f t="shared" si="5"/>
        <v>-6.6666666666666666E-2</v>
      </c>
      <c r="V44" s="494">
        <v>24</v>
      </c>
      <c r="W44" s="476">
        <v>4</v>
      </c>
      <c r="X44" s="476">
        <f t="shared" si="12"/>
        <v>28</v>
      </c>
      <c r="Y44" s="545">
        <f t="shared" si="6"/>
        <v>-6.6666666666666666E-2</v>
      </c>
      <c r="Z44" s="494"/>
      <c r="AA44" s="476"/>
      <c r="AB44" s="476">
        <f t="shared" si="13"/>
        <v>0</v>
      </c>
      <c r="AC44" s="541">
        <f t="shared" si="1"/>
        <v>-1</v>
      </c>
      <c r="AD44" s="572"/>
      <c r="AE44" s="476"/>
      <c r="AF44" s="476">
        <f t="shared" si="14"/>
        <v>0</v>
      </c>
      <c r="AG44" s="541">
        <f t="shared" si="2"/>
        <v>-1</v>
      </c>
    </row>
    <row r="45" spans="1:33" x14ac:dyDescent="0.2">
      <c r="A45" s="484" t="s">
        <v>184</v>
      </c>
      <c r="B45" s="493">
        <v>22</v>
      </c>
      <c r="C45" s="332">
        <v>12</v>
      </c>
      <c r="D45" s="332">
        <f t="shared" si="7"/>
        <v>34</v>
      </c>
      <c r="E45" s="488"/>
      <c r="F45" s="493">
        <v>20</v>
      </c>
      <c r="G45" s="332">
        <v>12</v>
      </c>
      <c r="H45" s="476">
        <f>SUM(F45:G45)</f>
        <v>32</v>
      </c>
      <c r="I45" s="571">
        <v>0</v>
      </c>
      <c r="J45" s="572">
        <v>20</v>
      </c>
      <c r="K45" s="476">
        <v>11</v>
      </c>
      <c r="L45" s="476">
        <f>SUM(J45:K45)</f>
        <v>31</v>
      </c>
      <c r="M45" s="541">
        <f t="shared" si="4"/>
        <v>-3.125E-2</v>
      </c>
      <c r="N45" s="494">
        <v>20</v>
      </c>
      <c r="O45" s="476">
        <v>12</v>
      </c>
      <c r="P45" s="476">
        <f>SUM(N45:O45)</f>
        <v>32</v>
      </c>
      <c r="Q45" s="541">
        <f t="shared" si="0"/>
        <v>0</v>
      </c>
      <c r="R45" s="494">
        <v>20</v>
      </c>
      <c r="S45" s="476">
        <v>12</v>
      </c>
      <c r="T45" s="476">
        <f t="shared" si="11"/>
        <v>32</v>
      </c>
      <c r="U45" s="541">
        <f t="shared" si="5"/>
        <v>0</v>
      </c>
      <c r="V45" s="494">
        <v>20</v>
      </c>
      <c r="W45" s="476">
        <v>11</v>
      </c>
      <c r="X45" s="476">
        <f t="shared" si="12"/>
        <v>31</v>
      </c>
      <c r="Y45" s="541">
        <f t="shared" si="6"/>
        <v>-3.125E-2</v>
      </c>
      <c r="Z45" s="494"/>
      <c r="AA45" s="476"/>
      <c r="AB45" s="476">
        <f t="shared" si="13"/>
        <v>0</v>
      </c>
      <c r="AC45" s="541">
        <f t="shared" si="1"/>
        <v>-1</v>
      </c>
      <c r="AD45" s="572"/>
      <c r="AE45" s="476"/>
      <c r="AF45" s="476">
        <f t="shared" si="14"/>
        <v>0</v>
      </c>
      <c r="AG45" s="541">
        <f t="shared" si="2"/>
        <v>-1</v>
      </c>
    </row>
    <row r="46" spans="1:33" x14ac:dyDescent="0.2">
      <c r="A46" s="483" t="s">
        <v>172</v>
      </c>
      <c r="B46" s="457">
        <f>SUM(B47:B56)</f>
        <v>495</v>
      </c>
      <c r="C46" s="387">
        <f>SUM(C47:C56)</f>
        <v>65</v>
      </c>
      <c r="D46" s="573">
        <f t="shared" si="7"/>
        <v>560</v>
      </c>
      <c r="E46" s="489"/>
      <c r="F46" s="457">
        <f>SUM(F47:F56)</f>
        <v>481</v>
      </c>
      <c r="G46" s="387">
        <f>SUM(G47:G56)</f>
        <v>58</v>
      </c>
      <c r="H46" s="387">
        <f>SUM(H47:H56)</f>
        <v>539</v>
      </c>
      <c r="I46" s="567">
        <v>0</v>
      </c>
      <c r="J46" s="382">
        <f>SUM(J47:J56)</f>
        <v>472</v>
      </c>
      <c r="K46" s="387">
        <f>SUM(K47:K56)</f>
        <v>57</v>
      </c>
      <c r="L46" s="387">
        <f>SUM(L47:L56)</f>
        <v>529</v>
      </c>
      <c r="M46" s="568">
        <f t="shared" si="4"/>
        <v>-1.8552875695732839E-2</v>
      </c>
      <c r="N46" s="457">
        <f>SUM(N47:N56)</f>
        <v>462</v>
      </c>
      <c r="O46" s="387">
        <f>SUM(O47:O56)</f>
        <v>55</v>
      </c>
      <c r="P46" s="387">
        <f>SUM(P47:P56)</f>
        <v>517</v>
      </c>
      <c r="Q46" s="568">
        <f t="shared" si="0"/>
        <v>-4.0816326530612242E-2</v>
      </c>
      <c r="R46" s="457">
        <f>SUM(R47:R56)</f>
        <v>449</v>
      </c>
      <c r="S46" s="387">
        <f>SUM(S47:S56)</f>
        <v>54</v>
      </c>
      <c r="T46" s="387">
        <f>SUM(T47:T56)</f>
        <v>503</v>
      </c>
      <c r="U46" s="568">
        <f t="shared" si="5"/>
        <v>-6.6790352504638217E-2</v>
      </c>
      <c r="V46" s="457">
        <f>SUM(V47:V56)</f>
        <v>447</v>
      </c>
      <c r="W46" s="387">
        <f>SUM(W47:W56)</f>
        <v>54</v>
      </c>
      <c r="X46" s="387">
        <f>SUM(X47:X56)</f>
        <v>501</v>
      </c>
      <c r="Y46" s="568">
        <f t="shared" si="6"/>
        <v>-7.050092764378478E-2</v>
      </c>
      <c r="Z46" s="457">
        <f>SUM(Z47:Z56)</f>
        <v>0</v>
      </c>
      <c r="AA46" s="387">
        <f>SUM(AA47:AA56)</f>
        <v>0</v>
      </c>
      <c r="AB46" s="387">
        <f>SUM(AB47:AB56)</f>
        <v>0</v>
      </c>
      <c r="AC46" s="568">
        <f t="shared" si="1"/>
        <v>-1</v>
      </c>
      <c r="AD46" s="382">
        <f>SUM(AD47:AD56)</f>
        <v>0</v>
      </c>
      <c r="AE46" s="387">
        <f>SUM(AE47:AE56)</f>
        <v>0</v>
      </c>
      <c r="AF46" s="387">
        <f>SUM(AF47:AF56)</f>
        <v>0</v>
      </c>
      <c r="AG46" s="568">
        <f t="shared" si="2"/>
        <v>-1</v>
      </c>
    </row>
    <row r="47" spans="1:33" x14ac:dyDescent="0.2">
      <c r="A47" s="484" t="s">
        <v>102</v>
      </c>
      <c r="B47" s="493">
        <v>46</v>
      </c>
      <c r="C47" s="332">
        <v>9</v>
      </c>
      <c r="D47" s="332">
        <f t="shared" si="7"/>
        <v>55</v>
      </c>
      <c r="E47" s="488"/>
      <c r="F47" s="493">
        <v>44</v>
      </c>
      <c r="G47" s="332">
        <v>7</v>
      </c>
      <c r="H47" s="476">
        <f t="shared" ref="H47:H56" si="15">SUM(F47:G47)</f>
        <v>51</v>
      </c>
      <c r="I47" s="571">
        <v>0</v>
      </c>
      <c r="J47" s="572">
        <v>45</v>
      </c>
      <c r="K47" s="476">
        <v>7</v>
      </c>
      <c r="L47" s="476">
        <f t="shared" ref="L47:L56" si="16">SUM(J47:K47)</f>
        <v>52</v>
      </c>
      <c r="M47" s="543">
        <f t="shared" si="4"/>
        <v>1.9607843137254902E-2</v>
      </c>
      <c r="N47" s="494">
        <v>46</v>
      </c>
      <c r="O47" s="476">
        <v>7</v>
      </c>
      <c r="P47" s="476">
        <f t="shared" ref="P47:P56" si="17">SUM(N47:O47)</f>
        <v>53</v>
      </c>
      <c r="Q47" s="541">
        <f t="shared" si="0"/>
        <v>3.9215686274509803E-2</v>
      </c>
      <c r="R47" s="494">
        <v>43</v>
      </c>
      <c r="S47" s="476">
        <v>6</v>
      </c>
      <c r="T47" s="476">
        <f t="shared" ref="T47:T56" si="18">SUM(R47:S47)</f>
        <v>49</v>
      </c>
      <c r="U47" s="541">
        <f t="shared" si="5"/>
        <v>-3.9215686274509803E-2</v>
      </c>
      <c r="V47" s="494">
        <v>43</v>
      </c>
      <c r="W47" s="476">
        <v>6</v>
      </c>
      <c r="X47" s="476">
        <f t="shared" ref="X47:X56" si="19">SUM(V47:W47)</f>
        <v>49</v>
      </c>
      <c r="Y47" s="541">
        <f t="shared" si="6"/>
        <v>-3.9215686274509803E-2</v>
      </c>
      <c r="Z47" s="494"/>
      <c r="AA47" s="476"/>
      <c r="AB47" s="476">
        <f t="shared" ref="AB47:AB56" si="20">SUM(Z47:AA47)</f>
        <v>0</v>
      </c>
      <c r="AC47" s="541">
        <f t="shared" si="1"/>
        <v>-1</v>
      </c>
      <c r="AD47" s="572"/>
      <c r="AE47" s="476"/>
      <c r="AF47" s="476">
        <f t="shared" ref="AF47:AF56" si="21">SUM(AD47:AE47)</f>
        <v>0</v>
      </c>
      <c r="AG47" s="541">
        <f t="shared" si="2"/>
        <v>-1</v>
      </c>
    </row>
    <row r="48" spans="1:33" x14ac:dyDescent="0.2">
      <c r="A48" s="484" t="s">
        <v>152</v>
      </c>
      <c r="B48" s="493">
        <v>52</v>
      </c>
      <c r="C48" s="332">
        <v>3</v>
      </c>
      <c r="D48" s="332">
        <f t="shared" si="7"/>
        <v>55</v>
      </c>
      <c r="E48" s="488"/>
      <c r="F48" s="493">
        <v>50</v>
      </c>
      <c r="G48" s="332">
        <v>2</v>
      </c>
      <c r="H48" s="476">
        <f t="shared" si="15"/>
        <v>52</v>
      </c>
      <c r="I48" s="571">
        <v>0</v>
      </c>
      <c r="J48" s="572">
        <v>47</v>
      </c>
      <c r="K48" s="476">
        <v>2</v>
      </c>
      <c r="L48" s="476">
        <f t="shared" si="16"/>
        <v>49</v>
      </c>
      <c r="M48" s="545">
        <f t="shared" si="4"/>
        <v>-5.7692307692307696E-2</v>
      </c>
      <c r="N48" s="494">
        <v>44</v>
      </c>
      <c r="O48" s="476">
        <v>2</v>
      </c>
      <c r="P48" s="476">
        <f t="shared" si="17"/>
        <v>46</v>
      </c>
      <c r="Q48" s="545">
        <f t="shared" si="0"/>
        <v>-0.11538461538461539</v>
      </c>
      <c r="R48" s="494">
        <v>41</v>
      </c>
      <c r="S48" s="476">
        <v>2</v>
      </c>
      <c r="T48" s="476">
        <f t="shared" si="18"/>
        <v>43</v>
      </c>
      <c r="U48" s="545">
        <f t="shared" si="5"/>
        <v>-0.17307692307692307</v>
      </c>
      <c r="V48" s="494">
        <v>41</v>
      </c>
      <c r="W48" s="476">
        <v>2</v>
      </c>
      <c r="X48" s="476">
        <f t="shared" si="19"/>
        <v>43</v>
      </c>
      <c r="Y48" s="545">
        <f t="shared" si="6"/>
        <v>-0.17307692307692307</v>
      </c>
      <c r="Z48" s="494"/>
      <c r="AA48" s="476"/>
      <c r="AB48" s="476">
        <f t="shared" si="20"/>
        <v>0</v>
      </c>
      <c r="AC48" s="541">
        <f t="shared" si="1"/>
        <v>-1</v>
      </c>
      <c r="AD48" s="572"/>
      <c r="AE48" s="476"/>
      <c r="AF48" s="476">
        <f t="shared" si="21"/>
        <v>0</v>
      </c>
      <c r="AG48" s="541">
        <f t="shared" si="2"/>
        <v>-1</v>
      </c>
    </row>
    <row r="49" spans="1:33" x14ac:dyDescent="0.2">
      <c r="A49" s="484" t="s">
        <v>153</v>
      </c>
      <c r="B49" s="493">
        <v>46</v>
      </c>
      <c r="C49" s="332">
        <v>1</v>
      </c>
      <c r="D49" s="332">
        <f t="shared" si="7"/>
        <v>47</v>
      </c>
      <c r="E49" s="488"/>
      <c r="F49" s="493">
        <v>46</v>
      </c>
      <c r="G49" s="332">
        <v>1</v>
      </c>
      <c r="H49" s="476">
        <f>SUM(F49:G49)</f>
        <v>47</v>
      </c>
      <c r="I49" s="571">
        <v>0</v>
      </c>
      <c r="J49" s="572">
        <v>44</v>
      </c>
      <c r="K49" s="476">
        <v>1</v>
      </c>
      <c r="L49" s="476">
        <f>SUM(J49:K49)</f>
        <v>45</v>
      </c>
      <c r="M49" s="541">
        <f t="shared" si="4"/>
        <v>-4.2553191489361701E-2</v>
      </c>
      <c r="N49" s="494">
        <v>44</v>
      </c>
      <c r="O49" s="476">
        <v>1</v>
      </c>
      <c r="P49" s="476">
        <f>SUM(N49:O49)</f>
        <v>45</v>
      </c>
      <c r="Q49" s="541">
        <f t="shared" si="0"/>
        <v>-4.2553191489361701E-2</v>
      </c>
      <c r="R49" s="494">
        <v>44</v>
      </c>
      <c r="S49" s="476">
        <v>1</v>
      </c>
      <c r="T49" s="476">
        <f>SUM(R49:S49)</f>
        <v>45</v>
      </c>
      <c r="U49" s="541">
        <f t="shared" si="5"/>
        <v>-4.2553191489361701E-2</v>
      </c>
      <c r="V49" s="494">
        <v>42</v>
      </c>
      <c r="W49" s="476">
        <v>1</v>
      </c>
      <c r="X49" s="476">
        <f>SUM(V49:W49)</f>
        <v>43</v>
      </c>
      <c r="Y49" s="545">
        <f t="shared" si="6"/>
        <v>-8.5106382978723402E-2</v>
      </c>
      <c r="Z49" s="494"/>
      <c r="AA49" s="476"/>
      <c r="AB49" s="476">
        <f>SUM(Z49:AA49)</f>
        <v>0</v>
      </c>
      <c r="AC49" s="541">
        <f t="shared" si="1"/>
        <v>-1</v>
      </c>
      <c r="AD49" s="572"/>
      <c r="AE49" s="476"/>
      <c r="AF49" s="476">
        <f>SUM(AD49:AE49)</f>
        <v>0</v>
      </c>
      <c r="AG49" s="541">
        <f t="shared" si="2"/>
        <v>-1</v>
      </c>
    </row>
    <row r="50" spans="1:33" x14ac:dyDescent="0.2">
      <c r="A50" s="484" t="s">
        <v>155</v>
      </c>
      <c r="B50" s="493">
        <v>27</v>
      </c>
      <c r="C50" s="332">
        <v>3</v>
      </c>
      <c r="D50" s="332">
        <f t="shared" si="7"/>
        <v>30</v>
      </c>
      <c r="E50" s="488"/>
      <c r="F50" s="493">
        <v>29</v>
      </c>
      <c r="G50" s="332">
        <v>2</v>
      </c>
      <c r="H50" s="476">
        <f>SUM(F50:G50)</f>
        <v>31</v>
      </c>
      <c r="I50" s="571">
        <v>0</v>
      </c>
      <c r="J50" s="572">
        <v>30</v>
      </c>
      <c r="K50" s="476">
        <v>2</v>
      </c>
      <c r="L50" s="476">
        <f>SUM(J50:K50)</f>
        <v>32</v>
      </c>
      <c r="M50" s="543">
        <f t="shared" si="4"/>
        <v>3.2258064516129031E-2</v>
      </c>
      <c r="N50" s="494">
        <v>29</v>
      </c>
      <c r="O50" s="476">
        <v>2</v>
      </c>
      <c r="P50" s="476">
        <f>SUM(N50:O50)</f>
        <v>31</v>
      </c>
      <c r="Q50" s="541">
        <f t="shared" si="0"/>
        <v>0</v>
      </c>
      <c r="R50" s="494">
        <v>29</v>
      </c>
      <c r="S50" s="476">
        <v>2</v>
      </c>
      <c r="T50" s="476">
        <f>SUM(R50:S50)</f>
        <v>31</v>
      </c>
      <c r="U50" s="541">
        <f t="shared" si="5"/>
        <v>0</v>
      </c>
      <c r="V50" s="494">
        <v>29</v>
      </c>
      <c r="W50" s="476">
        <v>2</v>
      </c>
      <c r="X50" s="476">
        <f>SUM(V50:W50)</f>
        <v>31</v>
      </c>
      <c r="Y50" s="541">
        <f t="shared" si="6"/>
        <v>0</v>
      </c>
      <c r="Z50" s="494"/>
      <c r="AA50" s="476"/>
      <c r="AB50" s="476"/>
      <c r="AC50" s="541">
        <f t="shared" si="1"/>
        <v>-1</v>
      </c>
      <c r="AD50" s="572"/>
      <c r="AE50" s="476"/>
      <c r="AF50" s="476"/>
      <c r="AG50" s="541">
        <f t="shared" si="2"/>
        <v>-1</v>
      </c>
    </row>
    <row r="51" spans="1:33" x14ac:dyDescent="0.2">
      <c r="A51" s="484" t="s">
        <v>118</v>
      </c>
      <c r="B51" s="493">
        <v>4</v>
      </c>
      <c r="C51" s="332">
        <v>0</v>
      </c>
      <c r="D51" s="332">
        <f t="shared" si="7"/>
        <v>4</v>
      </c>
      <c r="E51" s="488"/>
      <c r="F51" s="493">
        <v>4</v>
      </c>
      <c r="G51" s="332">
        <v>0</v>
      </c>
      <c r="H51" s="476">
        <f t="shared" si="15"/>
        <v>4</v>
      </c>
      <c r="I51" s="571">
        <v>0</v>
      </c>
      <c r="J51" s="572">
        <v>4</v>
      </c>
      <c r="K51" s="476">
        <v>0</v>
      </c>
      <c r="L51" s="476">
        <f t="shared" si="16"/>
        <v>4</v>
      </c>
      <c r="M51" s="541">
        <f t="shared" si="4"/>
        <v>0</v>
      </c>
      <c r="N51" s="494">
        <v>4</v>
      </c>
      <c r="O51" s="476">
        <v>0</v>
      </c>
      <c r="P51" s="476">
        <f t="shared" si="17"/>
        <v>4</v>
      </c>
      <c r="Q51" s="541">
        <f t="shared" si="0"/>
        <v>0</v>
      </c>
      <c r="R51" s="494">
        <v>4</v>
      </c>
      <c r="S51" s="476">
        <v>0</v>
      </c>
      <c r="T51" s="476">
        <f t="shared" si="18"/>
        <v>4</v>
      </c>
      <c r="U51" s="541">
        <f t="shared" si="5"/>
        <v>0</v>
      </c>
      <c r="V51" s="494">
        <v>4</v>
      </c>
      <c r="W51" s="476">
        <v>0</v>
      </c>
      <c r="X51" s="476">
        <f t="shared" si="19"/>
        <v>4</v>
      </c>
      <c r="Y51" s="541">
        <f t="shared" si="6"/>
        <v>0</v>
      </c>
      <c r="Z51" s="494"/>
      <c r="AA51" s="476"/>
      <c r="AB51" s="476">
        <f t="shared" si="20"/>
        <v>0</v>
      </c>
      <c r="AC51" s="541">
        <f t="shared" si="1"/>
        <v>-1</v>
      </c>
      <c r="AD51" s="572"/>
      <c r="AE51" s="476"/>
      <c r="AF51" s="476">
        <f t="shared" si="21"/>
        <v>0</v>
      </c>
      <c r="AG51" s="541">
        <f t="shared" si="2"/>
        <v>-1</v>
      </c>
    </row>
    <row r="52" spans="1:33" x14ac:dyDescent="0.2">
      <c r="A52" s="484" t="s">
        <v>248</v>
      </c>
      <c r="B52" s="493">
        <v>36</v>
      </c>
      <c r="C52" s="332">
        <v>11</v>
      </c>
      <c r="D52" s="332">
        <f t="shared" si="7"/>
        <v>47</v>
      </c>
      <c r="E52" s="488"/>
      <c r="F52" s="493">
        <v>34</v>
      </c>
      <c r="G52" s="332">
        <v>11</v>
      </c>
      <c r="H52" s="476">
        <f t="shared" si="15"/>
        <v>45</v>
      </c>
      <c r="I52" s="571">
        <v>0</v>
      </c>
      <c r="J52" s="572">
        <v>32</v>
      </c>
      <c r="K52" s="476">
        <v>12</v>
      </c>
      <c r="L52" s="476">
        <f t="shared" si="16"/>
        <v>44</v>
      </c>
      <c r="M52" s="541">
        <f t="shared" si="4"/>
        <v>-2.2222222222222223E-2</v>
      </c>
      <c r="N52" s="494">
        <v>32</v>
      </c>
      <c r="O52" s="476">
        <v>10</v>
      </c>
      <c r="P52" s="476">
        <f t="shared" si="17"/>
        <v>42</v>
      </c>
      <c r="Q52" s="545">
        <f t="shared" si="0"/>
        <v>-6.6666666666666666E-2</v>
      </c>
      <c r="R52" s="494">
        <v>32</v>
      </c>
      <c r="S52" s="476">
        <v>10</v>
      </c>
      <c r="T52" s="476">
        <f t="shared" si="18"/>
        <v>42</v>
      </c>
      <c r="U52" s="545">
        <f t="shared" si="5"/>
        <v>-6.6666666666666666E-2</v>
      </c>
      <c r="V52" s="494">
        <v>32</v>
      </c>
      <c r="W52" s="476">
        <v>10</v>
      </c>
      <c r="X52" s="476">
        <f t="shared" si="19"/>
        <v>42</v>
      </c>
      <c r="Y52" s="545">
        <f t="shared" si="6"/>
        <v>-6.6666666666666666E-2</v>
      </c>
      <c r="Z52" s="494"/>
      <c r="AA52" s="476"/>
      <c r="AB52" s="476">
        <f t="shared" si="20"/>
        <v>0</v>
      </c>
      <c r="AC52" s="541">
        <f t="shared" si="1"/>
        <v>-1</v>
      </c>
      <c r="AD52" s="572"/>
      <c r="AE52" s="476"/>
      <c r="AF52" s="476">
        <f t="shared" si="21"/>
        <v>0</v>
      </c>
      <c r="AG52" s="541">
        <f t="shared" si="2"/>
        <v>-1</v>
      </c>
    </row>
    <row r="53" spans="1:33" x14ac:dyDescent="0.2">
      <c r="A53" s="485" t="s">
        <v>91</v>
      </c>
      <c r="B53" s="494">
        <v>86</v>
      </c>
      <c r="C53" s="476">
        <v>17</v>
      </c>
      <c r="D53" s="332">
        <f t="shared" si="7"/>
        <v>103</v>
      </c>
      <c r="E53" s="488"/>
      <c r="F53" s="493">
        <v>83</v>
      </c>
      <c r="G53" s="332">
        <v>16</v>
      </c>
      <c r="H53" s="476">
        <f t="shared" si="15"/>
        <v>99</v>
      </c>
      <c r="I53" s="571">
        <v>0</v>
      </c>
      <c r="J53" s="572">
        <v>82</v>
      </c>
      <c r="K53" s="476">
        <v>15</v>
      </c>
      <c r="L53" s="476">
        <f t="shared" si="16"/>
        <v>97</v>
      </c>
      <c r="M53" s="541">
        <f t="shared" si="4"/>
        <v>-2.0202020202020204E-2</v>
      </c>
      <c r="N53" s="494">
        <v>77</v>
      </c>
      <c r="O53" s="476">
        <v>15</v>
      </c>
      <c r="P53" s="476">
        <f t="shared" si="17"/>
        <v>92</v>
      </c>
      <c r="Q53" s="545">
        <f t="shared" si="0"/>
        <v>-7.0707070707070704E-2</v>
      </c>
      <c r="R53" s="494">
        <v>76</v>
      </c>
      <c r="S53" s="476">
        <v>15</v>
      </c>
      <c r="T53" s="476">
        <f t="shared" si="18"/>
        <v>91</v>
      </c>
      <c r="U53" s="545">
        <f t="shared" si="5"/>
        <v>-8.0808080808080815E-2</v>
      </c>
      <c r="V53" s="494">
        <v>76</v>
      </c>
      <c r="W53" s="476">
        <v>15</v>
      </c>
      <c r="X53" s="476">
        <f t="shared" si="19"/>
        <v>91</v>
      </c>
      <c r="Y53" s="545">
        <f t="shared" si="6"/>
        <v>-8.0808080808080815E-2</v>
      </c>
      <c r="Z53" s="494"/>
      <c r="AA53" s="476"/>
      <c r="AB53" s="476">
        <f t="shared" si="20"/>
        <v>0</v>
      </c>
      <c r="AC53" s="541">
        <f t="shared" si="1"/>
        <v>-1</v>
      </c>
      <c r="AD53" s="572"/>
      <c r="AE53" s="476"/>
      <c r="AF53" s="476">
        <f t="shared" si="21"/>
        <v>0</v>
      </c>
      <c r="AG53" s="541">
        <f t="shared" si="2"/>
        <v>-1</v>
      </c>
    </row>
    <row r="54" spans="1:33" x14ac:dyDescent="0.2">
      <c r="A54" s="484" t="s">
        <v>92</v>
      </c>
      <c r="B54" s="493">
        <v>14</v>
      </c>
      <c r="C54" s="332">
        <v>13</v>
      </c>
      <c r="D54" s="332">
        <f t="shared" si="7"/>
        <v>27</v>
      </c>
      <c r="E54" s="488"/>
      <c r="F54" s="493">
        <v>13</v>
      </c>
      <c r="G54" s="332">
        <v>13</v>
      </c>
      <c r="H54" s="476">
        <f t="shared" si="15"/>
        <v>26</v>
      </c>
      <c r="I54" s="571">
        <v>0</v>
      </c>
      <c r="J54" s="572">
        <v>13</v>
      </c>
      <c r="K54" s="476">
        <v>12</v>
      </c>
      <c r="L54" s="476">
        <f t="shared" si="16"/>
        <v>25</v>
      </c>
      <c r="M54" s="541">
        <f t="shared" si="4"/>
        <v>-3.8461538461538464E-2</v>
      </c>
      <c r="N54" s="494">
        <v>13</v>
      </c>
      <c r="O54" s="476">
        <v>12</v>
      </c>
      <c r="P54" s="476">
        <f t="shared" si="17"/>
        <v>25</v>
      </c>
      <c r="Q54" s="541">
        <f t="shared" si="0"/>
        <v>-3.8461538461538464E-2</v>
      </c>
      <c r="R54" s="494">
        <v>13</v>
      </c>
      <c r="S54" s="476">
        <v>12</v>
      </c>
      <c r="T54" s="476">
        <f t="shared" si="18"/>
        <v>25</v>
      </c>
      <c r="U54" s="541">
        <f t="shared" si="5"/>
        <v>-3.8461538461538464E-2</v>
      </c>
      <c r="V54" s="494">
        <v>13</v>
      </c>
      <c r="W54" s="476">
        <v>12</v>
      </c>
      <c r="X54" s="476">
        <f t="shared" si="19"/>
        <v>25</v>
      </c>
      <c r="Y54" s="541">
        <f t="shared" si="6"/>
        <v>-3.8461538461538464E-2</v>
      </c>
      <c r="Z54" s="494"/>
      <c r="AA54" s="476"/>
      <c r="AB54" s="476">
        <f t="shared" si="20"/>
        <v>0</v>
      </c>
      <c r="AC54" s="541">
        <f t="shared" si="1"/>
        <v>-1</v>
      </c>
      <c r="AD54" s="572"/>
      <c r="AE54" s="476"/>
      <c r="AF54" s="476">
        <f t="shared" si="21"/>
        <v>0</v>
      </c>
      <c r="AG54" s="541">
        <f t="shared" si="2"/>
        <v>-1</v>
      </c>
    </row>
    <row r="55" spans="1:33" x14ac:dyDescent="0.2">
      <c r="A55" s="631" t="s">
        <v>230</v>
      </c>
      <c r="B55" s="632">
        <v>68</v>
      </c>
      <c r="C55" s="633">
        <v>5</v>
      </c>
      <c r="D55" s="332">
        <f t="shared" si="7"/>
        <v>73</v>
      </c>
      <c r="E55" s="634"/>
      <c r="F55" s="632">
        <v>65</v>
      </c>
      <c r="G55" s="633">
        <v>3</v>
      </c>
      <c r="H55" s="635">
        <f t="shared" si="15"/>
        <v>68</v>
      </c>
      <c r="I55" s="571">
        <v>0</v>
      </c>
      <c r="J55" s="637">
        <v>64</v>
      </c>
      <c r="K55" s="635">
        <v>3</v>
      </c>
      <c r="L55" s="635">
        <f t="shared" si="16"/>
        <v>67</v>
      </c>
      <c r="M55" s="541">
        <f t="shared" si="4"/>
        <v>-1.4705882352941176E-2</v>
      </c>
      <c r="N55" s="639">
        <v>65</v>
      </c>
      <c r="O55" s="635">
        <v>3</v>
      </c>
      <c r="P55" s="635">
        <f t="shared" si="17"/>
        <v>68</v>
      </c>
      <c r="Q55" s="541">
        <f t="shared" si="0"/>
        <v>0</v>
      </c>
      <c r="R55" s="639">
        <v>63</v>
      </c>
      <c r="S55" s="635">
        <v>3</v>
      </c>
      <c r="T55" s="635">
        <f t="shared" si="18"/>
        <v>66</v>
      </c>
      <c r="U55" s="541">
        <f t="shared" si="5"/>
        <v>-2.9411764705882353E-2</v>
      </c>
      <c r="V55" s="639">
        <v>63</v>
      </c>
      <c r="W55" s="635">
        <v>3</v>
      </c>
      <c r="X55" s="635">
        <f t="shared" si="19"/>
        <v>66</v>
      </c>
      <c r="Y55" s="541">
        <f t="shared" si="6"/>
        <v>-2.9411764705882353E-2</v>
      </c>
      <c r="Z55" s="639"/>
      <c r="AA55" s="635"/>
      <c r="AB55" s="635"/>
      <c r="AC55" s="541">
        <f t="shared" si="1"/>
        <v>-1</v>
      </c>
      <c r="AD55" s="637"/>
      <c r="AE55" s="635"/>
      <c r="AF55" s="635"/>
      <c r="AG55" s="541">
        <f t="shared" si="2"/>
        <v>-1</v>
      </c>
    </row>
    <row r="56" spans="1:33" ht="13.5" thickBot="1" x14ac:dyDescent="0.25">
      <c r="A56" s="486" t="s">
        <v>38</v>
      </c>
      <c r="B56" s="495">
        <v>116</v>
      </c>
      <c r="C56" s="477">
        <v>3</v>
      </c>
      <c r="D56" s="477">
        <f t="shared" si="7"/>
        <v>119</v>
      </c>
      <c r="E56" s="506"/>
      <c r="F56" s="495">
        <v>113</v>
      </c>
      <c r="G56" s="477">
        <v>3</v>
      </c>
      <c r="H56" s="577">
        <f t="shared" si="15"/>
        <v>116</v>
      </c>
      <c r="I56" s="578">
        <v>0</v>
      </c>
      <c r="J56" s="579">
        <v>111</v>
      </c>
      <c r="K56" s="577">
        <v>3</v>
      </c>
      <c r="L56" s="577">
        <f t="shared" si="16"/>
        <v>114</v>
      </c>
      <c r="M56" s="542">
        <f t="shared" si="4"/>
        <v>-1.7241379310344827E-2</v>
      </c>
      <c r="N56" s="580">
        <v>108</v>
      </c>
      <c r="O56" s="577">
        <v>3</v>
      </c>
      <c r="P56" s="577">
        <f t="shared" si="17"/>
        <v>111</v>
      </c>
      <c r="Q56" s="542">
        <f t="shared" si="0"/>
        <v>-4.3103448275862072E-2</v>
      </c>
      <c r="R56" s="580">
        <v>104</v>
      </c>
      <c r="S56" s="577">
        <v>3</v>
      </c>
      <c r="T56" s="577">
        <f t="shared" si="18"/>
        <v>107</v>
      </c>
      <c r="U56" s="622">
        <f t="shared" si="5"/>
        <v>-7.7586206896551727E-2</v>
      </c>
      <c r="V56" s="580">
        <v>104</v>
      </c>
      <c r="W56" s="577">
        <v>3</v>
      </c>
      <c r="X56" s="577">
        <f t="shared" si="19"/>
        <v>107</v>
      </c>
      <c r="Y56" s="622">
        <f t="shared" si="6"/>
        <v>-7.7586206896551727E-2</v>
      </c>
      <c r="Z56" s="580"/>
      <c r="AA56" s="577"/>
      <c r="AB56" s="577">
        <f t="shared" si="20"/>
        <v>0</v>
      </c>
      <c r="AC56" s="542">
        <f>(AB56-$H56)/$H56</f>
        <v>-1</v>
      </c>
      <c r="AD56" s="579"/>
      <c r="AE56" s="577"/>
      <c r="AF56" s="577">
        <f t="shared" si="21"/>
        <v>0</v>
      </c>
      <c r="AG56" s="542">
        <f t="shared" si="2"/>
        <v>-1</v>
      </c>
    </row>
    <row r="57" spans="1:33" ht="13.5" thickBot="1" x14ac:dyDescent="0.25">
      <c r="B57" s="478"/>
      <c r="C57" s="478"/>
      <c r="D57" s="478"/>
      <c r="E57" s="478"/>
    </row>
    <row r="58" spans="1:33" x14ac:dyDescent="0.2">
      <c r="A58" s="502" t="s">
        <v>171</v>
      </c>
      <c r="B58" s="546">
        <f>B5+B25</f>
        <v>164</v>
      </c>
      <c r="C58" s="547">
        <f>C5+C25</f>
        <v>145</v>
      </c>
      <c r="D58" s="547">
        <f>D5+D25</f>
        <v>309</v>
      </c>
      <c r="E58" s="581"/>
      <c r="F58" s="546">
        <f>F5+F25</f>
        <v>160</v>
      </c>
      <c r="G58" s="547">
        <f>G5+G25</f>
        <v>138</v>
      </c>
      <c r="H58" s="547">
        <f>H5+H25</f>
        <v>298</v>
      </c>
      <c r="I58" s="620">
        <v>0</v>
      </c>
      <c r="J58" s="546">
        <f>J5+J25</f>
        <v>156</v>
      </c>
      <c r="K58" s="547">
        <f>K5+K25</f>
        <v>136</v>
      </c>
      <c r="L58" s="547">
        <f>L5+L25</f>
        <v>292</v>
      </c>
      <c r="M58" s="582">
        <f>(L58-$H58)/$H58</f>
        <v>-2.0134228187919462E-2</v>
      </c>
      <c r="N58" s="546">
        <f>N5+N25</f>
        <v>153</v>
      </c>
      <c r="O58" s="547">
        <f>O5+O25</f>
        <v>135</v>
      </c>
      <c r="P58" s="547">
        <f>P5+P25</f>
        <v>288</v>
      </c>
      <c r="Q58" s="583">
        <f>(P58-$H58)/$H58</f>
        <v>-3.3557046979865772E-2</v>
      </c>
      <c r="R58" s="546">
        <f>R5+R25</f>
        <v>150</v>
      </c>
      <c r="S58" s="547">
        <f>S5+S25</f>
        <v>133</v>
      </c>
      <c r="T58" s="547">
        <f>T5+T25</f>
        <v>283</v>
      </c>
      <c r="U58" s="582">
        <f>(T58-$H58)/$H58</f>
        <v>-5.0335570469798654E-2</v>
      </c>
      <c r="V58" s="546">
        <f>V5+V25</f>
        <v>145</v>
      </c>
      <c r="W58" s="547">
        <f>W5+W25</f>
        <v>133</v>
      </c>
      <c r="X58" s="547">
        <f>X5+X25</f>
        <v>278</v>
      </c>
      <c r="Y58" s="582">
        <f>(X58-$H58)/$H58</f>
        <v>-6.7114093959731544E-2</v>
      </c>
      <c r="Z58" s="546">
        <f>Z5+Z25</f>
        <v>0</v>
      </c>
      <c r="AA58" s="547">
        <f>AA5+AA25</f>
        <v>0</v>
      </c>
      <c r="AB58" s="547">
        <f>AB5+AB25</f>
        <v>0</v>
      </c>
      <c r="AC58" s="582">
        <f>(AB58-$H58)/$H58</f>
        <v>-1</v>
      </c>
      <c r="AD58" s="546">
        <f>AD5+AD25</f>
        <v>0</v>
      </c>
      <c r="AE58" s="547">
        <f>AE5+AE25</f>
        <v>0</v>
      </c>
      <c r="AF58" s="547">
        <f>AF5+AF25</f>
        <v>0</v>
      </c>
      <c r="AG58" s="582">
        <f>(AF58-$H58)/$H58</f>
        <v>-1</v>
      </c>
    </row>
    <row r="59" spans="1:33" ht="13.5" thickBot="1" x14ac:dyDescent="0.25">
      <c r="A59" s="468" t="s">
        <v>173</v>
      </c>
      <c r="B59" s="457">
        <f>B17+B30+B9</f>
        <v>644</v>
      </c>
      <c r="C59" s="387">
        <f>C17+C30+C9</f>
        <v>283</v>
      </c>
      <c r="D59" s="387">
        <f>D17+D30+D9</f>
        <v>927</v>
      </c>
      <c r="E59" s="584"/>
      <c r="F59" s="457">
        <f>F17+F30+F9</f>
        <v>614</v>
      </c>
      <c r="G59" s="387">
        <f>G17+G30+G9</f>
        <v>270</v>
      </c>
      <c r="H59" s="387">
        <f>H17+H30+H9</f>
        <v>884</v>
      </c>
      <c r="I59" s="567">
        <v>0</v>
      </c>
      <c r="J59" s="457">
        <f>J17+J30+J9</f>
        <v>613</v>
      </c>
      <c r="K59" s="387">
        <f>K17+K30+K9</f>
        <v>272</v>
      </c>
      <c r="L59" s="387">
        <f>L17+L30+L9</f>
        <v>885</v>
      </c>
      <c r="M59" s="569">
        <f>(L59-$H59)/$H59</f>
        <v>1.1312217194570137E-3</v>
      </c>
      <c r="N59" s="457">
        <f>N17+N30+N9</f>
        <v>599</v>
      </c>
      <c r="O59" s="387">
        <f>O17+O30+O9</f>
        <v>261</v>
      </c>
      <c r="P59" s="387">
        <f>P17+P30+P9</f>
        <v>860</v>
      </c>
      <c r="Q59" s="585">
        <f>(P59-$H59)/$H59</f>
        <v>-2.7149321266968326E-2</v>
      </c>
      <c r="R59" s="457">
        <f>R17+R30+R9</f>
        <v>586</v>
      </c>
      <c r="S59" s="387">
        <f>S17+S30+S9</f>
        <v>255</v>
      </c>
      <c r="T59" s="387">
        <f>T17+T30+T9</f>
        <v>841</v>
      </c>
      <c r="U59" s="586">
        <f>(T59-$H59)/$H59</f>
        <v>-4.8642533936651584E-2</v>
      </c>
      <c r="V59" s="457">
        <f>V17+V30+V9</f>
        <v>578</v>
      </c>
      <c r="W59" s="387">
        <f>W17+W30+W9</f>
        <v>251</v>
      </c>
      <c r="X59" s="387">
        <f>X17+X30+X9</f>
        <v>829</v>
      </c>
      <c r="Y59" s="569">
        <f>(X59-$H59)/$H59</f>
        <v>-6.2217194570135748E-2</v>
      </c>
      <c r="Z59" s="457">
        <f>Z17+Z30+Z9</f>
        <v>0</v>
      </c>
      <c r="AA59" s="387">
        <f>AA17+AA30+AA9</f>
        <v>0</v>
      </c>
      <c r="AB59" s="387">
        <f>AB17+AB30+AB9</f>
        <v>0</v>
      </c>
      <c r="AC59" s="569">
        <f>(AB59-$H59)/$H59</f>
        <v>-1</v>
      </c>
      <c r="AD59" s="457">
        <f>AD17+AD30+AD9</f>
        <v>0</v>
      </c>
      <c r="AE59" s="387">
        <f>AE17+AE30+AE9</f>
        <v>0</v>
      </c>
      <c r="AF59" s="387">
        <f>AF17+AF30+AF9</f>
        <v>0</v>
      </c>
      <c r="AG59" s="569">
        <f>(AF59-$H59)/$H59</f>
        <v>-1</v>
      </c>
    </row>
    <row r="60" spans="1:33" ht="13.5" thickBot="1" x14ac:dyDescent="0.25">
      <c r="A60" s="503" t="s">
        <v>172</v>
      </c>
      <c r="B60" s="459">
        <f>B13+B22+B46</f>
        <v>638</v>
      </c>
      <c r="C60" s="460">
        <f>C13+C22+C46</f>
        <v>105</v>
      </c>
      <c r="D60" s="460">
        <f>D13+D22+D46</f>
        <v>743</v>
      </c>
      <c r="E60" s="587"/>
      <c r="F60" s="459">
        <f>F13+F22+F46</f>
        <v>622</v>
      </c>
      <c r="G60" s="460">
        <f>G13+G22+G46</f>
        <v>93</v>
      </c>
      <c r="H60" s="460">
        <f>H13+H22+H46</f>
        <v>715</v>
      </c>
      <c r="I60" s="621">
        <v>0</v>
      </c>
      <c r="J60" s="459">
        <f>J13+J22+J46</f>
        <v>610</v>
      </c>
      <c r="K60" s="460">
        <f>K13+K22+K46</f>
        <v>91</v>
      </c>
      <c r="L60" s="460">
        <f>L13+L22+L46</f>
        <v>701</v>
      </c>
      <c r="M60" s="588">
        <f>(L60-$H60)/$H60</f>
        <v>-1.9580419580419582E-2</v>
      </c>
      <c r="N60" s="459">
        <f>N13+N22+N46</f>
        <v>590</v>
      </c>
      <c r="O60" s="460">
        <f>O13+O22+O46</f>
        <v>91</v>
      </c>
      <c r="P60" s="460">
        <f>P13+P22+P46</f>
        <v>681</v>
      </c>
      <c r="Q60" s="589">
        <f>(P60-$H60)/$H60</f>
        <v>-4.7552447552447551E-2</v>
      </c>
      <c r="R60" s="459">
        <f>R13+R22+R46</f>
        <v>574</v>
      </c>
      <c r="S60" s="460">
        <f>S13+S22+S46</f>
        <v>90</v>
      </c>
      <c r="T60" s="590">
        <f>T13+T22+T46</f>
        <v>664</v>
      </c>
      <c r="U60" s="591">
        <f>(T60-$H60)/$H60</f>
        <v>-7.1328671328671323E-2</v>
      </c>
      <c r="V60" s="459">
        <f>V13+V22+V46</f>
        <v>571</v>
      </c>
      <c r="W60" s="460">
        <f>W13+W22+W46</f>
        <v>90</v>
      </c>
      <c r="X60" s="460">
        <f>X13+X22+X46</f>
        <v>661</v>
      </c>
      <c r="Y60" s="588">
        <f>(X60-$H60)/$H60</f>
        <v>-7.5524475524475526E-2</v>
      </c>
      <c r="Z60" s="459">
        <f>Z13+Z22+Z46</f>
        <v>0</v>
      </c>
      <c r="AA60" s="460">
        <f>AA13+AA22+AA46</f>
        <v>0</v>
      </c>
      <c r="AB60" s="460">
        <f>AB13+AB22+AB46</f>
        <v>0</v>
      </c>
      <c r="AC60" s="588">
        <f>(AB60-$H60)/$H60</f>
        <v>-1</v>
      </c>
      <c r="AD60" s="459">
        <f>AD13+AD22+AD46</f>
        <v>0</v>
      </c>
      <c r="AE60" s="460">
        <f>AE13+AE22+AE46</f>
        <v>0</v>
      </c>
      <c r="AF60" s="460">
        <f>AF13+AF22+AF46</f>
        <v>0</v>
      </c>
      <c r="AG60" s="588">
        <f>(AF60-$H60)/$H60</f>
        <v>-1</v>
      </c>
    </row>
    <row r="61" spans="1:33" ht="13.5" thickBot="1" x14ac:dyDescent="0.25">
      <c r="A61" s="592"/>
      <c r="B61" s="593"/>
      <c r="C61" s="593"/>
      <c r="D61" s="593"/>
      <c r="E61" s="594"/>
      <c r="F61" s="593"/>
      <c r="G61" s="593"/>
      <c r="H61" s="593"/>
      <c r="I61" s="595"/>
      <c r="J61" s="593"/>
      <c r="K61" s="593"/>
      <c r="L61" s="593"/>
      <c r="M61" s="596"/>
      <c r="N61" s="593"/>
      <c r="O61" s="593"/>
      <c r="P61" s="593"/>
      <c r="Q61" s="596"/>
      <c r="R61" s="593"/>
      <c r="S61" s="593"/>
      <c r="T61" s="593"/>
      <c r="U61" s="596"/>
      <c r="V61" s="593"/>
      <c r="W61" s="593"/>
      <c r="X61" s="593"/>
      <c r="Y61" s="596"/>
      <c r="Z61" s="593"/>
      <c r="AA61" s="593"/>
      <c r="AB61" s="593"/>
      <c r="AC61" s="596"/>
      <c r="AD61" s="593"/>
      <c r="AE61" s="593"/>
      <c r="AF61" s="593"/>
      <c r="AG61" s="596"/>
    </row>
    <row r="62" spans="1:33" ht="12.75" customHeight="1" x14ac:dyDescent="0.2">
      <c r="A62" s="921" t="s">
        <v>216</v>
      </c>
      <c r="B62" s="919" t="s">
        <v>247</v>
      </c>
      <c r="C62" s="917"/>
      <c r="D62" s="917"/>
      <c r="E62" s="930"/>
      <c r="F62" s="923" t="s">
        <v>249</v>
      </c>
      <c r="G62" s="917"/>
      <c r="H62" s="917"/>
      <c r="I62" s="918"/>
      <c r="J62" s="919" t="s">
        <v>250</v>
      </c>
      <c r="K62" s="917"/>
      <c r="L62" s="917"/>
      <c r="M62" s="918"/>
      <c r="N62" s="919" t="s">
        <v>251</v>
      </c>
      <c r="O62" s="917"/>
      <c r="P62" s="917"/>
      <c r="Q62" s="918"/>
      <c r="R62" s="919" t="s">
        <v>252</v>
      </c>
      <c r="S62" s="926"/>
      <c r="T62" s="926"/>
      <c r="U62" s="927"/>
      <c r="V62" s="919" t="s">
        <v>253</v>
      </c>
      <c r="W62" s="917"/>
      <c r="X62" s="917"/>
      <c r="Y62" s="918"/>
      <c r="Z62" s="919"/>
      <c r="AA62" s="917"/>
      <c r="AB62" s="917"/>
      <c r="AC62" s="918"/>
      <c r="AD62" s="919"/>
      <c r="AE62" s="917"/>
      <c r="AF62" s="917"/>
      <c r="AG62" s="918"/>
    </row>
    <row r="63" spans="1:33" ht="13.5" customHeight="1" thickBot="1" x14ac:dyDescent="0.25">
      <c r="A63" s="922"/>
      <c r="B63" s="550" t="s">
        <v>22</v>
      </c>
      <c r="C63" s="551" t="s">
        <v>21</v>
      </c>
      <c r="D63" s="552" t="s">
        <v>23</v>
      </c>
      <c r="E63" s="597" t="s">
        <v>47</v>
      </c>
      <c r="F63" s="550" t="s">
        <v>235</v>
      </c>
      <c r="G63" s="551" t="s">
        <v>21</v>
      </c>
      <c r="H63" s="552" t="s">
        <v>23</v>
      </c>
      <c r="I63" s="554" t="s">
        <v>47</v>
      </c>
      <c r="J63" s="550" t="s">
        <v>22</v>
      </c>
      <c r="K63" s="551" t="s">
        <v>21</v>
      </c>
      <c r="L63" s="552" t="s">
        <v>23</v>
      </c>
      <c r="M63" s="554" t="s">
        <v>47</v>
      </c>
      <c r="N63" s="550" t="s">
        <v>22</v>
      </c>
      <c r="O63" s="551" t="s">
        <v>21</v>
      </c>
      <c r="P63" s="552" t="s">
        <v>23</v>
      </c>
      <c r="Q63" s="554" t="s">
        <v>47</v>
      </c>
      <c r="R63" s="550" t="s">
        <v>22</v>
      </c>
      <c r="S63" s="551" t="s">
        <v>21</v>
      </c>
      <c r="T63" s="552" t="s">
        <v>23</v>
      </c>
      <c r="U63" s="554" t="s">
        <v>47</v>
      </c>
      <c r="V63" s="550" t="s">
        <v>22</v>
      </c>
      <c r="W63" s="551" t="s">
        <v>21</v>
      </c>
      <c r="X63" s="552" t="s">
        <v>23</v>
      </c>
      <c r="Y63" s="554" t="s">
        <v>47</v>
      </c>
      <c r="Z63" s="550" t="s">
        <v>22</v>
      </c>
      <c r="AA63" s="551" t="s">
        <v>21</v>
      </c>
      <c r="AB63" s="552" t="s">
        <v>23</v>
      </c>
      <c r="AC63" s="554" t="s">
        <v>47</v>
      </c>
      <c r="AD63" s="550" t="s">
        <v>22</v>
      </c>
      <c r="AE63" s="551" t="s">
        <v>21</v>
      </c>
      <c r="AF63" s="551" t="s">
        <v>48</v>
      </c>
      <c r="AG63" s="554" t="s">
        <v>47</v>
      </c>
    </row>
    <row r="64" spans="1:33" x14ac:dyDescent="0.2">
      <c r="A64" s="472" t="s">
        <v>149</v>
      </c>
      <c r="B64" s="556">
        <f t="shared" ref="B64:D65" si="22">B65</f>
        <v>223</v>
      </c>
      <c r="C64" s="557">
        <f t="shared" si="22"/>
        <v>113</v>
      </c>
      <c r="D64" s="557">
        <f t="shared" si="22"/>
        <v>336</v>
      </c>
      <c r="E64" s="598"/>
      <c r="F64" s="556">
        <f t="shared" ref="F64:G65" si="23">F65</f>
        <v>196</v>
      </c>
      <c r="G64" s="557">
        <f t="shared" si="23"/>
        <v>100</v>
      </c>
      <c r="H64" s="557">
        <f>H65</f>
        <v>296</v>
      </c>
      <c r="I64" s="619">
        <v>0</v>
      </c>
      <c r="J64" s="556">
        <f t="shared" ref="J64:L65" si="24">J65</f>
        <v>197</v>
      </c>
      <c r="K64" s="557">
        <f t="shared" si="24"/>
        <v>96</v>
      </c>
      <c r="L64" s="557">
        <f t="shared" si="24"/>
        <v>293</v>
      </c>
      <c r="M64" s="561">
        <f t="shared" ref="M64:M69" si="25">(L64-$H64)/$H64</f>
        <v>-1.0135135135135136E-2</v>
      </c>
      <c r="N64" s="556">
        <f t="shared" ref="N64:P65" si="26">N65</f>
        <v>195</v>
      </c>
      <c r="O64" s="557">
        <f t="shared" si="26"/>
        <v>95</v>
      </c>
      <c r="P64" s="557">
        <f t="shared" si="26"/>
        <v>290</v>
      </c>
      <c r="Q64" s="561">
        <f>(P64-$H64)/$H64</f>
        <v>-2.0270270270270271E-2</v>
      </c>
      <c r="R64" s="556">
        <f t="shared" ref="R64:T65" si="27">R65</f>
        <v>195</v>
      </c>
      <c r="S64" s="557">
        <f t="shared" si="27"/>
        <v>95</v>
      </c>
      <c r="T64" s="557">
        <f t="shared" si="27"/>
        <v>290</v>
      </c>
      <c r="U64" s="561">
        <f>(T64-$H64)/$H64</f>
        <v>-2.0270270270270271E-2</v>
      </c>
      <c r="V64" s="556">
        <f t="shared" ref="V64:X65" si="28">V65</f>
        <v>194</v>
      </c>
      <c r="W64" s="557">
        <f t="shared" si="28"/>
        <v>95</v>
      </c>
      <c r="X64" s="557">
        <f t="shared" si="28"/>
        <v>289</v>
      </c>
      <c r="Y64" s="561">
        <f>(X64-$H64)/$H64</f>
        <v>-2.364864864864865E-2</v>
      </c>
      <c r="Z64" s="556">
        <f t="shared" ref="Z64:AB65" si="29">Z65</f>
        <v>0</v>
      </c>
      <c r="AA64" s="557">
        <f t="shared" si="29"/>
        <v>0</v>
      </c>
      <c r="AB64" s="557">
        <f t="shared" si="29"/>
        <v>0</v>
      </c>
      <c r="AC64" s="561">
        <f>(AB64-$H64)/$H64</f>
        <v>-1</v>
      </c>
      <c r="AD64" s="556">
        <f t="shared" ref="AD64:AF65" si="30">AD65</f>
        <v>0</v>
      </c>
      <c r="AE64" s="557">
        <f t="shared" si="30"/>
        <v>0</v>
      </c>
      <c r="AF64" s="557">
        <f t="shared" si="30"/>
        <v>0</v>
      </c>
      <c r="AG64" s="561">
        <f>(AF64-$H64)/$H64</f>
        <v>-1</v>
      </c>
    </row>
    <row r="65" spans="1:33" x14ac:dyDescent="0.2">
      <c r="A65" s="467" t="s">
        <v>82</v>
      </c>
      <c r="B65" s="492">
        <f t="shared" si="22"/>
        <v>223</v>
      </c>
      <c r="C65" s="475">
        <f t="shared" si="22"/>
        <v>113</v>
      </c>
      <c r="D65" s="475">
        <f t="shared" si="22"/>
        <v>336</v>
      </c>
      <c r="E65" s="599"/>
      <c r="F65" s="492">
        <f t="shared" si="23"/>
        <v>196</v>
      </c>
      <c r="G65" s="475">
        <f t="shared" si="23"/>
        <v>100</v>
      </c>
      <c r="H65" s="475">
        <f>H66</f>
        <v>296</v>
      </c>
      <c r="I65" s="563">
        <v>0</v>
      </c>
      <c r="J65" s="492">
        <f t="shared" si="24"/>
        <v>197</v>
      </c>
      <c r="K65" s="475">
        <f t="shared" si="24"/>
        <v>96</v>
      </c>
      <c r="L65" s="475">
        <f t="shared" si="24"/>
        <v>293</v>
      </c>
      <c r="M65" s="565">
        <f t="shared" si="25"/>
        <v>-1.0135135135135136E-2</v>
      </c>
      <c r="N65" s="492">
        <f t="shared" si="26"/>
        <v>195</v>
      </c>
      <c r="O65" s="475">
        <f t="shared" si="26"/>
        <v>95</v>
      </c>
      <c r="P65" s="475">
        <f t="shared" si="26"/>
        <v>290</v>
      </c>
      <c r="Q65" s="539">
        <f t="shared" ref="Q65:Q69" si="31">(P65-$H65)/$H65</f>
        <v>-2.0270270270270271E-2</v>
      </c>
      <c r="R65" s="492">
        <f t="shared" si="27"/>
        <v>195</v>
      </c>
      <c r="S65" s="475">
        <f t="shared" si="27"/>
        <v>95</v>
      </c>
      <c r="T65" s="475">
        <f t="shared" si="27"/>
        <v>290</v>
      </c>
      <c r="U65" s="539">
        <f t="shared" ref="U65:U69" si="32">(T65-$H65)/$H65</f>
        <v>-2.0270270270270271E-2</v>
      </c>
      <c r="V65" s="492">
        <f t="shared" si="28"/>
        <v>194</v>
      </c>
      <c r="W65" s="475">
        <f t="shared" si="28"/>
        <v>95</v>
      </c>
      <c r="X65" s="475">
        <f t="shared" si="28"/>
        <v>289</v>
      </c>
      <c r="Y65" s="565">
        <f>(X65-$H65)/$H65</f>
        <v>-2.364864864864865E-2</v>
      </c>
      <c r="Z65" s="492">
        <f t="shared" si="29"/>
        <v>0</v>
      </c>
      <c r="AA65" s="475">
        <f t="shared" si="29"/>
        <v>0</v>
      </c>
      <c r="AB65" s="475">
        <f t="shared" si="29"/>
        <v>0</v>
      </c>
      <c r="AC65" s="565">
        <f t="shared" ref="AC65:AC69" si="33">(AB65-$H65)/$H65</f>
        <v>-1</v>
      </c>
      <c r="AD65" s="492">
        <f t="shared" si="30"/>
        <v>0</v>
      </c>
      <c r="AE65" s="475">
        <f t="shared" si="30"/>
        <v>0</v>
      </c>
      <c r="AF65" s="475">
        <f t="shared" si="30"/>
        <v>0</v>
      </c>
      <c r="AG65" s="565">
        <f t="shared" ref="AG65:AG69" si="34">(AF65-$H65)/$H65</f>
        <v>-1</v>
      </c>
    </row>
    <row r="66" spans="1:33" x14ac:dyDescent="0.2">
      <c r="A66" s="468" t="s">
        <v>174</v>
      </c>
      <c r="B66" s="457">
        <f>SUM(B67:B69)</f>
        <v>223</v>
      </c>
      <c r="C66" s="387">
        <f>SUM(C67:C69)</f>
        <v>113</v>
      </c>
      <c r="D66" s="387">
        <f>SUM(D67:D69)</f>
        <v>336</v>
      </c>
      <c r="E66" s="584"/>
      <c r="F66" s="457">
        <f>SUM(F67:F69)</f>
        <v>196</v>
      </c>
      <c r="G66" s="387">
        <f>SUM(G67:G69)</f>
        <v>100</v>
      </c>
      <c r="H66" s="387">
        <f>SUM(H67:H69)</f>
        <v>296</v>
      </c>
      <c r="I66" s="567">
        <v>0</v>
      </c>
      <c r="J66" s="457">
        <f>SUM(J67:J69)</f>
        <v>197</v>
      </c>
      <c r="K66" s="387">
        <f>SUM(K67:K69)</f>
        <v>96</v>
      </c>
      <c r="L66" s="387">
        <f>SUM(L67:L69)</f>
        <v>293</v>
      </c>
      <c r="M66" s="568">
        <f t="shared" si="25"/>
        <v>-1.0135135135135136E-2</v>
      </c>
      <c r="N66" s="457">
        <f>SUM(N67:N69)</f>
        <v>195</v>
      </c>
      <c r="O66" s="387">
        <f>SUM(O67:O69)</f>
        <v>95</v>
      </c>
      <c r="P66" s="387">
        <f>SUM(P67:P69)</f>
        <v>290</v>
      </c>
      <c r="Q66" s="568">
        <f t="shared" si="31"/>
        <v>-2.0270270270270271E-2</v>
      </c>
      <c r="R66" s="457">
        <f>SUM(R67:R69)</f>
        <v>195</v>
      </c>
      <c r="S66" s="387">
        <f>SUM(S67:S69)</f>
        <v>95</v>
      </c>
      <c r="T66" s="387">
        <f>SUM(T67:T69)</f>
        <v>290</v>
      </c>
      <c r="U66" s="568">
        <f t="shared" si="32"/>
        <v>-2.0270270270270271E-2</v>
      </c>
      <c r="V66" s="457">
        <f>SUM(V67:V69)</f>
        <v>194</v>
      </c>
      <c r="W66" s="387">
        <f>SUM(W67:W69)</f>
        <v>95</v>
      </c>
      <c r="X66" s="387">
        <f>SUM(X67:X69)</f>
        <v>289</v>
      </c>
      <c r="Y66" s="568">
        <f t="shared" ref="Y66:Y69" si="35">(X66-$H66)/$H66</f>
        <v>-2.364864864864865E-2</v>
      </c>
      <c r="Z66" s="457">
        <f>SUM(Z67:Z69)</f>
        <v>0</v>
      </c>
      <c r="AA66" s="387">
        <f>SUM(AA67:AA69)</f>
        <v>0</v>
      </c>
      <c r="AB66" s="387">
        <f>SUM(AB67:AB69)</f>
        <v>0</v>
      </c>
      <c r="AC66" s="568">
        <f t="shared" si="33"/>
        <v>-1</v>
      </c>
      <c r="AD66" s="457">
        <f>SUM(AD67:AD69)</f>
        <v>0</v>
      </c>
      <c r="AE66" s="387">
        <f>SUM(AE67:AE69)</f>
        <v>0</v>
      </c>
      <c r="AF66" s="387">
        <f>SUM(AF67:AF69)</f>
        <v>0</v>
      </c>
      <c r="AG66" s="568">
        <f t="shared" si="34"/>
        <v>-1</v>
      </c>
    </row>
    <row r="67" spans="1:33" x14ac:dyDescent="0.2">
      <c r="A67" s="469" t="s">
        <v>104</v>
      </c>
      <c r="B67" s="493">
        <v>102</v>
      </c>
      <c r="C67" s="332">
        <v>42</v>
      </c>
      <c r="D67" s="332">
        <f>SUM(B67:C67)</f>
        <v>144</v>
      </c>
      <c r="E67" s="600"/>
      <c r="F67" s="493">
        <v>85</v>
      </c>
      <c r="G67" s="332">
        <v>39</v>
      </c>
      <c r="H67" s="476">
        <f>SUM(F67:G67)</f>
        <v>124</v>
      </c>
      <c r="I67" s="571">
        <v>0</v>
      </c>
      <c r="J67" s="493">
        <v>87</v>
      </c>
      <c r="K67" s="332">
        <v>38</v>
      </c>
      <c r="L67" s="476">
        <f>SUM(J67:K67)</f>
        <v>125</v>
      </c>
      <c r="M67" s="543">
        <f t="shared" si="25"/>
        <v>8.0645161290322578E-3</v>
      </c>
      <c r="N67" s="494">
        <v>85</v>
      </c>
      <c r="O67" s="476">
        <v>37</v>
      </c>
      <c r="P67" s="476">
        <f>SUM(N67:O67)</f>
        <v>122</v>
      </c>
      <c r="Q67" s="541">
        <f t="shared" si="31"/>
        <v>-1.6129032258064516E-2</v>
      </c>
      <c r="R67" s="494">
        <v>85</v>
      </c>
      <c r="S67" s="476">
        <v>37</v>
      </c>
      <c r="T67" s="476">
        <f>SUM(R67:S67)</f>
        <v>122</v>
      </c>
      <c r="U67" s="541">
        <f t="shared" si="32"/>
        <v>-1.6129032258064516E-2</v>
      </c>
      <c r="V67" s="494">
        <v>85</v>
      </c>
      <c r="W67" s="476">
        <v>37</v>
      </c>
      <c r="X67" s="476">
        <f>SUM(V67:W67)</f>
        <v>122</v>
      </c>
      <c r="Y67" s="541">
        <f t="shared" si="35"/>
        <v>-1.6129032258064516E-2</v>
      </c>
      <c r="Z67" s="494"/>
      <c r="AA67" s="476"/>
      <c r="AB67" s="476">
        <f>SUM(Z67:AA67)</f>
        <v>0</v>
      </c>
      <c r="AC67" s="541">
        <f t="shared" si="33"/>
        <v>-1</v>
      </c>
      <c r="AD67" s="493"/>
      <c r="AE67" s="332"/>
      <c r="AF67" s="476">
        <f>SUM(AD67:AE67)</f>
        <v>0</v>
      </c>
      <c r="AG67" s="541">
        <f t="shared" si="34"/>
        <v>-1</v>
      </c>
    </row>
    <row r="68" spans="1:33" x14ac:dyDescent="0.2">
      <c r="A68" s="469" t="s">
        <v>176</v>
      </c>
      <c r="B68" s="493">
        <v>102</v>
      </c>
      <c r="C68" s="332">
        <v>39</v>
      </c>
      <c r="D68" s="332">
        <f t="shared" ref="D68:D69" si="36">SUM(B68:C68)</f>
        <v>141</v>
      </c>
      <c r="E68" s="600"/>
      <c r="F68" s="493">
        <v>94</v>
      </c>
      <c r="G68" s="332">
        <v>32</v>
      </c>
      <c r="H68" s="476">
        <f>SUM(F68:G68)</f>
        <v>126</v>
      </c>
      <c r="I68" s="571">
        <v>0</v>
      </c>
      <c r="J68" s="493">
        <v>93</v>
      </c>
      <c r="K68" s="332">
        <v>32</v>
      </c>
      <c r="L68" s="476">
        <f>SUM(J68:K68)</f>
        <v>125</v>
      </c>
      <c r="M68" s="541">
        <f t="shared" si="25"/>
        <v>-7.9365079365079361E-3</v>
      </c>
      <c r="N68" s="493">
        <v>93</v>
      </c>
      <c r="O68" s="332">
        <v>32</v>
      </c>
      <c r="P68" s="476">
        <f>SUM(N68:O68)</f>
        <v>125</v>
      </c>
      <c r="Q68" s="541">
        <f t="shared" si="31"/>
        <v>-7.9365079365079361E-3</v>
      </c>
      <c r="R68" s="493">
        <v>93</v>
      </c>
      <c r="S68" s="332">
        <v>32</v>
      </c>
      <c r="T68" s="476">
        <f>SUM(R68:S68)</f>
        <v>125</v>
      </c>
      <c r="U68" s="541">
        <f t="shared" si="32"/>
        <v>-7.9365079365079361E-3</v>
      </c>
      <c r="V68" s="493">
        <v>92</v>
      </c>
      <c r="W68" s="332">
        <v>32</v>
      </c>
      <c r="X68" s="476">
        <f>SUM(V68:W68)</f>
        <v>124</v>
      </c>
      <c r="Y68" s="541">
        <f t="shared" si="35"/>
        <v>-1.5873015873015872E-2</v>
      </c>
      <c r="Z68" s="493"/>
      <c r="AA68" s="332"/>
      <c r="AB68" s="476">
        <f>SUM(Z68:AA68)</f>
        <v>0</v>
      </c>
      <c r="AC68" s="541">
        <f t="shared" si="33"/>
        <v>-1</v>
      </c>
      <c r="AD68" s="493"/>
      <c r="AE68" s="332"/>
      <c r="AF68" s="476">
        <f>SUM(AD68:AE68)</f>
        <v>0</v>
      </c>
      <c r="AG68" s="541">
        <f t="shared" si="34"/>
        <v>-1</v>
      </c>
    </row>
    <row r="69" spans="1:33" ht="13.5" thickBot="1" x14ac:dyDescent="0.25">
      <c r="A69" s="471" t="s">
        <v>5</v>
      </c>
      <c r="B69" s="495">
        <v>19</v>
      </c>
      <c r="C69" s="477">
        <v>32</v>
      </c>
      <c r="D69" s="477">
        <f t="shared" si="36"/>
        <v>51</v>
      </c>
      <c r="E69" s="601"/>
      <c r="F69" s="495">
        <v>17</v>
      </c>
      <c r="G69" s="477">
        <v>29</v>
      </c>
      <c r="H69" s="577">
        <f>SUM(F69:G69)</f>
        <v>46</v>
      </c>
      <c r="I69" s="578">
        <v>0</v>
      </c>
      <c r="J69" s="495">
        <v>17</v>
      </c>
      <c r="K69" s="477">
        <v>26</v>
      </c>
      <c r="L69" s="577">
        <f>SUM(J69:K69)</f>
        <v>43</v>
      </c>
      <c r="M69" s="622">
        <f t="shared" si="25"/>
        <v>-6.5217391304347824E-2</v>
      </c>
      <c r="N69" s="495">
        <v>17</v>
      </c>
      <c r="O69" s="477">
        <v>26</v>
      </c>
      <c r="P69" s="577">
        <f>SUM(N69:O69)</f>
        <v>43</v>
      </c>
      <c r="Q69" s="622">
        <f t="shared" si="31"/>
        <v>-6.5217391304347824E-2</v>
      </c>
      <c r="R69" s="495">
        <v>17</v>
      </c>
      <c r="S69" s="477">
        <v>26</v>
      </c>
      <c r="T69" s="577">
        <f>SUM(R69:S69)</f>
        <v>43</v>
      </c>
      <c r="U69" s="622">
        <f t="shared" si="32"/>
        <v>-6.5217391304347824E-2</v>
      </c>
      <c r="V69" s="495">
        <v>17</v>
      </c>
      <c r="W69" s="477">
        <v>26</v>
      </c>
      <c r="X69" s="577">
        <f>SUM(V69:W69)</f>
        <v>43</v>
      </c>
      <c r="Y69" s="622">
        <f t="shared" si="35"/>
        <v>-6.5217391304347824E-2</v>
      </c>
      <c r="Z69" s="495"/>
      <c r="AA69" s="477"/>
      <c r="AB69" s="577">
        <f>SUM(Z69:AA69)</f>
        <v>0</v>
      </c>
      <c r="AC69" s="542">
        <f t="shared" si="33"/>
        <v>-1</v>
      </c>
      <c r="AD69" s="495"/>
      <c r="AE69" s="477"/>
      <c r="AF69" s="577">
        <f>SUM(AD69:AE69)</f>
        <v>0</v>
      </c>
      <c r="AG69" s="542">
        <f t="shared" si="34"/>
        <v>-1</v>
      </c>
    </row>
    <row r="70" spans="1:33" ht="13.5" thickBot="1" x14ac:dyDescent="0.25">
      <c r="A70" s="602"/>
      <c r="B70" s="603"/>
      <c r="C70" s="603"/>
      <c r="D70" s="603"/>
      <c r="E70" s="604"/>
      <c r="F70" s="603"/>
      <c r="G70" s="603"/>
      <c r="H70" s="593"/>
      <c r="I70" s="595"/>
      <c r="J70" s="603"/>
      <c r="K70" s="603"/>
      <c r="L70" s="593"/>
      <c r="M70" s="605"/>
      <c r="N70" s="603"/>
      <c r="O70" s="603"/>
      <c r="P70" s="593"/>
      <c r="Q70" s="605"/>
      <c r="R70" s="603"/>
      <c r="S70" s="603"/>
      <c r="T70" s="593"/>
      <c r="U70" s="605"/>
      <c r="V70" s="603"/>
      <c r="W70" s="603"/>
      <c r="X70" s="593"/>
      <c r="Y70" s="605"/>
      <c r="Z70" s="603"/>
      <c r="AA70" s="603"/>
      <c r="AB70" s="593"/>
      <c r="AC70" s="605"/>
      <c r="AD70" s="603"/>
      <c r="AE70" s="603"/>
      <c r="AF70" s="593"/>
      <c r="AG70" s="605"/>
    </row>
    <row r="71" spans="1:33" ht="13.5" thickBot="1" x14ac:dyDescent="0.25">
      <c r="A71" s="606" t="s">
        <v>174</v>
      </c>
      <c r="B71" s="607">
        <f>B66</f>
        <v>223</v>
      </c>
      <c r="C71" s="608">
        <f>C66</f>
        <v>113</v>
      </c>
      <c r="D71" s="608">
        <f>D66</f>
        <v>336</v>
      </c>
      <c r="E71" s="609"/>
      <c r="F71" s="607">
        <f>F66</f>
        <v>196</v>
      </c>
      <c r="G71" s="608">
        <f>G66</f>
        <v>100</v>
      </c>
      <c r="H71" s="608">
        <f>H66</f>
        <v>296</v>
      </c>
      <c r="I71" s="610">
        <v>0</v>
      </c>
      <c r="J71" s="607">
        <f>J66</f>
        <v>197</v>
      </c>
      <c r="K71" s="608">
        <f>K66</f>
        <v>96</v>
      </c>
      <c r="L71" s="608">
        <f>L66</f>
        <v>293</v>
      </c>
      <c r="M71" s="611">
        <f>(L71-$H71)/$H71</f>
        <v>-1.0135135135135136E-2</v>
      </c>
      <c r="N71" s="607">
        <f>N66</f>
        <v>195</v>
      </c>
      <c r="O71" s="608">
        <f>O66</f>
        <v>95</v>
      </c>
      <c r="P71" s="608">
        <f>P66</f>
        <v>290</v>
      </c>
      <c r="Q71" s="611">
        <f>(P71-$H71)/$H71</f>
        <v>-2.0270270270270271E-2</v>
      </c>
      <c r="R71" s="612">
        <f>R66</f>
        <v>195</v>
      </c>
      <c r="S71" s="613">
        <f>S66</f>
        <v>95</v>
      </c>
      <c r="T71" s="608">
        <f>T66</f>
        <v>290</v>
      </c>
      <c r="U71" s="611">
        <f>(T71-$H71)/$H71</f>
        <v>-2.0270270270270271E-2</v>
      </c>
      <c r="V71" s="607">
        <f>V66</f>
        <v>194</v>
      </c>
      <c r="W71" s="608">
        <f>W66</f>
        <v>95</v>
      </c>
      <c r="X71" s="608">
        <f>X66</f>
        <v>289</v>
      </c>
      <c r="Y71" s="611">
        <f>(X71-$H71)/$H71</f>
        <v>-2.364864864864865E-2</v>
      </c>
      <c r="Z71" s="607">
        <f>Z66</f>
        <v>0</v>
      </c>
      <c r="AA71" s="608">
        <f>AA66</f>
        <v>0</v>
      </c>
      <c r="AB71" s="608">
        <f>AB66</f>
        <v>0</v>
      </c>
      <c r="AC71" s="611">
        <f>(AB71-$H71)/$H71</f>
        <v>-1</v>
      </c>
      <c r="AD71" s="607">
        <f>AD66</f>
        <v>0</v>
      </c>
      <c r="AE71" s="608">
        <f>AE66</f>
        <v>0</v>
      </c>
      <c r="AF71" s="608">
        <f>AF66</f>
        <v>0</v>
      </c>
      <c r="AG71" s="611">
        <f>(AF71-$H71)/$H71</f>
        <v>-1</v>
      </c>
    </row>
    <row r="72" spans="1:33" x14ac:dyDescent="0.2">
      <c r="A72" s="602"/>
      <c r="B72" s="603"/>
      <c r="C72" s="603"/>
      <c r="D72" s="603"/>
      <c r="E72" s="604"/>
      <c r="F72" s="603"/>
      <c r="G72" s="603"/>
      <c r="H72" s="593"/>
      <c r="I72" s="595"/>
      <c r="J72" s="603"/>
      <c r="K72" s="603"/>
      <c r="L72" s="593"/>
      <c r="M72" s="605"/>
      <c r="N72" s="603"/>
      <c r="O72" s="603"/>
      <c r="P72" s="593"/>
      <c r="Q72" s="605"/>
      <c r="R72" s="603"/>
      <c r="S72" s="603"/>
      <c r="T72" s="593"/>
      <c r="U72" s="605"/>
      <c r="V72" s="603"/>
      <c r="W72" s="603"/>
      <c r="X72" s="593"/>
      <c r="Y72" s="605"/>
      <c r="Z72" s="603"/>
      <c r="AA72" s="603"/>
      <c r="AB72" s="593"/>
      <c r="AC72" s="605"/>
      <c r="AD72" s="603"/>
      <c r="AE72" s="603"/>
      <c r="AF72" s="593"/>
      <c r="AG72" s="605"/>
    </row>
    <row r="73" spans="1:33" x14ac:dyDescent="0.2">
      <c r="A73" s="898" t="s">
        <v>50</v>
      </c>
      <c r="B73" s="898"/>
      <c r="C73" s="898"/>
      <c r="D73" s="898"/>
      <c r="E73" s="898"/>
      <c r="F73" s="898"/>
      <c r="G73" s="898"/>
      <c r="H73" s="898"/>
      <c r="I73" s="898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  <c r="AG73" s="898"/>
    </row>
    <row r="74" spans="1:33" x14ac:dyDescent="0.2">
      <c r="A74" s="648" t="s">
        <v>204</v>
      </c>
      <c r="B74" s="647"/>
      <c r="C74" s="647"/>
      <c r="D74" s="647"/>
      <c r="E74" s="647"/>
      <c r="F74" s="647"/>
      <c r="G74" s="647"/>
      <c r="H74" s="647"/>
      <c r="I74" s="647"/>
      <c r="J74" s="647"/>
      <c r="K74" s="647"/>
      <c r="L74" s="647"/>
      <c r="M74" s="647"/>
      <c r="N74" s="647"/>
      <c r="O74" s="647"/>
      <c r="P74" s="647"/>
      <c r="Q74" s="647"/>
      <c r="R74" s="647"/>
      <c r="S74" s="647"/>
      <c r="T74" s="647"/>
      <c r="U74" s="647"/>
      <c r="V74" s="647"/>
      <c r="W74" s="647"/>
      <c r="X74" s="647"/>
      <c r="Y74" s="647"/>
      <c r="Z74" s="647"/>
      <c r="AA74" s="647"/>
      <c r="AB74" s="647"/>
      <c r="AC74" s="647"/>
      <c r="AD74" s="647"/>
      <c r="AE74" s="647"/>
      <c r="AF74" s="647"/>
      <c r="AG74" s="647"/>
    </row>
    <row r="75" spans="1:33" ht="13.5" thickBot="1" x14ac:dyDescent="0.25">
      <c r="A75" s="647"/>
      <c r="B75" s="647"/>
      <c r="C75" s="647"/>
      <c r="D75" s="647"/>
      <c r="E75" s="647"/>
      <c r="F75" s="647"/>
      <c r="G75" s="647"/>
      <c r="H75" s="647"/>
      <c r="I75" s="647"/>
      <c r="J75" s="647"/>
      <c r="K75" s="647"/>
      <c r="L75" s="647"/>
      <c r="M75" s="647"/>
      <c r="N75" s="647"/>
      <c r="O75" s="647"/>
      <c r="P75" s="647"/>
      <c r="Q75" s="647"/>
      <c r="R75" s="647"/>
      <c r="S75" s="647"/>
      <c r="T75" s="647"/>
      <c r="U75" s="647"/>
      <c r="V75" s="647"/>
      <c r="W75" s="647"/>
      <c r="X75" s="647"/>
      <c r="Y75" s="647"/>
      <c r="Z75" s="647"/>
      <c r="AA75" s="647"/>
      <c r="AB75" s="647"/>
      <c r="AC75" s="647"/>
      <c r="AD75" s="647"/>
      <c r="AE75" s="647"/>
      <c r="AF75" s="647"/>
      <c r="AG75" s="647"/>
    </row>
    <row r="76" spans="1:33" ht="13.5" thickBot="1" x14ac:dyDescent="0.25">
      <c r="A76" s="473"/>
      <c r="B76" s="906" t="s">
        <v>254</v>
      </c>
      <c r="C76" s="907"/>
      <c r="D76" s="907"/>
      <c r="E76" s="909"/>
      <c r="F76" s="910" t="s">
        <v>256</v>
      </c>
      <c r="G76" s="907"/>
      <c r="H76" s="907"/>
      <c r="I76" s="909"/>
      <c r="J76" s="906" t="s">
        <v>257</v>
      </c>
      <c r="K76" s="907"/>
      <c r="L76" s="907"/>
      <c r="M76" s="909"/>
      <c r="N76" s="906" t="s">
        <v>258</v>
      </c>
      <c r="O76" s="907"/>
      <c r="P76" s="907"/>
      <c r="Q76" s="909"/>
      <c r="R76" s="906" t="s">
        <v>259</v>
      </c>
      <c r="S76" s="911"/>
      <c r="T76" s="911"/>
      <c r="U76" s="912"/>
      <c r="V76" s="906" t="s">
        <v>260</v>
      </c>
      <c r="W76" s="907"/>
      <c r="X76" s="907"/>
      <c r="Y76" s="909"/>
      <c r="Z76" s="906" t="s">
        <v>261</v>
      </c>
      <c r="AA76" s="907"/>
      <c r="AB76" s="907"/>
      <c r="AC76" s="909"/>
      <c r="AD76" s="906"/>
      <c r="AE76" s="907"/>
      <c r="AF76" s="907"/>
      <c r="AG76" s="909"/>
    </row>
    <row r="77" spans="1:33" ht="13.5" thickBot="1" x14ac:dyDescent="0.25">
      <c r="A77" s="516"/>
      <c r="B77" s="512" t="s">
        <v>22</v>
      </c>
      <c r="C77" s="513" t="s">
        <v>21</v>
      </c>
      <c r="D77" s="514" t="s">
        <v>23</v>
      </c>
      <c r="E77" s="515" t="s">
        <v>47</v>
      </c>
      <c r="F77" s="521" t="s">
        <v>22</v>
      </c>
      <c r="G77" s="513" t="s">
        <v>21</v>
      </c>
      <c r="H77" s="514" t="s">
        <v>23</v>
      </c>
      <c r="I77" s="515" t="s">
        <v>47</v>
      </c>
      <c r="J77" s="512" t="s">
        <v>22</v>
      </c>
      <c r="K77" s="513" t="s">
        <v>21</v>
      </c>
      <c r="L77" s="514" t="s">
        <v>23</v>
      </c>
      <c r="M77" s="515" t="s">
        <v>47</v>
      </c>
      <c r="N77" s="512" t="s">
        <v>22</v>
      </c>
      <c r="O77" s="513" t="s">
        <v>21</v>
      </c>
      <c r="P77" s="514" t="s">
        <v>23</v>
      </c>
      <c r="Q77" s="515" t="s">
        <v>47</v>
      </c>
      <c r="R77" s="512" t="s">
        <v>22</v>
      </c>
      <c r="S77" s="513" t="s">
        <v>21</v>
      </c>
      <c r="T77" s="514" t="s">
        <v>23</v>
      </c>
      <c r="U77" s="515" t="s">
        <v>47</v>
      </c>
      <c r="V77" s="512" t="s">
        <v>22</v>
      </c>
      <c r="W77" s="513" t="s">
        <v>21</v>
      </c>
      <c r="X77" s="514" t="s">
        <v>23</v>
      </c>
      <c r="Y77" s="515" t="s">
        <v>47</v>
      </c>
      <c r="Z77" s="512" t="s">
        <v>22</v>
      </c>
      <c r="AA77" s="513" t="s">
        <v>21</v>
      </c>
      <c r="AB77" s="514" t="s">
        <v>23</v>
      </c>
      <c r="AC77" s="515" t="s">
        <v>47</v>
      </c>
      <c r="AD77" s="512" t="s">
        <v>22</v>
      </c>
      <c r="AE77" s="513" t="s">
        <v>21</v>
      </c>
      <c r="AF77" s="513" t="s">
        <v>48</v>
      </c>
      <c r="AG77" s="515" t="s">
        <v>47</v>
      </c>
    </row>
    <row r="78" spans="1:33" x14ac:dyDescent="0.2">
      <c r="A78" s="472" t="s">
        <v>149</v>
      </c>
      <c r="B78" s="491">
        <f>B79+B91+B99</f>
        <v>1192</v>
      </c>
      <c r="C78" s="491">
        <f>C79+C91+C99</f>
        <v>451</v>
      </c>
      <c r="D78" s="491">
        <f>D79+D91+D99</f>
        <v>1643</v>
      </c>
      <c r="E78" s="463">
        <f t="shared" ref="E78:E86" si="37">(D78-$H3)/$H3</f>
        <v>-0.13389562467053243</v>
      </c>
      <c r="F78" s="466">
        <f>F79+F91+F99</f>
        <v>1186</v>
      </c>
      <c r="G78" s="452">
        <f>G79+G91+G99</f>
        <v>442</v>
      </c>
      <c r="H78" s="452">
        <f>H79+H91+H99</f>
        <v>1628</v>
      </c>
      <c r="I78" s="463">
        <f t="shared" ref="I78:I86" si="38">(H78-$H3)/$H3</f>
        <v>-0.14180284659989456</v>
      </c>
      <c r="J78" s="462">
        <f>J79+J91+J99</f>
        <v>1176</v>
      </c>
      <c r="K78" s="452">
        <f>K79+K91+K99</f>
        <v>438</v>
      </c>
      <c r="L78" s="452">
        <f>L79+L91+L99</f>
        <v>1614</v>
      </c>
      <c r="M78" s="463">
        <f t="shared" ref="M78:M86" si="39">(L78-$H3)/$H3</f>
        <v>-0.14918292040063258</v>
      </c>
      <c r="N78" s="462">
        <f>N79+N91+N99</f>
        <v>1157</v>
      </c>
      <c r="O78" s="452">
        <f>O79+O91+O99</f>
        <v>432</v>
      </c>
      <c r="P78" s="453">
        <f>P79+P91+P99</f>
        <v>1589</v>
      </c>
      <c r="Q78" s="463">
        <f t="shared" ref="Q78:Q86" si="40">(P78-$H3)/$H3</f>
        <v>-0.16236162361623616</v>
      </c>
      <c r="R78" s="462">
        <f>R79+R91+R99</f>
        <v>1138</v>
      </c>
      <c r="S78" s="452">
        <f>S79+S91+S99</f>
        <v>426</v>
      </c>
      <c r="T78" s="453">
        <f>T79+T91+T99</f>
        <v>1564</v>
      </c>
      <c r="U78" s="463">
        <f t="shared" ref="U78:U86" si="41">(T78-$H3)/$H3</f>
        <v>-0.17554032683183976</v>
      </c>
      <c r="V78" s="462">
        <f>V79+V91+V99</f>
        <v>1131</v>
      </c>
      <c r="W78" s="452">
        <f>W79+W91+W99</f>
        <v>423</v>
      </c>
      <c r="X78" s="453">
        <f>X79+X91+X99</f>
        <v>1554</v>
      </c>
      <c r="Y78" s="463">
        <f t="shared" ref="Y78:Y86" si="42">(X78-$H3)/$H3</f>
        <v>-0.18081180811808117</v>
      </c>
      <c r="Z78" s="462">
        <f>Z79+Z91+Z99</f>
        <v>1124</v>
      </c>
      <c r="AA78" s="452">
        <f>AA79+AA91+AA99</f>
        <v>420</v>
      </c>
      <c r="AB78" s="453">
        <f>AB79+AB91+AB99</f>
        <v>1544</v>
      </c>
      <c r="AC78" s="463">
        <f t="shared" ref="AC78:AC86" si="43">(AB78-$H3)/$H3</f>
        <v>-0.18608328940432262</v>
      </c>
      <c r="AD78" s="462">
        <f>AD79+AD91+AD99</f>
        <v>0</v>
      </c>
      <c r="AE78" s="452">
        <f>AE79+AE91+AE99</f>
        <v>0</v>
      </c>
      <c r="AF78" s="453">
        <f>AF79+AF91+AF99</f>
        <v>0</v>
      </c>
      <c r="AG78" s="463">
        <f t="shared" ref="AG78:AG86" si="44">(AF78-$H3)/$H3</f>
        <v>-1</v>
      </c>
    </row>
    <row r="79" spans="1:33" x14ac:dyDescent="0.2">
      <c r="A79" s="467" t="s">
        <v>165</v>
      </c>
      <c r="B79" s="536">
        <f>B80+B84+B88</f>
        <v>217</v>
      </c>
      <c r="C79" s="475">
        <f>C80+C84+C88</f>
        <v>103</v>
      </c>
      <c r="D79" s="475">
        <f>D80+D84+D88</f>
        <v>320</v>
      </c>
      <c r="E79" s="539">
        <f t="shared" si="37"/>
        <v>-0.17098445595854922</v>
      </c>
      <c r="F79" s="564">
        <f>F80+F84+F88</f>
        <v>211</v>
      </c>
      <c r="G79" s="475">
        <f>G80+G84+G88</f>
        <v>98</v>
      </c>
      <c r="H79" s="475">
        <f>H80+H84+H88</f>
        <v>309</v>
      </c>
      <c r="I79" s="565">
        <f t="shared" si="38"/>
        <v>-0.19948186528497408</v>
      </c>
      <c r="J79" s="492">
        <f>J80+J84+J88</f>
        <v>211</v>
      </c>
      <c r="K79" s="475">
        <f>K80+K84+K88</f>
        <v>97</v>
      </c>
      <c r="L79" s="475">
        <f>L80+L84+L88</f>
        <v>308</v>
      </c>
      <c r="M79" s="565">
        <f t="shared" si="39"/>
        <v>-0.20207253886010362</v>
      </c>
      <c r="N79" s="492">
        <f>N80+N84+N88</f>
        <v>210</v>
      </c>
      <c r="O79" s="475">
        <f>O80+O84+O88</f>
        <v>97</v>
      </c>
      <c r="P79" s="475">
        <f>P80+P84+P88</f>
        <v>307</v>
      </c>
      <c r="Q79" s="565">
        <f t="shared" si="40"/>
        <v>-0.20466321243523317</v>
      </c>
      <c r="R79" s="492">
        <f>R80+R84+R88</f>
        <v>210</v>
      </c>
      <c r="S79" s="475">
        <f>S80+S84+S88</f>
        <v>97</v>
      </c>
      <c r="T79" s="475">
        <f>T80+T84+T88</f>
        <v>307</v>
      </c>
      <c r="U79" s="565">
        <f t="shared" si="41"/>
        <v>-0.20466321243523317</v>
      </c>
      <c r="V79" s="492">
        <f>V80+V84+V88</f>
        <v>209</v>
      </c>
      <c r="W79" s="475">
        <f>W80+W84+W88</f>
        <v>96</v>
      </c>
      <c r="X79" s="475">
        <f>X80+X84+X88</f>
        <v>305</v>
      </c>
      <c r="Y79" s="565">
        <f t="shared" si="42"/>
        <v>-0.20984455958549222</v>
      </c>
      <c r="Z79" s="492">
        <f>Z80+Z84+Z88</f>
        <v>208</v>
      </c>
      <c r="AA79" s="475">
        <f>AA80+AA84+AA88</f>
        <v>95</v>
      </c>
      <c r="AB79" s="475">
        <f>AB80+AB84+AB88</f>
        <v>303</v>
      </c>
      <c r="AC79" s="565">
        <f t="shared" si="43"/>
        <v>-0.21502590673575128</v>
      </c>
      <c r="AD79" s="492">
        <f>AD80+AD84+AD88</f>
        <v>0</v>
      </c>
      <c r="AE79" s="475">
        <f>AE80+AE84+AE88</f>
        <v>0</v>
      </c>
      <c r="AF79" s="475">
        <f>AF80+AF84+AF88</f>
        <v>0</v>
      </c>
      <c r="AG79" s="565">
        <f t="shared" si="44"/>
        <v>-1</v>
      </c>
    </row>
    <row r="80" spans="1:33" x14ac:dyDescent="0.2">
      <c r="A80" s="468" t="s">
        <v>171</v>
      </c>
      <c r="B80" s="387">
        <f>SUM(B81:B83)</f>
        <v>50</v>
      </c>
      <c r="C80" s="387">
        <f>SUM(C81:C83)</f>
        <v>35</v>
      </c>
      <c r="D80" s="387">
        <f>SUM(D81:D83)</f>
        <v>85</v>
      </c>
      <c r="E80" s="540">
        <f t="shared" si="37"/>
        <v>-0.21296296296296297</v>
      </c>
      <c r="F80" s="382">
        <f>SUM(F81:F83)</f>
        <v>50</v>
      </c>
      <c r="G80" s="387">
        <f>SUM(G81:G83)</f>
        <v>34</v>
      </c>
      <c r="H80" s="387">
        <f>SUM(H81:H83)</f>
        <v>84</v>
      </c>
      <c r="I80" s="568">
        <f t="shared" si="38"/>
        <v>-0.22222222222222221</v>
      </c>
      <c r="J80" s="457">
        <f>SUM(J81:J83)</f>
        <v>50</v>
      </c>
      <c r="K80" s="387">
        <f>SUM(K81:K83)</f>
        <v>33</v>
      </c>
      <c r="L80" s="387">
        <f>SUM(L81:L83)</f>
        <v>83</v>
      </c>
      <c r="M80" s="540">
        <f t="shared" si="39"/>
        <v>-0.23148148148148148</v>
      </c>
      <c r="N80" s="457">
        <f>SUM(N81:N83)</f>
        <v>50</v>
      </c>
      <c r="O80" s="387">
        <f>SUM(O81:O83)</f>
        <v>33</v>
      </c>
      <c r="P80" s="387">
        <f>SUM(P81:P83)</f>
        <v>83</v>
      </c>
      <c r="Q80" s="568">
        <f t="shared" si="40"/>
        <v>-0.23148148148148148</v>
      </c>
      <c r="R80" s="457">
        <f>SUM(R81:R83)</f>
        <v>50</v>
      </c>
      <c r="S80" s="387">
        <f>SUM(S81:S83)</f>
        <v>33</v>
      </c>
      <c r="T80" s="387">
        <f>SUM(T81:T83)</f>
        <v>83</v>
      </c>
      <c r="U80" s="568">
        <f t="shared" si="41"/>
        <v>-0.23148148148148148</v>
      </c>
      <c r="V80" s="457">
        <f>SUM(V81:V83)</f>
        <v>49</v>
      </c>
      <c r="W80" s="387">
        <f>SUM(W81:W83)</f>
        <v>32</v>
      </c>
      <c r="X80" s="387">
        <f>SUM(X81:X83)</f>
        <v>81</v>
      </c>
      <c r="Y80" s="568">
        <f t="shared" si="42"/>
        <v>-0.25</v>
      </c>
      <c r="Z80" s="457">
        <f>SUM(Z81:Z83)</f>
        <v>49</v>
      </c>
      <c r="AA80" s="387">
        <f>SUM(AA81:AA83)</f>
        <v>31</v>
      </c>
      <c r="AB80" s="387">
        <f>SUM(AB81:AB83)</f>
        <v>80</v>
      </c>
      <c r="AC80" s="568">
        <f t="shared" si="43"/>
        <v>-0.25925925925925924</v>
      </c>
      <c r="AD80" s="457">
        <f>SUM(AD81:AD83)</f>
        <v>0</v>
      </c>
      <c r="AE80" s="387">
        <f>SUM(AE81:AE83)</f>
        <v>0</v>
      </c>
      <c r="AF80" s="387">
        <f>SUM(AF81:AF83)</f>
        <v>0</v>
      </c>
      <c r="AG80" s="568">
        <f t="shared" si="44"/>
        <v>-1</v>
      </c>
    </row>
    <row r="81" spans="1:33" x14ac:dyDescent="0.2">
      <c r="A81" s="470" t="s">
        <v>214</v>
      </c>
      <c r="B81" s="538">
        <v>19</v>
      </c>
      <c r="C81" s="476">
        <v>14</v>
      </c>
      <c r="D81" s="332">
        <f>SUM(B81:C81)</f>
        <v>33</v>
      </c>
      <c r="E81" s="544">
        <f t="shared" si="37"/>
        <v>-0.26666666666666666</v>
      </c>
      <c r="F81" s="572">
        <v>19</v>
      </c>
      <c r="G81" s="476">
        <v>14</v>
      </c>
      <c r="H81" s="476">
        <f>SUM(F81:G81)</f>
        <v>33</v>
      </c>
      <c r="I81" s="544">
        <f t="shared" si="38"/>
        <v>-0.26666666666666666</v>
      </c>
      <c r="J81" s="494">
        <v>19</v>
      </c>
      <c r="K81" s="476">
        <v>14</v>
      </c>
      <c r="L81" s="476">
        <f>SUM(J81:K81)</f>
        <v>33</v>
      </c>
      <c r="M81" s="544">
        <f t="shared" si="39"/>
        <v>-0.26666666666666666</v>
      </c>
      <c r="N81" s="494">
        <v>19</v>
      </c>
      <c r="O81" s="476">
        <v>14</v>
      </c>
      <c r="P81" s="476">
        <f>SUM(N81:O81)</f>
        <v>33</v>
      </c>
      <c r="Q81" s="544">
        <f t="shared" si="40"/>
        <v>-0.26666666666666666</v>
      </c>
      <c r="R81" s="494">
        <v>19</v>
      </c>
      <c r="S81" s="476">
        <v>14</v>
      </c>
      <c r="T81" s="476">
        <f>SUM(R81:S81)</f>
        <v>33</v>
      </c>
      <c r="U81" s="544">
        <f t="shared" si="41"/>
        <v>-0.26666666666666666</v>
      </c>
      <c r="V81" s="494">
        <v>18</v>
      </c>
      <c r="W81" s="476">
        <v>13</v>
      </c>
      <c r="X81" s="476">
        <f>SUM(V81:W81)</f>
        <v>31</v>
      </c>
      <c r="Y81" s="544">
        <f t="shared" si="42"/>
        <v>-0.31111111111111112</v>
      </c>
      <c r="Z81" s="494">
        <v>18</v>
      </c>
      <c r="AA81" s="476">
        <v>13</v>
      </c>
      <c r="AB81" s="476">
        <f>SUM(Z81:AA81)</f>
        <v>31</v>
      </c>
      <c r="AC81" s="544">
        <f t="shared" si="43"/>
        <v>-0.31111111111111112</v>
      </c>
      <c r="AD81" s="494"/>
      <c r="AE81" s="476"/>
      <c r="AF81" s="476">
        <f>SUM(AD81:AE81)</f>
        <v>0</v>
      </c>
      <c r="AG81" s="541">
        <f t="shared" si="44"/>
        <v>-1</v>
      </c>
    </row>
    <row r="82" spans="1:33" x14ac:dyDescent="0.2">
      <c r="A82" s="469" t="s">
        <v>130</v>
      </c>
      <c r="B82" s="537">
        <v>19</v>
      </c>
      <c r="C82" s="332">
        <v>17</v>
      </c>
      <c r="D82" s="332">
        <f>SUM(B82:C82)</f>
        <v>36</v>
      </c>
      <c r="E82" s="545">
        <f t="shared" si="37"/>
        <v>-0.1</v>
      </c>
      <c r="F82" s="572">
        <v>19</v>
      </c>
      <c r="G82" s="476">
        <v>16</v>
      </c>
      <c r="H82" s="476">
        <f>SUM(F82:G82)</f>
        <v>35</v>
      </c>
      <c r="I82" s="545">
        <f>(H82-$H7)/$H7</f>
        <v>-0.125</v>
      </c>
      <c r="J82" s="494">
        <v>19</v>
      </c>
      <c r="K82" s="476">
        <v>15</v>
      </c>
      <c r="L82" s="476">
        <f>SUM(J82:K82)</f>
        <v>34</v>
      </c>
      <c r="M82" s="545">
        <f t="shared" si="39"/>
        <v>-0.15</v>
      </c>
      <c r="N82" s="494">
        <v>19</v>
      </c>
      <c r="O82" s="476">
        <v>15</v>
      </c>
      <c r="P82" s="476">
        <f>SUM(N82:O82)</f>
        <v>34</v>
      </c>
      <c r="Q82" s="545">
        <f t="shared" si="40"/>
        <v>-0.15</v>
      </c>
      <c r="R82" s="494">
        <v>19</v>
      </c>
      <c r="S82" s="476">
        <v>15</v>
      </c>
      <c r="T82" s="476">
        <f>SUM(R82:S82)</f>
        <v>34</v>
      </c>
      <c r="U82" s="545">
        <f t="shared" si="41"/>
        <v>-0.15</v>
      </c>
      <c r="V82" s="494">
        <v>19</v>
      </c>
      <c r="W82" s="476">
        <v>15</v>
      </c>
      <c r="X82" s="476">
        <f>SUM(V82:W82)</f>
        <v>34</v>
      </c>
      <c r="Y82" s="545">
        <f t="shared" si="42"/>
        <v>-0.15</v>
      </c>
      <c r="Z82" s="494">
        <v>19</v>
      </c>
      <c r="AA82" s="476">
        <v>14</v>
      </c>
      <c r="AB82" s="476">
        <f>SUM(Z82:AA82)</f>
        <v>33</v>
      </c>
      <c r="AC82" s="545">
        <f t="shared" si="43"/>
        <v>-0.17499999999999999</v>
      </c>
      <c r="AD82" s="494"/>
      <c r="AE82" s="476"/>
      <c r="AF82" s="476">
        <f>SUM(AD82:AE82)</f>
        <v>0</v>
      </c>
      <c r="AG82" s="541">
        <f t="shared" si="44"/>
        <v>-1</v>
      </c>
    </row>
    <row r="83" spans="1:33" x14ac:dyDescent="0.2">
      <c r="A83" s="469" t="s">
        <v>10</v>
      </c>
      <c r="B83" s="537">
        <v>12</v>
      </c>
      <c r="C83" s="332">
        <v>4</v>
      </c>
      <c r="D83" s="332">
        <f>SUM(B83:C83)</f>
        <v>16</v>
      </c>
      <c r="E83" s="544">
        <f t="shared" si="37"/>
        <v>-0.30434782608695654</v>
      </c>
      <c r="F83" s="572">
        <v>12</v>
      </c>
      <c r="G83" s="476">
        <v>4</v>
      </c>
      <c r="H83" s="476">
        <f>SUM(F83:G83)</f>
        <v>16</v>
      </c>
      <c r="I83" s="544">
        <f t="shared" si="38"/>
        <v>-0.30434782608695654</v>
      </c>
      <c r="J83" s="494">
        <v>12</v>
      </c>
      <c r="K83" s="476">
        <v>4</v>
      </c>
      <c r="L83" s="476">
        <f>SUM(J83:K83)</f>
        <v>16</v>
      </c>
      <c r="M83" s="544">
        <f t="shared" si="39"/>
        <v>-0.30434782608695654</v>
      </c>
      <c r="N83" s="494">
        <v>12</v>
      </c>
      <c r="O83" s="476">
        <v>4</v>
      </c>
      <c r="P83" s="476">
        <f>SUM(N83:O83)</f>
        <v>16</v>
      </c>
      <c r="Q83" s="544">
        <f t="shared" si="40"/>
        <v>-0.30434782608695654</v>
      </c>
      <c r="R83" s="494">
        <v>12</v>
      </c>
      <c r="S83" s="476">
        <v>4</v>
      </c>
      <c r="T83" s="476">
        <f>SUM(R83:S83)</f>
        <v>16</v>
      </c>
      <c r="U83" s="544">
        <f t="shared" si="41"/>
        <v>-0.30434782608695654</v>
      </c>
      <c r="V83" s="493">
        <v>12</v>
      </c>
      <c r="W83" s="332">
        <v>4</v>
      </c>
      <c r="X83" s="476">
        <f>SUM(V83:W83)</f>
        <v>16</v>
      </c>
      <c r="Y83" s="544">
        <f t="shared" si="42"/>
        <v>-0.30434782608695654</v>
      </c>
      <c r="Z83" s="493">
        <v>12</v>
      </c>
      <c r="AA83" s="332">
        <v>4</v>
      </c>
      <c r="AB83" s="476">
        <f>SUM(Z83:AA83)</f>
        <v>16</v>
      </c>
      <c r="AC83" s="544">
        <f t="shared" si="43"/>
        <v>-0.30434782608695654</v>
      </c>
      <c r="AD83" s="493"/>
      <c r="AE83" s="332"/>
      <c r="AF83" s="476">
        <f>SUM(AD83:AE83)</f>
        <v>0</v>
      </c>
      <c r="AG83" s="541">
        <f t="shared" si="44"/>
        <v>-1</v>
      </c>
    </row>
    <row r="84" spans="1:33" x14ac:dyDescent="0.2">
      <c r="A84" s="468" t="s">
        <v>173</v>
      </c>
      <c r="B84" s="501">
        <f>SUM(B85:B87)</f>
        <v>70</v>
      </c>
      <c r="C84" s="387">
        <f>SUM(C85:C87)</f>
        <v>38</v>
      </c>
      <c r="D84" s="387">
        <f>SUM(D85:D87)</f>
        <v>108</v>
      </c>
      <c r="E84" s="540">
        <f t="shared" si="37"/>
        <v>-0.11475409836065574</v>
      </c>
      <c r="F84" s="382">
        <f>SUM(F85:F87)</f>
        <v>62</v>
      </c>
      <c r="G84" s="387">
        <f>SUM(G85:G87)</f>
        <v>35</v>
      </c>
      <c r="H84" s="387">
        <f>SUM(H85:H87)</f>
        <v>97</v>
      </c>
      <c r="I84" s="568">
        <f t="shared" si="38"/>
        <v>-0.20491803278688525</v>
      </c>
      <c r="J84" s="457">
        <f>SUM(J85:J87)</f>
        <v>62</v>
      </c>
      <c r="K84" s="387">
        <f>SUM(K85:K87)</f>
        <v>35</v>
      </c>
      <c r="L84" s="387">
        <f>SUM(L85:L87)</f>
        <v>97</v>
      </c>
      <c r="M84" s="540">
        <f t="shared" si="39"/>
        <v>-0.20491803278688525</v>
      </c>
      <c r="N84" s="457">
        <f>SUM(N85:N87)</f>
        <v>62</v>
      </c>
      <c r="O84" s="387">
        <f>SUM(O85:O87)</f>
        <v>35</v>
      </c>
      <c r="P84" s="387">
        <f>SUM(P85:P87)</f>
        <v>97</v>
      </c>
      <c r="Q84" s="568">
        <f t="shared" si="40"/>
        <v>-0.20491803278688525</v>
      </c>
      <c r="R84" s="457">
        <f>SUM(R85:R87)</f>
        <v>62</v>
      </c>
      <c r="S84" s="387">
        <f>SUM(S85:S87)</f>
        <v>35</v>
      </c>
      <c r="T84" s="387">
        <f>SUM(T85:T87)</f>
        <v>97</v>
      </c>
      <c r="U84" s="568">
        <f t="shared" si="41"/>
        <v>-0.20491803278688525</v>
      </c>
      <c r="V84" s="457">
        <f>SUM(V85:V87)</f>
        <v>62</v>
      </c>
      <c r="W84" s="387">
        <f>SUM(W85:W87)</f>
        <v>35</v>
      </c>
      <c r="X84" s="387">
        <f>SUM(X85:X87)</f>
        <v>97</v>
      </c>
      <c r="Y84" s="568">
        <f t="shared" si="42"/>
        <v>-0.20491803278688525</v>
      </c>
      <c r="Z84" s="457">
        <f>SUM(Z85:Z87)</f>
        <v>62</v>
      </c>
      <c r="AA84" s="387">
        <f>SUM(AA85:AA87)</f>
        <v>35</v>
      </c>
      <c r="AB84" s="387">
        <f>SUM(AB85:AB87)</f>
        <v>97</v>
      </c>
      <c r="AC84" s="568">
        <f t="shared" si="43"/>
        <v>-0.20491803278688525</v>
      </c>
      <c r="AD84" s="457">
        <f>SUM(AD85:AD87)</f>
        <v>0</v>
      </c>
      <c r="AE84" s="387">
        <f>SUM(AE85:AE87)</f>
        <v>0</v>
      </c>
      <c r="AF84" s="387">
        <f>SUM(AF85:AF87)</f>
        <v>0</v>
      </c>
      <c r="AG84" s="568">
        <f t="shared" si="44"/>
        <v>-1</v>
      </c>
    </row>
    <row r="85" spans="1:33" x14ac:dyDescent="0.2">
      <c r="A85" s="469" t="s">
        <v>185</v>
      </c>
      <c r="B85" s="537">
        <v>11</v>
      </c>
      <c r="C85" s="332">
        <v>9</v>
      </c>
      <c r="D85" s="332">
        <f>SUM(B85:C85)</f>
        <v>20</v>
      </c>
      <c r="E85" s="543">
        <f t="shared" si="37"/>
        <v>5.2631578947368418E-2</v>
      </c>
      <c r="F85" s="572">
        <v>10</v>
      </c>
      <c r="G85" s="476">
        <v>8</v>
      </c>
      <c r="H85" s="476">
        <f>SUM(F85:G85)</f>
        <v>18</v>
      </c>
      <c r="I85" s="545">
        <f t="shared" si="38"/>
        <v>-5.2631578947368418E-2</v>
      </c>
      <c r="J85" s="494">
        <v>10</v>
      </c>
      <c r="K85" s="476">
        <v>8</v>
      </c>
      <c r="L85" s="476">
        <f>SUM(J85:K85)</f>
        <v>18</v>
      </c>
      <c r="M85" s="545">
        <f t="shared" si="39"/>
        <v>-5.2631578947368418E-2</v>
      </c>
      <c r="N85" s="494">
        <v>10</v>
      </c>
      <c r="O85" s="476">
        <v>8</v>
      </c>
      <c r="P85" s="476">
        <f>SUM(N85:O85)</f>
        <v>18</v>
      </c>
      <c r="Q85" s="545">
        <f t="shared" si="40"/>
        <v>-5.2631578947368418E-2</v>
      </c>
      <c r="R85" s="494">
        <v>10</v>
      </c>
      <c r="S85" s="476">
        <v>8</v>
      </c>
      <c r="T85" s="476">
        <f>SUM(R85:S85)</f>
        <v>18</v>
      </c>
      <c r="U85" s="545">
        <f t="shared" si="41"/>
        <v>-5.2631578947368418E-2</v>
      </c>
      <c r="V85" s="493">
        <v>10</v>
      </c>
      <c r="W85" s="332">
        <v>8</v>
      </c>
      <c r="X85" s="476">
        <f>SUM(V85:W85)</f>
        <v>18</v>
      </c>
      <c r="Y85" s="545">
        <f t="shared" si="42"/>
        <v>-5.2631578947368418E-2</v>
      </c>
      <c r="Z85" s="493">
        <v>10</v>
      </c>
      <c r="AA85" s="332">
        <v>8</v>
      </c>
      <c r="AB85" s="476">
        <f>SUM(Z85:AA85)</f>
        <v>18</v>
      </c>
      <c r="AC85" s="545">
        <f t="shared" si="43"/>
        <v>-5.2631578947368418E-2</v>
      </c>
      <c r="AD85" s="493"/>
      <c r="AE85" s="332"/>
      <c r="AF85" s="476">
        <f>SUM(AD85:AE85)</f>
        <v>0</v>
      </c>
      <c r="AG85" s="541">
        <f t="shared" si="44"/>
        <v>-1</v>
      </c>
    </row>
    <row r="86" spans="1:33" x14ac:dyDescent="0.2">
      <c r="A86" s="469" t="s">
        <v>234</v>
      </c>
      <c r="B86" s="537">
        <v>30</v>
      </c>
      <c r="C86" s="332">
        <v>5</v>
      </c>
      <c r="D86" s="332">
        <f>SUM(B86:C86)</f>
        <v>35</v>
      </c>
      <c r="E86" s="545">
        <f t="shared" si="37"/>
        <v>-0.14634146341463414</v>
      </c>
      <c r="F86" s="572">
        <v>30</v>
      </c>
      <c r="G86" s="476">
        <v>5</v>
      </c>
      <c r="H86" s="476">
        <f>SUM(F86:G86)</f>
        <v>35</v>
      </c>
      <c r="I86" s="545">
        <f t="shared" si="38"/>
        <v>-0.14634146341463414</v>
      </c>
      <c r="J86" s="494">
        <v>30</v>
      </c>
      <c r="K86" s="476">
        <v>5</v>
      </c>
      <c r="L86" s="476">
        <f>SUM(J86:K86)</f>
        <v>35</v>
      </c>
      <c r="M86" s="545">
        <f t="shared" si="39"/>
        <v>-0.14634146341463414</v>
      </c>
      <c r="N86" s="494">
        <v>30</v>
      </c>
      <c r="O86" s="476">
        <v>5</v>
      </c>
      <c r="P86" s="476">
        <f>SUM(N86:O86)</f>
        <v>35</v>
      </c>
      <c r="Q86" s="545">
        <f t="shared" si="40"/>
        <v>-0.14634146341463414</v>
      </c>
      <c r="R86" s="494">
        <v>30</v>
      </c>
      <c r="S86" s="476">
        <v>5</v>
      </c>
      <c r="T86" s="476">
        <f>SUM(R86:S86)</f>
        <v>35</v>
      </c>
      <c r="U86" s="545">
        <f t="shared" si="41"/>
        <v>-0.14634146341463414</v>
      </c>
      <c r="V86" s="493">
        <v>30</v>
      </c>
      <c r="W86" s="332">
        <v>5</v>
      </c>
      <c r="X86" s="476">
        <f>SUM(V86:W86)</f>
        <v>35</v>
      </c>
      <c r="Y86" s="545">
        <f t="shared" si="42"/>
        <v>-0.14634146341463414</v>
      </c>
      <c r="Z86" s="493">
        <v>30</v>
      </c>
      <c r="AA86" s="332">
        <v>5</v>
      </c>
      <c r="AB86" s="476">
        <f>SUM(Z86:AA86)</f>
        <v>35</v>
      </c>
      <c r="AC86" s="545">
        <f t="shared" si="43"/>
        <v>-0.14634146341463414</v>
      </c>
      <c r="AD86" s="493"/>
      <c r="AE86" s="332"/>
      <c r="AF86" s="476"/>
      <c r="AG86" s="541">
        <f t="shared" si="44"/>
        <v>-1</v>
      </c>
    </row>
    <row r="87" spans="1:33" x14ac:dyDescent="0.2">
      <c r="A87" s="469" t="s">
        <v>184</v>
      </c>
      <c r="B87" s="537">
        <v>29</v>
      </c>
      <c r="C87" s="332">
        <v>24</v>
      </c>
      <c r="D87" s="332">
        <f>SUM(B87:C87)</f>
        <v>53</v>
      </c>
      <c r="E87" s="545">
        <f t="shared" ref="E87:E98" si="45">(D87-$H12)/$H12</f>
        <v>-0.14516129032258066</v>
      </c>
      <c r="F87" s="572">
        <v>22</v>
      </c>
      <c r="G87" s="476">
        <v>22</v>
      </c>
      <c r="H87" s="476">
        <f>SUM(F87:G87)</f>
        <v>44</v>
      </c>
      <c r="I87" s="544">
        <f t="shared" ref="I87:I98" si="46">(H87-$H12)/$H12</f>
        <v>-0.29032258064516131</v>
      </c>
      <c r="J87" s="494">
        <v>22</v>
      </c>
      <c r="K87" s="476">
        <v>22</v>
      </c>
      <c r="L87" s="476">
        <f>SUM(J87:K87)</f>
        <v>44</v>
      </c>
      <c r="M87" s="544">
        <f t="shared" ref="M87:M98" si="47">(L87-$H12)/$H12</f>
        <v>-0.29032258064516131</v>
      </c>
      <c r="N87" s="494">
        <v>22</v>
      </c>
      <c r="O87" s="476">
        <v>22</v>
      </c>
      <c r="P87" s="476">
        <f>SUM(N87:O87)</f>
        <v>44</v>
      </c>
      <c r="Q87" s="544">
        <f t="shared" ref="Q87:Q98" si="48">(P87-$H12)/$H12</f>
        <v>-0.29032258064516131</v>
      </c>
      <c r="R87" s="494">
        <v>22</v>
      </c>
      <c r="S87" s="476">
        <v>22</v>
      </c>
      <c r="T87" s="476">
        <f>SUM(R87:S87)</f>
        <v>44</v>
      </c>
      <c r="U87" s="544">
        <f t="shared" ref="U87:U98" si="49">(T87-$H12)/$H12</f>
        <v>-0.29032258064516131</v>
      </c>
      <c r="V87" s="493">
        <v>22</v>
      </c>
      <c r="W87" s="332">
        <v>22</v>
      </c>
      <c r="X87" s="476">
        <f>SUM(V87:W87)</f>
        <v>44</v>
      </c>
      <c r="Y87" s="544">
        <f t="shared" ref="Y87:Y98" si="50">(X87-$H12)/$H12</f>
        <v>-0.29032258064516131</v>
      </c>
      <c r="Z87" s="493">
        <v>22</v>
      </c>
      <c r="AA87" s="332">
        <v>22</v>
      </c>
      <c r="AB87" s="476">
        <f>SUM(Z87:AA87)</f>
        <v>44</v>
      </c>
      <c r="AC87" s="544">
        <f t="shared" ref="AC87:AC98" si="51">(AB87-$H12)/$H12</f>
        <v>-0.29032258064516131</v>
      </c>
      <c r="AD87" s="493"/>
      <c r="AE87" s="332"/>
      <c r="AF87" s="476">
        <f>SUM(AD87:AE87)</f>
        <v>0</v>
      </c>
      <c r="AG87" s="541">
        <f t="shared" ref="AG87:AG98" si="52">(AF87-$H12)/$H12</f>
        <v>-1</v>
      </c>
    </row>
    <row r="88" spans="1:33" x14ac:dyDescent="0.2">
      <c r="A88" s="468" t="s">
        <v>172</v>
      </c>
      <c r="B88" s="501">
        <f>SUM(B89:B90)</f>
        <v>97</v>
      </c>
      <c r="C88" s="387">
        <f>SUM(C89:C90)</f>
        <v>30</v>
      </c>
      <c r="D88" s="387">
        <f>SUM(D89:D90)</f>
        <v>127</v>
      </c>
      <c r="E88" s="540">
        <f t="shared" si="45"/>
        <v>-0.1858974358974359</v>
      </c>
      <c r="F88" s="382">
        <f>SUM(F89:F90)</f>
        <v>99</v>
      </c>
      <c r="G88" s="387">
        <f>SUM(G89:G90)</f>
        <v>29</v>
      </c>
      <c r="H88" s="387">
        <f>SUM(H89:H90)</f>
        <v>128</v>
      </c>
      <c r="I88" s="568">
        <f t="shared" si="46"/>
        <v>-0.17948717948717949</v>
      </c>
      <c r="J88" s="457">
        <f>SUM(J89:J90)</f>
        <v>99</v>
      </c>
      <c r="K88" s="387">
        <f>SUM(K89:K90)</f>
        <v>29</v>
      </c>
      <c r="L88" s="387">
        <f>SUM(L89:L90)</f>
        <v>128</v>
      </c>
      <c r="M88" s="568">
        <f t="shared" si="47"/>
        <v>-0.17948717948717949</v>
      </c>
      <c r="N88" s="457">
        <f>SUM(N89:N90)</f>
        <v>98</v>
      </c>
      <c r="O88" s="387">
        <f>SUM(O89:O90)</f>
        <v>29</v>
      </c>
      <c r="P88" s="387">
        <f>SUM(P89:P90)</f>
        <v>127</v>
      </c>
      <c r="Q88" s="568">
        <f t="shared" si="48"/>
        <v>-0.1858974358974359</v>
      </c>
      <c r="R88" s="457">
        <f>SUM(R89:R90)</f>
        <v>98</v>
      </c>
      <c r="S88" s="387">
        <f>SUM(S89:S90)</f>
        <v>29</v>
      </c>
      <c r="T88" s="387">
        <f>SUM(T89:T90)</f>
        <v>127</v>
      </c>
      <c r="U88" s="614">
        <f t="shared" si="49"/>
        <v>-0.1858974358974359</v>
      </c>
      <c r="V88" s="457">
        <f>SUM(V89:V90)</f>
        <v>98</v>
      </c>
      <c r="W88" s="387">
        <f>SUM(W89:W90)</f>
        <v>29</v>
      </c>
      <c r="X88" s="387">
        <f>SUM(X89:X90)</f>
        <v>127</v>
      </c>
      <c r="Y88" s="568">
        <f t="shared" si="50"/>
        <v>-0.1858974358974359</v>
      </c>
      <c r="Z88" s="457">
        <f>SUM(Z89:Z90)</f>
        <v>97</v>
      </c>
      <c r="AA88" s="387">
        <f>SUM(AA89:AA90)</f>
        <v>29</v>
      </c>
      <c r="AB88" s="387">
        <f>SUM(AB89:AB90)</f>
        <v>126</v>
      </c>
      <c r="AC88" s="568">
        <f t="shared" si="51"/>
        <v>-0.19230769230769232</v>
      </c>
      <c r="AD88" s="457">
        <f>SUM(AD89:AD90)</f>
        <v>0</v>
      </c>
      <c r="AE88" s="387">
        <f>SUM(AE89:AE90)</f>
        <v>0</v>
      </c>
      <c r="AF88" s="387">
        <f>SUM(AF89:AF90)</f>
        <v>0</v>
      </c>
      <c r="AG88" s="568">
        <f t="shared" si="52"/>
        <v>-1</v>
      </c>
    </row>
    <row r="89" spans="1:33" x14ac:dyDescent="0.2">
      <c r="A89" s="469" t="s">
        <v>150</v>
      </c>
      <c r="B89" s="537">
        <v>40</v>
      </c>
      <c r="C89" s="332">
        <v>1</v>
      </c>
      <c r="D89" s="332">
        <f>SUM(B89:C89)</f>
        <v>41</v>
      </c>
      <c r="E89" s="545">
        <f t="shared" si="45"/>
        <v>-0.19607843137254902</v>
      </c>
      <c r="F89" s="572">
        <v>42</v>
      </c>
      <c r="G89" s="476">
        <v>1</v>
      </c>
      <c r="H89" s="476">
        <f>SUM(F89:G89)</f>
        <v>43</v>
      </c>
      <c r="I89" s="545">
        <f t="shared" si="46"/>
        <v>-0.15686274509803921</v>
      </c>
      <c r="J89" s="494">
        <v>42</v>
      </c>
      <c r="K89" s="476">
        <v>1</v>
      </c>
      <c r="L89" s="476">
        <f>SUM(J89:K89)</f>
        <v>43</v>
      </c>
      <c r="M89" s="545">
        <f t="shared" si="47"/>
        <v>-0.15686274509803921</v>
      </c>
      <c r="N89" s="494">
        <v>41</v>
      </c>
      <c r="O89" s="476">
        <v>1</v>
      </c>
      <c r="P89" s="476">
        <f>SUM(N89:O89)</f>
        <v>42</v>
      </c>
      <c r="Q89" s="545">
        <f t="shared" si="48"/>
        <v>-0.17647058823529413</v>
      </c>
      <c r="R89" s="494">
        <v>41</v>
      </c>
      <c r="S89" s="476">
        <v>1</v>
      </c>
      <c r="T89" s="476">
        <f>SUM(R89:S89)</f>
        <v>42</v>
      </c>
      <c r="U89" s="545">
        <f t="shared" si="49"/>
        <v>-0.17647058823529413</v>
      </c>
      <c r="V89" s="493">
        <v>41</v>
      </c>
      <c r="W89" s="332">
        <v>1</v>
      </c>
      <c r="X89" s="476">
        <f>SUM(V89:W89)</f>
        <v>42</v>
      </c>
      <c r="Y89" s="545">
        <f t="shared" si="50"/>
        <v>-0.17647058823529413</v>
      </c>
      <c r="Z89" s="493">
        <v>40</v>
      </c>
      <c r="AA89" s="332">
        <v>1</v>
      </c>
      <c r="AB89" s="476">
        <f>SUM(Z89:AA89)</f>
        <v>41</v>
      </c>
      <c r="AC89" s="545">
        <f t="shared" si="51"/>
        <v>-0.19607843137254902</v>
      </c>
      <c r="AD89" s="493"/>
      <c r="AE89" s="332"/>
      <c r="AF89" s="476">
        <f>SUM(AD89:AE89)</f>
        <v>0</v>
      </c>
      <c r="AG89" s="541">
        <f t="shared" si="52"/>
        <v>-1</v>
      </c>
    </row>
    <row r="90" spans="1:33" x14ac:dyDescent="0.2">
      <c r="A90" s="469" t="s">
        <v>91</v>
      </c>
      <c r="B90" s="537">
        <v>57</v>
      </c>
      <c r="C90" s="332">
        <v>29</v>
      </c>
      <c r="D90" s="332">
        <f>SUM(B90:C90)</f>
        <v>86</v>
      </c>
      <c r="E90" s="545">
        <f t="shared" si="45"/>
        <v>-0.18095238095238095</v>
      </c>
      <c r="F90" s="572">
        <v>57</v>
      </c>
      <c r="G90" s="476">
        <v>28</v>
      </c>
      <c r="H90" s="476">
        <f>SUM(F90:G90)</f>
        <v>85</v>
      </c>
      <c r="I90" s="545">
        <f t="shared" si="46"/>
        <v>-0.19047619047619047</v>
      </c>
      <c r="J90" s="494">
        <v>57</v>
      </c>
      <c r="K90" s="476">
        <v>28</v>
      </c>
      <c r="L90" s="476">
        <f>SUM(J90:K90)</f>
        <v>85</v>
      </c>
      <c r="M90" s="545">
        <f>(L90-$H15)/$H15</f>
        <v>-0.19047619047619047</v>
      </c>
      <c r="N90" s="494">
        <v>57</v>
      </c>
      <c r="O90" s="476">
        <v>28</v>
      </c>
      <c r="P90" s="476">
        <f>SUM(N90:O90)</f>
        <v>85</v>
      </c>
      <c r="Q90" s="545">
        <f t="shared" si="48"/>
        <v>-0.19047619047619047</v>
      </c>
      <c r="R90" s="494">
        <v>57</v>
      </c>
      <c r="S90" s="476">
        <v>28</v>
      </c>
      <c r="T90" s="476">
        <f>SUM(R90:S90)</f>
        <v>85</v>
      </c>
      <c r="U90" s="545">
        <f t="shared" si="49"/>
        <v>-0.19047619047619047</v>
      </c>
      <c r="V90" s="494">
        <v>57</v>
      </c>
      <c r="W90" s="476">
        <v>28</v>
      </c>
      <c r="X90" s="476">
        <f>SUM(V90:W90)</f>
        <v>85</v>
      </c>
      <c r="Y90" s="545">
        <f t="shared" si="50"/>
        <v>-0.19047619047619047</v>
      </c>
      <c r="Z90" s="494">
        <v>57</v>
      </c>
      <c r="AA90" s="476">
        <v>28</v>
      </c>
      <c r="AB90" s="476">
        <f>SUM(Z90:AA90)</f>
        <v>85</v>
      </c>
      <c r="AC90" s="545">
        <f t="shared" si="51"/>
        <v>-0.19047619047619047</v>
      </c>
      <c r="AD90" s="494"/>
      <c r="AE90" s="476"/>
      <c r="AF90" s="476">
        <f>SUM(AD90:AE90)</f>
        <v>0</v>
      </c>
      <c r="AG90" s="541">
        <f t="shared" si="52"/>
        <v>-1</v>
      </c>
    </row>
    <row r="91" spans="1:33" x14ac:dyDescent="0.2">
      <c r="A91" s="467" t="s">
        <v>81</v>
      </c>
      <c r="B91" s="536">
        <f>B92+B97</f>
        <v>76</v>
      </c>
      <c r="C91" s="475">
        <f>C92+C97</f>
        <v>41</v>
      </c>
      <c r="D91" s="475">
        <f>D92+D97</f>
        <v>117</v>
      </c>
      <c r="E91" s="539">
        <f t="shared" si="45"/>
        <v>-0.12686567164179105</v>
      </c>
      <c r="F91" s="564">
        <f>F92+F97</f>
        <v>74</v>
      </c>
      <c r="G91" s="475">
        <f>G92+G97</f>
        <v>40</v>
      </c>
      <c r="H91" s="475">
        <f>H92+H97</f>
        <v>114</v>
      </c>
      <c r="I91" s="565">
        <f t="shared" si="46"/>
        <v>-0.14925373134328357</v>
      </c>
      <c r="J91" s="492">
        <f>J92+J97</f>
        <v>74</v>
      </c>
      <c r="K91" s="475">
        <f>K92+K97</f>
        <v>39</v>
      </c>
      <c r="L91" s="475">
        <f>L92+L97</f>
        <v>113</v>
      </c>
      <c r="M91" s="565">
        <f t="shared" si="47"/>
        <v>-0.15671641791044777</v>
      </c>
      <c r="N91" s="492">
        <f>N92+N97</f>
        <v>72</v>
      </c>
      <c r="O91" s="475">
        <f>O92+O97</f>
        <v>39</v>
      </c>
      <c r="P91" s="475">
        <f>P92+P97</f>
        <v>111</v>
      </c>
      <c r="Q91" s="565">
        <f t="shared" si="48"/>
        <v>-0.17164179104477612</v>
      </c>
      <c r="R91" s="492">
        <f>R92+R97</f>
        <v>72</v>
      </c>
      <c r="S91" s="475">
        <f>S92+S97</f>
        <v>37</v>
      </c>
      <c r="T91" s="475">
        <f>T92+T97</f>
        <v>109</v>
      </c>
      <c r="U91" s="565">
        <f t="shared" si="49"/>
        <v>-0.18656716417910449</v>
      </c>
      <c r="V91" s="492">
        <f>V92+V97</f>
        <v>72</v>
      </c>
      <c r="W91" s="475">
        <f>W92+W97</f>
        <v>37</v>
      </c>
      <c r="X91" s="475">
        <f>X92+X97</f>
        <v>109</v>
      </c>
      <c r="Y91" s="565">
        <f t="shared" si="50"/>
        <v>-0.18656716417910449</v>
      </c>
      <c r="Z91" s="492">
        <f>Z92+Z97</f>
        <v>72</v>
      </c>
      <c r="AA91" s="475">
        <f>AA92+AA97</f>
        <v>37</v>
      </c>
      <c r="AB91" s="475">
        <f>AB92+AB97</f>
        <v>109</v>
      </c>
      <c r="AC91" s="565">
        <f t="shared" si="51"/>
        <v>-0.18656716417910449</v>
      </c>
      <c r="AD91" s="492">
        <f>AD92+AD97</f>
        <v>0</v>
      </c>
      <c r="AE91" s="475">
        <f>AE92+AE97</f>
        <v>0</v>
      </c>
      <c r="AF91" s="475">
        <f>AF92+AF97</f>
        <v>0</v>
      </c>
      <c r="AG91" s="565">
        <f t="shared" si="52"/>
        <v>-1</v>
      </c>
    </row>
    <row r="92" spans="1:33" x14ac:dyDescent="0.2">
      <c r="A92" s="468" t="s">
        <v>173</v>
      </c>
      <c r="B92" s="501">
        <f>SUM(B93:B96)</f>
        <v>64</v>
      </c>
      <c r="C92" s="387">
        <f>SUM(C93:C96)</f>
        <v>39</v>
      </c>
      <c r="D92" s="387">
        <f>SUM(D93:D96)</f>
        <v>103</v>
      </c>
      <c r="E92" s="540">
        <f t="shared" si="45"/>
        <v>-9.6491228070175433E-2</v>
      </c>
      <c r="F92" s="382">
        <f>SUM(F93:F96)</f>
        <v>62</v>
      </c>
      <c r="G92" s="387">
        <f>SUM(G93:G96)</f>
        <v>38</v>
      </c>
      <c r="H92" s="387">
        <f>SUM(H93:H96)</f>
        <v>100</v>
      </c>
      <c r="I92" s="568">
        <f t="shared" si="46"/>
        <v>-0.12280701754385964</v>
      </c>
      <c r="J92" s="457">
        <f>SUM(J93:J96)</f>
        <v>62</v>
      </c>
      <c r="K92" s="387">
        <f>SUM(K93:K96)</f>
        <v>37</v>
      </c>
      <c r="L92" s="387">
        <f>SUM(L93:L96)</f>
        <v>99</v>
      </c>
      <c r="M92" s="540">
        <f t="shared" si="47"/>
        <v>-0.13157894736842105</v>
      </c>
      <c r="N92" s="457">
        <f>SUM(N93:N96)</f>
        <v>61</v>
      </c>
      <c r="O92" s="387">
        <f>SUM(O93:O96)</f>
        <v>37</v>
      </c>
      <c r="P92" s="387">
        <f>SUM(P93:P96)</f>
        <v>98</v>
      </c>
      <c r="Q92" s="568">
        <f t="shared" si="48"/>
        <v>-0.14035087719298245</v>
      </c>
      <c r="R92" s="457">
        <f>SUM(R93:R96)</f>
        <v>61</v>
      </c>
      <c r="S92" s="387">
        <f>SUM(S93:S96)</f>
        <v>35</v>
      </c>
      <c r="T92" s="387">
        <f>SUM(T93:T96)</f>
        <v>96</v>
      </c>
      <c r="U92" s="568">
        <f t="shared" si="49"/>
        <v>-0.15789473684210525</v>
      </c>
      <c r="V92" s="457">
        <f>SUM(V93:V96)</f>
        <v>61</v>
      </c>
      <c r="W92" s="387">
        <f>SUM(W93:W96)</f>
        <v>35</v>
      </c>
      <c r="X92" s="387">
        <f>SUM(X93:X96)</f>
        <v>96</v>
      </c>
      <c r="Y92" s="568">
        <f t="shared" si="50"/>
        <v>-0.15789473684210525</v>
      </c>
      <c r="Z92" s="457">
        <f>SUM(Z93:Z96)</f>
        <v>61</v>
      </c>
      <c r="AA92" s="387">
        <f>SUM(AA93:AA96)</f>
        <v>35</v>
      </c>
      <c r="AB92" s="387">
        <f>SUM(AB93:AB96)</f>
        <v>96</v>
      </c>
      <c r="AC92" s="568">
        <f t="shared" si="51"/>
        <v>-0.15789473684210525</v>
      </c>
      <c r="AD92" s="457">
        <f>SUM(AD93:AD96)</f>
        <v>0</v>
      </c>
      <c r="AE92" s="387">
        <f>SUM(AE93:AE96)</f>
        <v>0</v>
      </c>
      <c r="AF92" s="387">
        <f>SUM(AF93:AF96)</f>
        <v>0</v>
      </c>
      <c r="AG92" s="568">
        <f t="shared" si="52"/>
        <v>-1</v>
      </c>
    </row>
    <row r="93" spans="1:33" x14ac:dyDescent="0.2">
      <c r="A93" s="469" t="s">
        <v>9</v>
      </c>
      <c r="B93" s="537">
        <v>7</v>
      </c>
      <c r="C93" s="332">
        <v>6</v>
      </c>
      <c r="D93" s="332">
        <f>SUM(B93:C93)</f>
        <v>13</v>
      </c>
      <c r="E93" s="545">
        <f t="shared" si="45"/>
        <v>-7.1428571428571425E-2</v>
      </c>
      <c r="F93" s="572">
        <v>7</v>
      </c>
      <c r="G93" s="476">
        <v>5</v>
      </c>
      <c r="H93" s="476">
        <f>SUM(F93:G93)</f>
        <v>12</v>
      </c>
      <c r="I93" s="545">
        <f t="shared" si="46"/>
        <v>-0.14285714285714285</v>
      </c>
      <c r="J93" s="494">
        <v>7</v>
      </c>
      <c r="K93" s="476">
        <v>5</v>
      </c>
      <c r="L93" s="476">
        <f>SUM(J93:K93)</f>
        <v>12</v>
      </c>
      <c r="M93" s="545">
        <f t="shared" si="47"/>
        <v>-0.14285714285714285</v>
      </c>
      <c r="N93" s="494">
        <v>7</v>
      </c>
      <c r="O93" s="476">
        <v>5</v>
      </c>
      <c r="P93" s="476">
        <f>SUM(N93:O93)</f>
        <v>12</v>
      </c>
      <c r="Q93" s="545">
        <f t="shared" si="48"/>
        <v>-0.14285714285714285</v>
      </c>
      <c r="R93" s="494">
        <v>7</v>
      </c>
      <c r="S93" s="476">
        <v>5</v>
      </c>
      <c r="T93" s="476">
        <f>SUM(R93:S93)</f>
        <v>12</v>
      </c>
      <c r="U93" s="545">
        <f t="shared" si="49"/>
        <v>-0.14285714285714285</v>
      </c>
      <c r="V93" s="493">
        <v>7</v>
      </c>
      <c r="W93" s="332">
        <v>5</v>
      </c>
      <c r="X93" s="476">
        <f>SUM(V93:W93)</f>
        <v>12</v>
      </c>
      <c r="Y93" s="545">
        <f t="shared" si="50"/>
        <v>-0.14285714285714285</v>
      </c>
      <c r="Z93" s="493">
        <v>7</v>
      </c>
      <c r="AA93" s="332">
        <v>5</v>
      </c>
      <c r="AB93" s="476">
        <f>SUM(Z93:AA93)</f>
        <v>12</v>
      </c>
      <c r="AC93" s="545">
        <f t="shared" si="51"/>
        <v>-0.14285714285714285</v>
      </c>
      <c r="AD93" s="493"/>
      <c r="AE93" s="332"/>
      <c r="AF93" s="476">
        <f>SUM(AD93:AE93)</f>
        <v>0</v>
      </c>
      <c r="AG93" s="541">
        <f t="shared" si="52"/>
        <v>-1</v>
      </c>
    </row>
    <row r="94" spans="1:33" x14ac:dyDescent="0.2">
      <c r="A94" s="469" t="s">
        <v>103</v>
      </c>
      <c r="B94" s="537">
        <v>17</v>
      </c>
      <c r="C94" s="332">
        <v>6</v>
      </c>
      <c r="D94" s="332">
        <f t="shared" ref="D94:D96" si="53">SUM(B94:C94)</f>
        <v>23</v>
      </c>
      <c r="E94" s="545">
        <f t="shared" si="45"/>
        <v>-0.14814814814814814</v>
      </c>
      <c r="F94" s="572">
        <v>17</v>
      </c>
      <c r="G94" s="576">
        <v>6</v>
      </c>
      <c r="H94" s="476">
        <f>SUM(F94:G94)</f>
        <v>23</v>
      </c>
      <c r="I94" s="545">
        <f t="shared" si="46"/>
        <v>-0.14814814814814814</v>
      </c>
      <c r="J94" s="494">
        <v>17</v>
      </c>
      <c r="K94" s="576">
        <v>6</v>
      </c>
      <c r="L94" s="476">
        <f>SUM(J94:K94)</f>
        <v>23</v>
      </c>
      <c r="M94" s="545">
        <f t="shared" si="47"/>
        <v>-0.14814814814814814</v>
      </c>
      <c r="N94" s="494">
        <v>17</v>
      </c>
      <c r="O94" s="576">
        <v>6</v>
      </c>
      <c r="P94" s="476">
        <f>SUM(N94:O94)</f>
        <v>23</v>
      </c>
      <c r="Q94" s="545">
        <f t="shared" si="48"/>
        <v>-0.14814814814814814</v>
      </c>
      <c r="R94" s="494">
        <v>17</v>
      </c>
      <c r="S94" s="576">
        <v>6</v>
      </c>
      <c r="T94" s="476">
        <f>SUM(R94:S94)</f>
        <v>23</v>
      </c>
      <c r="U94" s="545">
        <f t="shared" si="49"/>
        <v>-0.14814814814814814</v>
      </c>
      <c r="V94" s="493">
        <v>17</v>
      </c>
      <c r="W94" s="575">
        <v>6</v>
      </c>
      <c r="X94" s="476">
        <f>SUM(V94:W94)</f>
        <v>23</v>
      </c>
      <c r="Y94" s="545">
        <f t="shared" si="50"/>
        <v>-0.14814814814814814</v>
      </c>
      <c r="Z94" s="493">
        <v>17</v>
      </c>
      <c r="AA94" s="575">
        <v>6</v>
      </c>
      <c r="AB94" s="476">
        <f>SUM(Z94:AA94)</f>
        <v>23</v>
      </c>
      <c r="AC94" s="545">
        <f t="shared" si="51"/>
        <v>-0.14814814814814814</v>
      </c>
      <c r="AD94" s="493"/>
      <c r="AE94" s="575"/>
      <c r="AF94" s="476">
        <f>SUM(AD94:AE94)</f>
        <v>0</v>
      </c>
      <c r="AG94" s="541">
        <f t="shared" si="52"/>
        <v>-1</v>
      </c>
    </row>
    <row r="95" spans="1:33" x14ac:dyDescent="0.2">
      <c r="A95" s="469" t="s">
        <v>13</v>
      </c>
      <c r="B95" s="537">
        <v>18</v>
      </c>
      <c r="C95" s="332">
        <v>23</v>
      </c>
      <c r="D95" s="332">
        <f t="shared" si="53"/>
        <v>41</v>
      </c>
      <c r="E95" s="545">
        <f t="shared" si="45"/>
        <v>-8.8888888888888892E-2</v>
      </c>
      <c r="F95" s="572">
        <v>17</v>
      </c>
      <c r="G95" s="476">
        <v>23</v>
      </c>
      <c r="H95" s="476">
        <f>SUM(F95:G95)</f>
        <v>40</v>
      </c>
      <c r="I95" s="545">
        <f t="shared" si="46"/>
        <v>-0.1111111111111111</v>
      </c>
      <c r="J95" s="494">
        <v>17</v>
      </c>
      <c r="K95" s="476">
        <v>22</v>
      </c>
      <c r="L95" s="476">
        <f>SUM(J95:K95)</f>
        <v>39</v>
      </c>
      <c r="M95" s="545">
        <f t="shared" si="47"/>
        <v>-0.13333333333333333</v>
      </c>
      <c r="N95" s="494">
        <v>17</v>
      </c>
      <c r="O95" s="476">
        <v>22</v>
      </c>
      <c r="P95" s="476">
        <f>SUM(N95:O95)</f>
        <v>39</v>
      </c>
      <c r="Q95" s="545">
        <f t="shared" si="48"/>
        <v>-0.13333333333333333</v>
      </c>
      <c r="R95" s="494">
        <v>17</v>
      </c>
      <c r="S95" s="476">
        <v>21</v>
      </c>
      <c r="T95" s="476">
        <f>SUM(R95:S95)</f>
        <v>38</v>
      </c>
      <c r="U95" s="545">
        <f t="shared" si="49"/>
        <v>-0.15555555555555556</v>
      </c>
      <c r="V95" s="493">
        <v>17</v>
      </c>
      <c r="W95" s="332">
        <v>21</v>
      </c>
      <c r="X95" s="476">
        <f>SUM(V95:W95)</f>
        <v>38</v>
      </c>
      <c r="Y95" s="545">
        <f t="shared" si="50"/>
        <v>-0.15555555555555556</v>
      </c>
      <c r="Z95" s="493">
        <v>17</v>
      </c>
      <c r="AA95" s="332">
        <v>21</v>
      </c>
      <c r="AB95" s="476">
        <f>SUM(Z95:AA95)</f>
        <v>38</v>
      </c>
      <c r="AC95" s="545">
        <f t="shared" si="51"/>
        <v>-0.15555555555555556</v>
      </c>
      <c r="AD95" s="493"/>
      <c r="AE95" s="332"/>
      <c r="AF95" s="476">
        <f>SUM(AD95:AE95)</f>
        <v>0</v>
      </c>
      <c r="AG95" s="541">
        <f t="shared" si="52"/>
        <v>-1</v>
      </c>
    </row>
    <row r="96" spans="1:33" x14ac:dyDescent="0.2">
      <c r="A96" s="469" t="s">
        <v>80</v>
      </c>
      <c r="B96" s="537">
        <v>22</v>
      </c>
      <c r="C96" s="332">
        <v>4</v>
      </c>
      <c r="D96" s="332">
        <f t="shared" si="53"/>
        <v>26</v>
      </c>
      <c r="E96" s="545">
        <f t="shared" si="45"/>
        <v>-7.1428571428571425E-2</v>
      </c>
      <c r="F96" s="338">
        <v>21</v>
      </c>
      <c r="G96" s="332">
        <v>4</v>
      </c>
      <c r="H96" s="476">
        <f>SUM(F96:G96)</f>
        <v>25</v>
      </c>
      <c r="I96" s="545">
        <f t="shared" si="46"/>
        <v>-0.10714285714285714</v>
      </c>
      <c r="J96" s="493">
        <v>21</v>
      </c>
      <c r="K96" s="332">
        <v>4</v>
      </c>
      <c r="L96" s="476">
        <f>SUM(J96:K96)</f>
        <v>25</v>
      </c>
      <c r="M96" s="545">
        <f t="shared" si="47"/>
        <v>-0.10714285714285714</v>
      </c>
      <c r="N96" s="493">
        <v>20</v>
      </c>
      <c r="O96" s="332">
        <v>4</v>
      </c>
      <c r="P96" s="476">
        <f>SUM(N96:O96)</f>
        <v>24</v>
      </c>
      <c r="Q96" s="545">
        <f t="shared" si="48"/>
        <v>-0.14285714285714285</v>
      </c>
      <c r="R96" s="493">
        <v>20</v>
      </c>
      <c r="S96" s="332">
        <v>3</v>
      </c>
      <c r="T96" s="476">
        <f>SUM(R96:S96)</f>
        <v>23</v>
      </c>
      <c r="U96" s="545">
        <f t="shared" si="49"/>
        <v>-0.17857142857142858</v>
      </c>
      <c r="V96" s="493">
        <v>20</v>
      </c>
      <c r="W96" s="332">
        <v>3</v>
      </c>
      <c r="X96" s="476">
        <f>SUM(V96:W96)</f>
        <v>23</v>
      </c>
      <c r="Y96" s="545">
        <f t="shared" si="50"/>
        <v>-0.17857142857142858</v>
      </c>
      <c r="Z96" s="493">
        <v>20</v>
      </c>
      <c r="AA96" s="332">
        <v>3</v>
      </c>
      <c r="AB96" s="476">
        <f>SUM(Z96:AA96)</f>
        <v>23</v>
      </c>
      <c r="AC96" s="545">
        <f t="shared" si="51"/>
        <v>-0.17857142857142858</v>
      </c>
      <c r="AD96" s="493"/>
      <c r="AE96" s="332"/>
      <c r="AF96" s="476">
        <f>SUM(AD96:AE96)</f>
        <v>0</v>
      </c>
      <c r="AG96" s="541">
        <f t="shared" si="52"/>
        <v>-1</v>
      </c>
    </row>
    <row r="97" spans="1:33" x14ac:dyDescent="0.2">
      <c r="A97" s="468" t="s">
        <v>172</v>
      </c>
      <c r="B97" s="501">
        <f>SUM(B98:B98)</f>
        <v>12</v>
      </c>
      <c r="C97" s="387">
        <f>SUM(C98:C98)</f>
        <v>2</v>
      </c>
      <c r="D97" s="387">
        <f>SUM(D98:D98)</f>
        <v>14</v>
      </c>
      <c r="E97" s="540">
        <f t="shared" si="45"/>
        <v>-0.3</v>
      </c>
      <c r="F97" s="382">
        <f>SUM(F98:F98)</f>
        <v>12</v>
      </c>
      <c r="G97" s="387">
        <f>SUM(G98:G98)</f>
        <v>2</v>
      </c>
      <c r="H97" s="387">
        <f>SUM(H98:H98)</f>
        <v>14</v>
      </c>
      <c r="I97" s="568">
        <f t="shared" si="46"/>
        <v>-0.3</v>
      </c>
      <c r="J97" s="457">
        <f>SUM(J98:J98)</f>
        <v>12</v>
      </c>
      <c r="K97" s="387">
        <f>SUM(K98:K98)</f>
        <v>2</v>
      </c>
      <c r="L97" s="387">
        <f>SUM(L98:L98)</f>
        <v>14</v>
      </c>
      <c r="M97" s="568">
        <f t="shared" si="47"/>
        <v>-0.3</v>
      </c>
      <c r="N97" s="457">
        <f>SUM(N98:N98)</f>
        <v>11</v>
      </c>
      <c r="O97" s="387">
        <f>SUM(O98:O98)</f>
        <v>2</v>
      </c>
      <c r="P97" s="387">
        <f>SUM(P98:P98)</f>
        <v>13</v>
      </c>
      <c r="Q97" s="568">
        <f t="shared" si="48"/>
        <v>-0.35</v>
      </c>
      <c r="R97" s="457">
        <f>SUM(R98:R98)</f>
        <v>11</v>
      </c>
      <c r="S97" s="387">
        <f>SUM(S98:S98)</f>
        <v>2</v>
      </c>
      <c r="T97" s="387">
        <f>SUM(T98:T98)</f>
        <v>13</v>
      </c>
      <c r="U97" s="568">
        <f t="shared" si="49"/>
        <v>-0.35</v>
      </c>
      <c r="V97" s="457">
        <f>SUM(V98:V98)</f>
        <v>11</v>
      </c>
      <c r="W97" s="387">
        <f>SUM(W98:W98)</f>
        <v>2</v>
      </c>
      <c r="X97" s="387">
        <f>SUM(X98:X98)</f>
        <v>13</v>
      </c>
      <c r="Y97" s="568">
        <f t="shared" si="50"/>
        <v>-0.35</v>
      </c>
      <c r="Z97" s="457">
        <f>SUM(Z98:Z98)</f>
        <v>11</v>
      </c>
      <c r="AA97" s="387">
        <f>SUM(AA98:AA98)</f>
        <v>2</v>
      </c>
      <c r="AB97" s="387">
        <f>SUM(AB98:AB98)</f>
        <v>13</v>
      </c>
      <c r="AC97" s="568">
        <f t="shared" si="51"/>
        <v>-0.35</v>
      </c>
      <c r="AD97" s="457">
        <f>SUM(AD98:AD98)</f>
        <v>0</v>
      </c>
      <c r="AE97" s="387">
        <f>SUM(AE98:AE98)</f>
        <v>0</v>
      </c>
      <c r="AF97" s="387">
        <f>SUM(AF98:AF98)</f>
        <v>0</v>
      </c>
      <c r="AG97" s="568">
        <f t="shared" si="52"/>
        <v>-1</v>
      </c>
    </row>
    <row r="98" spans="1:33" x14ac:dyDescent="0.2">
      <c r="A98" s="469" t="s">
        <v>3</v>
      </c>
      <c r="B98" s="537">
        <v>12</v>
      </c>
      <c r="C98" s="332">
        <v>2</v>
      </c>
      <c r="D98" s="332">
        <f>SUM(B98:C98)</f>
        <v>14</v>
      </c>
      <c r="E98" s="544">
        <f t="shared" si="45"/>
        <v>-0.3</v>
      </c>
      <c r="F98" s="338">
        <v>12</v>
      </c>
      <c r="G98" s="332">
        <v>2</v>
      </c>
      <c r="H98" s="476">
        <f>SUM(F98:G98)</f>
        <v>14</v>
      </c>
      <c r="I98" s="544">
        <f t="shared" si="46"/>
        <v>-0.3</v>
      </c>
      <c r="J98" s="493">
        <v>12</v>
      </c>
      <c r="K98" s="332">
        <v>2</v>
      </c>
      <c r="L98" s="476">
        <f>SUM(J98:K98)</f>
        <v>14</v>
      </c>
      <c r="M98" s="544">
        <f t="shared" si="47"/>
        <v>-0.3</v>
      </c>
      <c r="N98" s="493">
        <v>11</v>
      </c>
      <c r="O98" s="332">
        <v>2</v>
      </c>
      <c r="P98" s="476">
        <f>SUM(N98:O98)</f>
        <v>13</v>
      </c>
      <c r="Q98" s="544">
        <f t="shared" si="48"/>
        <v>-0.35</v>
      </c>
      <c r="R98" s="493">
        <v>11</v>
      </c>
      <c r="S98" s="332">
        <v>2</v>
      </c>
      <c r="T98" s="476">
        <f>SUM(R98:S98)</f>
        <v>13</v>
      </c>
      <c r="U98" s="544">
        <f t="shared" si="49"/>
        <v>-0.35</v>
      </c>
      <c r="V98" s="493">
        <v>11</v>
      </c>
      <c r="W98" s="332">
        <v>2</v>
      </c>
      <c r="X98" s="476">
        <f>SUM(V98:W98)</f>
        <v>13</v>
      </c>
      <c r="Y98" s="544">
        <f t="shared" si="50"/>
        <v>-0.35</v>
      </c>
      <c r="Z98" s="493">
        <v>11</v>
      </c>
      <c r="AA98" s="332">
        <v>2</v>
      </c>
      <c r="AB98" s="476">
        <f>SUM(Z98:AA98)</f>
        <v>13</v>
      </c>
      <c r="AC98" s="544">
        <f t="shared" si="51"/>
        <v>-0.35</v>
      </c>
      <c r="AD98" s="493"/>
      <c r="AE98" s="332"/>
      <c r="AF98" s="476">
        <f>SUM(AD98:AE98)</f>
        <v>0</v>
      </c>
      <c r="AG98" s="541">
        <f t="shared" si="52"/>
        <v>-1</v>
      </c>
    </row>
    <row r="99" spans="1:33" x14ac:dyDescent="0.2">
      <c r="A99" s="467" t="s">
        <v>82</v>
      </c>
      <c r="B99" s="536">
        <f>B100+B105+B121</f>
        <v>899</v>
      </c>
      <c r="C99" s="475">
        <f>C100+C105+C121</f>
        <v>307</v>
      </c>
      <c r="D99" s="475">
        <f>D100+D105+D121</f>
        <v>1206</v>
      </c>
      <c r="E99" s="539">
        <f t="shared" ref="E99:E131" si="54">(D99-$H24)/$H24</f>
        <v>-0.12418300653594772</v>
      </c>
      <c r="F99" s="564">
        <f>F100+F105+F121</f>
        <v>901</v>
      </c>
      <c r="G99" s="475">
        <f>G100+G105+G121</f>
        <v>304</v>
      </c>
      <c r="H99" s="475">
        <f>H100+H105+H121</f>
        <v>1205</v>
      </c>
      <c r="I99" s="565">
        <f t="shared" ref="I99:I124" si="55">(H99-$H24)/$H24</f>
        <v>-0.12490922294843863</v>
      </c>
      <c r="J99" s="492">
        <f>J100+J105+J121</f>
        <v>891</v>
      </c>
      <c r="K99" s="475">
        <f>K100+K105+K121</f>
        <v>302</v>
      </c>
      <c r="L99" s="475">
        <f>L100+L105+L121</f>
        <v>1193</v>
      </c>
      <c r="M99" s="565">
        <f t="shared" ref="M99:M123" si="56">(L99-$H24)/$H24</f>
        <v>-0.13362381989832969</v>
      </c>
      <c r="N99" s="492">
        <f>N100+N105+N121</f>
        <v>875</v>
      </c>
      <c r="O99" s="475">
        <f>O100+O105+O121</f>
        <v>296</v>
      </c>
      <c r="P99" s="475">
        <f>P100+P105+P121</f>
        <v>1171</v>
      </c>
      <c r="Q99" s="565">
        <f t="shared" ref="Q99:Q123" si="57">(P99-$H24)/$H24</f>
        <v>-0.14960058097313</v>
      </c>
      <c r="R99" s="492">
        <f>R100+R105+R121</f>
        <v>856</v>
      </c>
      <c r="S99" s="475">
        <f>S100+S105+S121</f>
        <v>292</v>
      </c>
      <c r="T99" s="475">
        <f>T100+T105+T121</f>
        <v>1148</v>
      </c>
      <c r="U99" s="565">
        <f t="shared" ref="U99:U123" si="58">(T99-$H24)/$H24</f>
        <v>-0.16630355846042122</v>
      </c>
      <c r="V99" s="492">
        <f>V100+V105+V121</f>
        <v>850</v>
      </c>
      <c r="W99" s="475">
        <f>W100+W105+W121</f>
        <v>290</v>
      </c>
      <c r="X99" s="475">
        <f>X100+X105+X121</f>
        <v>1140</v>
      </c>
      <c r="Y99" s="565">
        <f t="shared" ref="Y99:Y123" si="59">(X99-$H24)/$H24</f>
        <v>-0.17211328976034859</v>
      </c>
      <c r="Z99" s="492">
        <f>Z100+Z105+Z121</f>
        <v>844</v>
      </c>
      <c r="AA99" s="475">
        <f>AA100+AA105+AA121</f>
        <v>288</v>
      </c>
      <c r="AB99" s="475">
        <f>AB100+AB105+AB121</f>
        <v>1132</v>
      </c>
      <c r="AC99" s="565">
        <f t="shared" ref="AC99:AC124" si="60">(AB99-$H24)/$H24</f>
        <v>-0.17792302106027597</v>
      </c>
      <c r="AD99" s="492">
        <f>AD100+AD105+AD121</f>
        <v>0</v>
      </c>
      <c r="AE99" s="475">
        <f>AE100+AE105+AE121</f>
        <v>0</v>
      </c>
      <c r="AF99" s="475">
        <f>AF100+AF105+AF121</f>
        <v>0</v>
      </c>
      <c r="AG99" s="565">
        <f t="shared" ref="AG99:AG123" si="61">(AF99-$H24)/$H24</f>
        <v>-1</v>
      </c>
    </row>
    <row r="100" spans="1:33" x14ac:dyDescent="0.2">
      <c r="A100" s="468" t="s">
        <v>171</v>
      </c>
      <c r="B100" s="501">
        <f>SUM(B101:B104)</f>
        <v>82</v>
      </c>
      <c r="C100" s="387">
        <f>SUM(C101:C104)</f>
        <v>92</v>
      </c>
      <c r="D100" s="387">
        <f>SUM(D101:D104)</f>
        <v>174</v>
      </c>
      <c r="E100" s="540">
        <f t="shared" si="54"/>
        <v>-8.4210526315789472E-2</v>
      </c>
      <c r="F100" s="382">
        <f>SUM(F101:F104)</f>
        <v>82</v>
      </c>
      <c r="G100" s="387">
        <f>SUM(G101:G104)</f>
        <v>92</v>
      </c>
      <c r="H100" s="387">
        <f>SUM(H101:H104)</f>
        <v>174</v>
      </c>
      <c r="I100" s="568">
        <f t="shared" si="55"/>
        <v>-8.4210526315789472E-2</v>
      </c>
      <c r="J100" s="457">
        <f>SUM(J101:J104)</f>
        <v>81</v>
      </c>
      <c r="K100" s="387">
        <f>SUM(K101:K104)</f>
        <v>90</v>
      </c>
      <c r="L100" s="387">
        <f>SUM(L101:L104)</f>
        <v>171</v>
      </c>
      <c r="M100" s="540">
        <f t="shared" si="56"/>
        <v>-0.1</v>
      </c>
      <c r="N100" s="457">
        <f>SUM(N101:N104)</f>
        <v>80</v>
      </c>
      <c r="O100" s="387">
        <f>SUM(O101:O104)</f>
        <v>89</v>
      </c>
      <c r="P100" s="387">
        <f>SUM(P101:P104)</f>
        <v>169</v>
      </c>
      <c r="Q100" s="568">
        <f t="shared" si="57"/>
        <v>-0.11052631578947368</v>
      </c>
      <c r="R100" s="457">
        <f>SUM(R101:R104)</f>
        <v>75</v>
      </c>
      <c r="S100" s="387">
        <f>SUM(S101:S104)</f>
        <v>88</v>
      </c>
      <c r="T100" s="387">
        <f>SUM(T101:T104)</f>
        <v>163</v>
      </c>
      <c r="U100" s="568">
        <f t="shared" si="58"/>
        <v>-0.14210526315789473</v>
      </c>
      <c r="V100" s="457">
        <f>SUM(V101:V104)</f>
        <v>75</v>
      </c>
      <c r="W100" s="387">
        <f>SUM(W101:W104)</f>
        <v>88</v>
      </c>
      <c r="X100" s="387">
        <f>SUM(X101:X104)</f>
        <v>163</v>
      </c>
      <c r="Y100" s="568">
        <f t="shared" si="59"/>
        <v>-0.14210526315789473</v>
      </c>
      <c r="Z100" s="457">
        <f>SUM(Z101:Z104)</f>
        <v>75</v>
      </c>
      <c r="AA100" s="387">
        <f>SUM(AA101:AA104)</f>
        <v>88</v>
      </c>
      <c r="AB100" s="387">
        <f>SUM(AB101:AB104)</f>
        <v>163</v>
      </c>
      <c r="AC100" s="568">
        <f t="shared" si="60"/>
        <v>-0.14210526315789473</v>
      </c>
      <c r="AD100" s="457">
        <f>SUM(AD101:AD104)</f>
        <v>0</v>
      </c>
      <c r="AE100" s="387">
        <f>SUM(AE101:AE104)</f>
        <v>0</v>
      </c>
      <c r="AF100" s="387">
        <f>SUM(AF101:AF104)</f>
        <v>0</v>
      </c>
      <c r="AG100" s="568">
        <f t="shared" si="61"/>
        <v>-1</v>
      </c>
    </row>
    <row r="101" spans="1:33" x14ac:dyDescent="0.2">
      <c r="A101" s="469" t="s">
        <v>44</v>
      </c>
      <c r="B101" s="537">
        <v>48</v>
      </c>
      <c r="C101" s="332">
        <v>67</v>
      </c>
      <c r="D101" s="332">
        <f>SUM(B101:C101)</f>
        <v>115</v>
      </c>
      <c r="E101" s="545">
        <f t="shared" si="54"/>
        <v>-5.737704918032787E-2</v>
      </c>
      <c r="F101" s="572">
        <v>48</v>
      </c>
      <c r="G101" s="476">
        <v>67</v>
      </c>
      <c r="H101" s="476">
        <f>SUM(F101:G101)</f>
        <v>115</v>
      </c>
      <c r="I101" s="545">
        <f t="shared" si="55"/>
        <v>-5.737704918032787E-2</v>
      </c>
      <c r="J101" s="494">
        <v>48</v>
      </c>
      <c r="K101" s="476">
        <v>65</v>
      </c>
      <c r="L101" s="476">
        <f>SUM(J101:K101)</f>
        <v>113</v>
      </c>
      <c r="M101" s="545">
        <f t="shared" si="56"/>
        <v>-7.3770491803278687E-2</v>
      </c>
      <c r="N101" s="494">
        <v>48</v>
      </c>
      <c r="O101" s="476">
        <v>64</v>
      </c>
      <c r="P101" s="476">
        <f>SUM(N101:O101)</f>
        <v>112</v>
      </c>
      <c r="Q101" s="545">
        <f t="shared" si="57"/>
        <v>-8.1967213114754092E-2</v>
      </c>
      <c r="R101" s="494">
        <v>44</v>
      </c>
      <c r="S101" s="476">
        <v>64</v>
      </c>
      <c r="T101" s="476">
        <f>SUM(R101:S101)</f>
        <v>108</v>
      </c>
      <c r="U101" s="545">
        <f t="shared" si="58"/>
        <v>-0.11475409836065574</v>
      </c>
      <c r="V101" s="493">
        <v>44</v>
      </c>
      <c r="W101" s="332">
        <v>64</v>
      </c>
      <c r="X101" s="476">
        <f>SUM(V101:W101)</f>
        <v>108</v>
      </c>
      <c r="Y101" s="545">
        <f t="shared" si="59"/>
        <v>-0.11475409836065574</v>
      </c>
      <c r="Z101" s="493">
        <v>44</v>
      </c>
      <c r="AA101" s="332">
        <v>64</v>
      </c>
      <c r="AB101" s="476">
        <f>SUM(Z101:AA101)</f>
        <v>108</v>
      </c>
      <c r="AC101" s="545">
        <f t="shared" si="60"/>
        <v>-0.11475409836065574</v>
      </c>
      <c r="AD101" s="493"/>
      <c r="AE101" s="332"/>
      <c r="AF101" s="476">
        <f>SUM(AD101:AE101)</f>
        <v>0</v>
      </c>
      <c r="AG101" s="541">
        <f t="shared" si="61"/>
        <v>-1</v>
      </c>
    </row>
    <row r="102" spans="1:33" x14ac:dyDescent="0.2">
      <c r="A102" s="469" t="s">
        <v>130</v>
      </c>
      <c r="B102" s="537">
        <v>12</v>
      </c>
      <c r="C102" s="332">
        <v>6</v>
      </c>
      <c r="D102" s="332">
        <f t="shared" ref="D102:D104" si="62">SUM(B102:C102)</f>
        <v>18</v>
      </c>
      <c r="E102" s="545">
        <f t="shared" si="54"/>
        <v>-0.1</v>
      </c>
      <c r="F102" s="572">
        <v>12</v>
      </c>
      <c r="G102" s="476">
        <v>6</v>
      </c>
      <c r="H102" s="476">
        <f>SUM(F102:G102)</f>
        <v>18</v>
      </c>
      <c r="I102" s="545">
        <f t="shared" si="55"/>
        <v>-0.1</v>
      </c>
      <c r="J102" s="494">
        <v>12</v>
      </c>
      <c r="K102" s="476">
        <v>6</v>
      </c>
      <c r="L102" s="476">
        <f>SUM(J102:K102)</f>
        <v>18</v>
      </c>
      <c r="M102" s="545">
        <f t="shared" si="56"/>
        <v>-0.1</v>
      </c>
      <c r="N102" s="494">
        <v>12</v>
      </c>
      <c r="O102" s="476">
        <v>6</v>
      </c>
      <c r="P102" s="476">
        <f>SUM(N102:O102)</f>
        <v>18</v>
      </c>
      <c r="Q102" s="545">
        <f t="shared" si="57"/>
        <v>-0.1</v>
      </c>
      <c r="R102" s="494">
        <v>12</v>
      </c>
      <c r="S102" s="476">
        <v>6</v>
      </c>
      <c r="T102" s="476">
        <f>SUM(R102:S102)</f>
        <v>18</v>
      </c>
      <c r="U102" s="545">
        <f t="shared" si="58"/>
        <v>-0.1</v>
      </c>
      <c r="V102" s="493">
        <v>12</v>
      </c>
      <c r="W102" s="332">
        <v>6</v>
      </c>
      <c r="X102" s="476">
        <f>SUM(V102:W102)</f>
        <v>18</v>
      </c>
      <c r="Y102" s="545">
        <f t="shared" si="59"/>
        <v>-0.1</v>
      </c>
      <c r="Z102" s="493">
        <v>12</v>
      </c>
      <c r="AA102" s="332">
        <v>6</v>
      </c>
      <c r="AB102" s="476">
        <f>SUM(Z102:AA102)</f>
        <v>18</v>
      </c>
      <c r="AC102" s="545">
        <f t="shared" si="60"/>
        <v>-0.1</v>
      </c>
      <c r="AD102" s="493"/>
      <c r="AE102" s="332"/>
      <c r="AF102" s="476">
        <f>SUM(AD102:AE102)</f>
        <v>0</v>
      </c>
      <c r="AG102" s="541">
        <f t="shared" si="61"/>
        <v>-1</v>
      </c>
    </row>
    <row r="103" spans="1:33" x14ac:dyDescent="0.2">
      <c r="A103" s="469" t="s">
        <v>11</v>
      </c>
      <c r="B103" s="537">
        <v>6</v>
      </c>
      <c r="C103" s="332">
        <v>12</v>
      </c>
      <c r="D103" s="332">
        <f t="shared" si="62"/>
        <v>18</v>
      </c>
      <c r="E103" s="545">
        <f t="shared" si="54"/>
        <v>-0.18181818181818182</v>
      </c>
      <c r="F103" s="572">
        <v>6</v>
      </c>
      <c r="G103" s="476">
        <v>12</v>
      </c>
      <c r="H103" s="476">
        <f>SUM(F103:G103)</f>
        <v>18</v>
      </c>
      <c r="I103" s="545">
        <f t="shared" si="55"/>
        <v>-0.18181818181818182</v>
      </c>
      <c r="J103" s="494">
        <v>6</v>
      </c>
      <c r="K103" s="476">
        <v>12</v>
      </c>
      <c r="L103" s="476">
        <f>SUM(J103:K103)</f>
        <v>18</v>
      </c>
      <c r="M103" s="545">
        <f t="shared" si="56"/>
        <v>-0.18181818181818182</v>
      </c>
      <c r="N103" s="494">
        <v>6</v>
      </c>
      <c r="O103" s="476">
        <v>12</v>
      </c>
      <c r="P103" s="476">
        <f>SUM(N103:O103)</f>
        <v>18</v>
      </c>
      <c r="Q103" s="545">
        <f t="shared" si="57"/>
        <v>-0.18181818181818182</v>
      </c>
      <c r="R103" s="494">
        <v>5</v>
      </c>
      <c r="S103" s="476">
        <v>11</v>
      </c>
      <c r="T103" s="476">
        <f>SUM(R103:S103)</f>
        <v>16</v>
      </c>
      <c r="U103" s="544">
        <f t="shared" si="58"/>
        <v>-0.27272727272727271</v>
      </c>
      <c r="V103" s="493">
        <v>5</v>
      </c>
      <c r="W103" s="332">
        <v>11</v>
      </c>
      <c r="X103" s="476">
        <f>SUM(V103:W103)</f>
        <v>16</v>
      </c>
      <c r="Y103" s="544">
        <f t="shared" si="59"/>
        <v>-0.27272727272727271</v>
      </c>
      <c r="Z103" s="493">
        <v>5</v>
      </c>
      <c r="AA103" s="332">
        <v>11</v>
      </c>
      <c r="AB103" s="476">
        <f>SUM(Z103:AA103)</f>
        <v>16</v>
      </c>
      <c r="AC103" s="544">
        <f t="shared" si="60"/>
        <v>-0.27272727272727271</v>
      </c>
      <c r="AD103" s="493"/>
      <c r="AE103" s="332"/>
      <c r="AF103" s="476">
        <f>SUM(AD103:AE103)</f>
        <v>0</v>
      </c>
      <c r="AG103" s="541">
        <f t="shared" si="61"/>
        <v>-1</v>
      </c>
    </row>
    <row r="104" spans="1:33" x14ac:dyDescent="0.2">
      <c r="A104" s="469" t="s">
        <v>10</v>
      </c>
      <c r="B104" s="537">
        <v>16</v>
      </c>
      <c r="C104" s="332">
        <v>7</v>
      </c>
      <c r="D104" s="332">
        <f t="shared" si="62"/>
        <v>23</v>
      </c>
      <c r="E104" s="545">
        <f t="shared" si="54"/>
        <v>-0.11538461538461539</v>
      </c>
      <c r="F104" s="572">
        <v>16</v>
      </c>
      <c r="G104" s="476">
        <v>7</v>
      </c>
      <c r="H104" s="476">
        <f>SUM(F104:G104)</f>
        <v>23</v>
      </c>
      <c r="I104" s="545">
        <f t="shared" si="55"/>
        <v>-0.11538461538461539</v>
      </c>
      <c r="J104" s="494">
        <v>15</v>
      </c>
      <c r="K104" s="476">
        <v>7</v>
      </c>
      <c r="L104" s="476">
        <f>SUM(J104:K104)</f>
        <v>22</v>
      </c>
      <c r="M104" s="545">
        <f t="shared" si="56"/>
        <v>-0.15384615384615385</v>
      </c>
      <c r="N104" s="494">
        <v>14</v>
      </c>
      <c r="O104" s="476">
        <v>7</v>
      </c>
      <c r="P104" s="476">
        <f>SUM(N104:O104)</f>
        <v>21</v>
      </c>
      <c r="Q104" s="545">
        <f t="shared" si="57"/>
        <v>-0.19230769230769232</v>
      </c>
      <c r="R104" s="494">
        <v>14</v>
      </c>
      <c r="S104" s="476">
        <v>7</v>
      </c>
      <c r="T104" s="476">
        <f>SUM(R104:S104)</f>
        <v>21</v>
      </c>
      <c r="U104" s="545">
        <f t="shared" si="58"/>
        <v>-0.19230769230769232</v>
      </c>
      <c r="V104" s="493">
        <v>14</v>
      </c>
      <c r="W104" s="332">
        <v>7</v>
      </c>
      <c r="X104" s="476">
        <f>SUM(V104:W104)</f>
        <v>21</v>
      </c>
      <c r="Y104" s="545">
        <f t="shared" si="59"/>
        <v>-0.19230769230769232</v>
      </c>
      <c r="Z104" s="493">
        <v>14</v>
      </c>
      <c r="AA104" s="332">
        <v>7</v>
      </c>
      <c r="AB104" s="476">
        <f>SUM(Z104:AA104)</f>
        <v>21</v>
      </c>
      <c r="AC104" s="545">
        <f t="shared" si="60"/>
        <v>-0.19230769230769232</v>
      </c>
      <c r="AD104" s="493"/>
      <c r="AE104" s="332"/>
      <c r="AF104" s="476">
        <f>SUM(AD104:AE104)</f>
        <v>0</v>
      </c>
      <c r="AG104" s="541">
        <f t="shared" si="61"/>
        <v>-1</v>
      </c>
    </row>
    <row r="105" spans="1:33" x14ac:dyDescent="0.2">
      <c r="A105" s="468" t="s">
        <v>173</v>
      </c>
      <c r="B105" s="501">
        <f>SUM(B106:B120)</f>
        <v>407</v>
      </c>
      <c r="C105" s="387">
        <f>SUM(C106:C120)</f>
        <v>165</v>
      </c>
      <c r="D105" s="387">
        <f>SUM(D106:D120)</f>
        <v>572</v>
      </c>
      <c r="E105" s="540">
        <f t="shared" si="54"/>
        <v>-0.11728395061728394</v>
      </c>
      <c r="F105" s="382">
        <f>SUM(F106:F120)</f>
        <v>407</v>
      </c>
      <c r="G105" s="387">
        <f>SUM(G106:G120)</f>
        <v>162</v>
      </c>
      <c r="H105" s="387">
        <f>SUM(H106:H120)</f>
        <v>569</v>
      </c>
      <c r="I105" s="568">
        <f t="shared" si="55"/>
        <v>-0.12191358024691358</v>
      </c>
      <c r="J105" s="457">
        <f>SUM(J106:J120)</f>
        <v>401</v>
      </c>
      <c r="K105" s="387">
        <f>SUM(K106:K120)</f>
        <v>162</v>
      </c>
      <c r="L105" s="387">
        <f>SUM(L106:L120)</f>
        <v>563</v>
      </c>
      <c r="M105" s="568">
        <f t="shared" si="56"/>
        <v>-0.13117283950617284</v>
      </c>
      <c r="N105" s="457">
        <f>SUM(N106:N120)</f>
        <v>392</v>
      </c>
      <c r="O105" s="387">
        <f>SUM(O106:O120)</f>
        <v>157</v>
      </c>
      <c r="P105" s="387">
        <f>SUM(P106:P120)</f>
        <v>549</v>
      </c>
      <c r="Q105" s="568">
        <f t="shared" si="57"/>
        <v>-0.15277777777777779</v>
      </c>
      <c r="R105" s="457">
        <f>SUM(R106:R120)</f>
        <v>386</v>
      </c>
      <c r="S105" s="387">
        <f>SUM(S106:S120)</f>
        <v>156</v>
      </c>
      <c r="T105" s="387">
        <f>SUM(T106:T120)</f>
        <v>542</v>
      </c>
      <c r="U105" s="568">
        <f t="shared" si="58"/>
        <v>-0.16358024691358025</v>
      </c>
      <c r="V105" s="457">
        <f>SUM(V106:V120)</f>
        <v>380</v>
      </c>
      <c r="W105" s="387">
        <f>SUM(W106:W120)</f>
        <v>154</v>
      </c>
      <c r="X105" s="387">
        <f>SUM(X106:X120)</f>
        <v>534</v>
      </c>
      <c r="Y105" s="568">
        <f t="shared" si="59"/>
        <v>-0.17592592592592593</v>
      </c>
      <c r="Z105" s="457">
        <f>SUM(Z106:Z120)</f>
        <v>377</v>
      </c>
      <c r="AA105" s="387">
        <f>SUM(AA106:AA120)</f>
        <v>152</v>
      </c>
      <c r="AB105" s="387">
        <f>SUM(AB106:AB120)</f>
        <v>529</v>
      </c>
      <c r="AC105" s="568">
        <f t="shared" si="60"/>
        <v>-0.18364197530864199</v>
      </c>
      <c r="AD105" s="457">
        <f>SUM(AD106:AD120)</f>
        <v>0</v>
      </c>
      <c r="AE105" s="387">
        <f>SUM(AE106:AE120)</f>
        <v>0</v>
      </c>
      <c r="AF105" s="387">
        <f>SUM(AF106:AF120)</f>
        <v>0</v>
      </c>
      <c r="AG105" s="568">
        <f t="shared" si="61"/>
        <v>-1</v>
      </c>
    </row>
    <row r="106" spans="1:33" x14ac:dyDescent="0.2">
      <c r="A106" s="469" t="s">
        <v>9</v>
      </c>
      <c r="B106" s="537">
        <v>76</v>
      </c>
      <c r="C106" s="332">
        <v>23</v>
      </c>
      <c r="D106" s="332">
        <f>SUM(B106:C106)</f>
        <v>99</v>
      </c>
      <c r="E106" s="545">
        <f t="shared" si="54"/>
        <v>-0.10810810810810811</v>
      </c>
      <c r="F106" s="572">
        <v>76</v>
      </c>
      <c r="G106" s="476">
        <v>23</v>
      </c>
      <c r="H106" s="476">
        <f t="shared" ref="H106:H119" si="63">SUM(F106:G106)</f>
        <v>99</v>
      </c>
      <c r="I106" s="545">
        <f t="shared" si="55"/>
        <v>-0.10810810810810811</v>
      </c>
      <c r="J106" s="494">
        <v>76</v>
      </c>
      <c r="K106" s="476">
        <v>23</v>
      </c>
      <c r="L106" s="476">
        <f t="shared" ref="L106:L119" si="64">SUM(J106:K106)</f>
        <v>99</v>
      </c>
      <c r="M106" s="545">
        <f t="shared" si="56"/>
        <v>-0.10810810810810811</v>
      </c>
      <c r="N106" s="494">
        <v>71</v>
      </c>
      <c r="O106" s="476">
        <v>22</v>
      </c>
      <c r="P106" s="476">
        <f t="shared" ref="P106:P119" si="65">SUM(N106:O106)</f>
        <v>93</v>
      </c>
      <c r="Q106" s="545">
        <f t="shared" si="57"/>
        <v>-0.16216216216216217</v>
      </c>
      <c r="R106" s="494">
        <v>71</v>
      </c>
      <c r="S106" s="476">
        <v>22</v>
      </c>
      <c r="T106" s="476">
        <f t="shared" ref="T106:T120" si="66">SUM(R106:S106)</f>
        <v>93</v>
      </c>
      <c r="U106" s="545">
        <f t="shared" si="58"/>
        <v>-0.16216216216216217</v>
      </c>
      <c r="V106" s="494">
        <v>68</v>
      </c>
      <c r="W106" s="332">
        <v>22</v>
      </c>
      <c r="X106" s="476">
        <f t="shared" ref="X106:X120" si="67">SUM(V106:W106)</f>
        <v>90</v>
      </c>
      <c r="Y106" s="545">
        <f t="shared" si="59"/>
        <v>-0.1891891891891892</v>
      </c>
      <c r="Z106" s="493">
        <v>68</v>
      </c>
      <c r="AA106" s="332">
        <v>22</v>
      </c>
      <c r="AB106" s="476">
        <f t="shared" ref="AB106:AB120" si="68">SUM(Z106:AA106)</f>
        <v>90</v>
      </c>
      <c r="AC106" s="545">
        <f t="shared" si="60"/>
        <v>-0.1891891891891892</v>
      </c>
      <c r="AD106" s="493"/>
      <c r="AE106" s="332"/>
      <c r="AF106" s="476">
        <f t="shared" ref="AF106:AF120" si="69">SUM(AD106:AE106)</f>
        <v>0</v>
      </c>
      <c r="AG106" s="541">
        <f t="shared" si="61"/>
        <v>-1</v>
      </c>
    </row>
    <row r="107" spans="1:33" x14ac:dyDescent="0.2">
      <c r="A107" s="469" t="s">
        <v>119</v>
      </c>
      <c r="B107" s="537">
        <v>29</v>
      </c>
      <c r="C107" s="332">
        <v>22</v>
      </c>
      <c r="D107" s="332">
        <f t="shared" ref="D107:D120" si="70">SUM(B107:C107)</f>
        <v>51</v>
      </c>
      <c r="E107" s="541">
        <f t="shared" si="54"/>
        <v>0</v>
      </c>
      <c r="F107" s="572">
        <v>29</v>
      </c>
      <c r="G107" s="476">
        <v>22</v>
      </c>
      <c r="H107" s="476">
        <f t="shared" si="63"/>
        <v>51</v>
      </c>
      <c r="I107" s="541">
        <f t="shared" si="55"/>
        <v>0</v>
      </c>
      <c r="J107" s="494">
        <v>29</v>
      </c>
      <c r="K107" s="476">
        <v>22</v>
      </c>
      <c r="L107" s="476">
        <f t="shared" si="64"/>
        <v>51</v>
      </c>
      <c r="M107" s="541">
        <f t="shared" si="56"/>
        <v>0</v>
      </c>
      <c r="N107" s="494">
        <v>28</v>
      </c>
      <c r="O107" s="476">
        <v>22</v>
      </c>
      <c r="P107" s="476">
        <f t="shared" si="65"/>
        <v>50</v>
      </c>
      <c r="Q107" s="541">
        <f t="shared" si="57"/>
        <v>-1.9607843137254902E-2</v>
      </c>
      <c r="R107" s="494">
        <v>27</v>
      </c>
      <c r="S107" s="476">
        <v>22</v>
      </c>
      <c r="T107" s="476">
        <f t="shared" si="66"/>
        <v>49</v>
      </c>
      <c r="U107" s="541">
        <f t="shared" si="58"/>
        <v>-3.9215686274509803E-2</v>
      </c>
      <c r="V107" s="494">
        <v>26</v>
      </c>
      <c r="W107" s="332">
        <v>21</v>
      </c>
      <c r="X107" s="476">
        <f t="shared" si="67"/>
        <v>47</v>
      </c>
      <c r="Y107" s="545">
        <f t="shared" si="59"/>
        <v>-7.8431372549019607E-2</v>
      </c>
      <c r="Z107" s="493">
        <v>26</v>
      </c>
      <c r="AA107" s="332">
        <v>21</v>
      </c>
      <c r="AB107" s="476">
        <f t="shared" si="68"/>
        <v>47</v>
      </c>
      <c r="AC107" s="545">
        <f t="shared" si="60"/>
        <v>-7.8431372549019607E-2</v>
      </c>
      <c r="AD107" s="493"/>
      <c r="AE107" s="332"/>
      <c r="AF107" s="476">
        <f t="shared" si="69"/>
        <v>0</v>
      </c>
      <c r="AG107" s="541">
        <f t="shared" si="61"/>
        <v>-1</v>
      </c>
    </row>
    <row r="108" spans="1:33" x14ac:dyDescent="0.2">
      <c r="A108" s="469" t="s">
        <v>151</v>
      </c>
      <c r="B108" s="537">
        <v>12</v>
      </c>
      <c r="C108" s="332">
        <v>21</v>
      </c>
      <c r="D108" s="332">
        <f t="shared" si="70"/>
        <v>33</v>
      </c>
      <c r="E108" s="545">
        <f t="shared" si="54"/>
        <v>-0.1951219512195122</v>
      </c>
      <c r="F108" s="572">
        <v>12</v>
      </c>
      <c r="G108" s="476">
        <v>19</v>
      </c>
      <c r="H108" s="476">
        <f t="shared" si="63"/>
        <v>31</v>
      </c>
      <c r="I108" s="544">
        <f t="shared" si="55"/>
        <v>-0.24390243902439024</v>
      </c>
      <c r="J108" s="494">
        <v>12</v>
      </c>
      <c r="K108" s="476">
        <v>19</v>
      </c>
      <c r="L108" s="476">
        <f t="shared" si="64"/>
        <v>31</v>
      </c>
      <c r="M108" s="544">
        <f t="shared" si="56"/>
        <v>-0.24390243902439024</v>
      </c>
      <c r="N108" s="494">
        <v>12</v>
      </c>
      <c r="O108" s="476">
        <v>19</v>
      </c>
      <c r="P108" s="476">
        <f t="shared" si="65"/>
        <v>31</v>
      </c>
      <c r="Q108" s="544">
        <f t="shared" si="57"/>
        <v>-0.24390243902439024</v>
      </c>
      <c r="R108" s="494">
        <v>12</v>
      </c>
      <c r="S108" s="476">
        <v>19</v>
      </c>
      <c r="T108" s="476">
        <f t="shared" si="66"/>
        <v>31</v>
      </c>
      <c r="U108" s="544">
        <f t="shared" si="58"/>
        <v>-0.24390243902439024</v>
      </c>
      <c r="V108" s="494">
        <v>12</v>
      </c>
      <c r="W108" s="332">
        <v>19</v>
      </c>
      <c r="X108" s="476">
        <f t="shared" si="67"/>
        <v>31</v>
      </c>
      <c r="Y108" s="544">
        <f t="shared" si="59"/>
        <v>-0.24390243902439024</v>
      </c>
      <c r="Z108" s="493">
        <v>12</v>
      </c>
      <c r="AA108" s="332">
        <v>19</v>
      </c>
      <c r="AB108" s="476">
        <f t="shared" si="68"/>
        <v>31</v>
      </c>
      <c r="AC108" s="544">
        <f t="shared" si="60"/>
        <v>-0.24390243902439024</v>
      </c>
      <c r="AD108" s="493"/>
      <c r="AE108" s="332"/>
      <c r="AF108" s="476">
        <f t="shared" si="69"/>
        <v>0</v>
      </c>
      <c r="AG108" s="541">
        <f t="shared" si="61"/>
        <v>-1</v>
      </c>
    </row>
    <row r="109" spans="1:33" x14ac:dyDescent="0.2">
      <c r="A109" s="469" t="s">
        <v>103</v>
      </c>
      <c r="B109" s="537">
        <v>45</v>
      </c>
      <c r="C109" s="332">
        <v>4</v>
      </c>
      <c r="D109" s="332">
        <f t="shared" si="70"/>
        <v>49</v>
      </c>
      <c r="E109" s="544">
        <f t="shared" si="54"/>
        <v>-0.234375</v>
      </c>
      <c r="F109" s="572">
        <v>44</v>
      </c>
      <c r="G109" s="476">
        <v>4</v>
      </c>
      <c r="H109" s="476">
        <f t="shared" si="63"/>
        <v>48</v>
      </c>
      <c r="I109" s="544">
        <f t="shared" si="55"/>
        <v>-0.25</v>
      </c>
      <c r="J109" s="494">
        <v>42</v>
      </c>
      <c r="K109" s="476">
        <v>4</v>
      </c>
      <c r="L109" s="476">
        <f t="shared" si="64"/>
        <v>46</v>
      </c>
      <c r="M109" s="544">
        <f t="shared" si="56"/>
        <v>-0.28125</v>
      </c>
      <c r="N109" s="494">
        <v>42</v>
      </c>
      <c r="O109" s="476">
        <v>4</v>
      </c>
      <c r="P109" s="476">
        <f t="shared" si="65"/>
        <v>46</v>
      </c>
      <c r="Q109" s="544">
        <f t="shared" si="57"/>
        <v>-0.28125</v>
      </c>
      <c r="R109" s="494">
        <v>42</v>
      </c>
      <c r="S109" s="476">
        <v>4</v>
      </c>
      <c r="T109" s="476">
        <f t="shared" si="66"/>
        <v>46</v>
      </c>
      <c r="U109" s="544">
        <f t="shared" si="58"/>
        <v>-0.28125</v>
      </c>
      <c r="V109" s="494">
        <v>41</v>
      </c>
      <c r="W109" s="332">
        <v>4</v>
      </c>
      <c r="X109" s="476">
        <f t="shared" si="67"/>
        <v>45</v>
      </c>
      <c r="Y109" s="544">
        <f t="shared" si="59"/>
        <v>-0.296875</v>
      </c>
      <c r="Z109" s="493">
        <v>39</v>
      </c>
      <c r="AA109" s="332">
        <v>4</v>
      </c>
      <c r="AB109" s="476">
        <f t="shared" si="68"/>
        <v>43</v>
      </c>
      <c r="AC109" s="544">
        <f t="shared" si="60"/>
        <v>-0.328125</v>
      </c>
      <c r="AD109" s="493"/>
      <c r="AE109" s="332"/>
      <c r="AF109" s="476">
        <f t="shared" si="69"/>
        <v>0</v>
      </c>
      <c r="AG109" s="541">
        <f t="shared" si="61"/>
        <v>-1</v>
      </c>
    </row>
    <row r="110" spans="1:33" x14ac:dyDescent="0.2">
      <c r="A110" s="469" t="s">
        <v>154</v>
      </c>
      <c r="B110" s="537">
        <v>18</v>
      </c>
      <c r="C110" s="332">
        <v>3</v>
      </c>
      <c r="D110" s="332">
        <f t="shared" si="70"/>
        <v>21</v>
      </c>
      <c r="E110" s="545">
        <f t="shared" si="54"/>
        <v>-0.125</v>
      </c>
      <c r="F110" s="572">
        <v>18</v>
      </c>
      <c r="G110" s="476">
        <v>3</v>
      </c>
      <c r="H110" s="476">
        <f t="shared" si="63"/>
        <v>21</v>
      </c>
      <c r="I110" s="545">
        <f t="shared" si="55"/>
        <v>-0.125</v>
      </c>
      <c r="J110" s="494">
        <v>18</v>
      </c>
      <c r="K110" s="476">
        <v>3</v>
      </c>
      <c r="L110" s="476">
        <f t="shared" si="64"/>
        <v>21</v>
      </c>
      <c r="M110" s="545">
        <f t="shared" si="56"/>
        <v>-0.125</v>
      </c>
      <c r="N110" s="494">
        <v>17</v>
      </c>
      <c r="O110" s="476">
        <v>3</v>
      </c>
      <c r="P110" s="476">
        <f t="shared" si="65"/>
        <v>20</v>
      </c>
      <c r="Q110" s="545">
        <f t="shared" si="57"/>
        <v>-0.16666666666666666</v>
      </c>
      <c r="R110" s="494">
        <v>16</v>
      </c>
      <c r="S110" s="476">
        <v>2</v>
      </c>
      <c r="T110" s="476">
        <f t="shared" si="66"/>
        <v>18</v>
      </c>
      <c r="U110" s="544">
        <f t="shared" si="58"/>
        <v>-0.25</v>
      </c>
      <c r="V110" s="494">
        <v>16</v>
      </c>
      <c r="W110" s="332">
        <v>2</v>
      </c>
      <c r="X110" s="476">
        <f t="shared" si="67"/>
        <v>18</v>
      </c>
      <c r="Y110" s="544">
        <f t="shared" si="59"/>
        <v>-0.25</v>
      </c>
      <c r="Z110" s="493">
        <v>16</v>
      </c>
      <c r="AA110" s="332">
        <v>2</v>
      </c>
      <c r="AB110" s="476">
        <f t="shared" si="68"/>
        <v>18</v>
      </c>
      <c r="AC110" s="544">
        <f t="shared" si="60"/>
        <v>-0.25</v>
      </c>
      <c r="AD110" s="493"/>
      <c r="AE110" s="332"/>
      <c r="AF110" s="476">
        <f t="shared" si="69"/>
        <v>0</v>
      </c>
      <c r="AG110" s="541">
        <f t="shared" si="61"/>
        <v>-1</v>
      </c>
    </row>
    <row r="111" spans="1:33" x14ac:dyDescent="0.2">
      <c r="A111" s="469" t="s">
        <v>116</v>
      </c>
      <c r="B111" s="537">
        <v>60</v>
      </c>
      <c r="C111" s="332">
        <v>20</v>
      </c>
      <c r="D111" s="332">
        <f t="shared" si="70"/>
        <v>80</v>
      </c>
      <c r="E111" s="545">
        <f t="shared" si="54"/>
        <v>-8.0459770114942528E-2</v>
      </c>
      <c r="F111" s="572">
        <v>60</v>
      </c>
      <c r="G111" s="476">
        <v>20</v>
      </c>
      <c r="H111" s="476">
        <f t="shared" si="63"/>
        <v>80</v>
      </c>
      <c r="I111" s="545">
        <f t="shared" si="55"/>
        <v>-8.0459770114942528E-2</v>
      </c>
      <c r="J111" s="494">
        <v>57</v>
      </c>
      <c r="K111" s="476">
        <v>20</v>
      </c>
      <c r="L111" s="476">
        <f t="shared" si="64"/>
        <v>77</v>
      </c>
      <c r="M111" s="545">
        <f t="shared" si="56"/>
        <v>-0.11494252873563218</v>
      </c>
      <c r="N111" s="494">
        <v>57</v>
      </c>
      <c r="O111" s="476">
        <v>19</v>
      </c>
      <c r="P111" s="476">
        <f t="shared" si="65"/>
        <v>76</v>
      </c>
      <c r="Q111" s="545">
        <f t="shared" si="57"/>
        <v>-0.12643678160919541</v>
      </c>
      <c r="R111" s="494">
        <v>56</v>
      </c>
      <c r="S111" s="476">
        <v>19</v>
      </c>
      <c r="T111" s="476">
        <f t="shared" si="66"/>
        <v>75</v>
      </c>
      <c r="U111" s="545">
        <f t="shared" si="58"/>
        <v>-0.13793103448275862</v>
      </c>
      <c r="V111" s="494">
        <v>55</v>
      </c>
      <c r="W111" s="332">
        <v>18</v>
      </c>
      <c r="X111" s="476">
        <f t="shared" si="67"/>
        <v>73</v>
      </c>
      <c r="Y111" s="545">
        <f t="shared" si="59"/>
        <v>-0.16091954022988506</v>
      </c>
      <c r="Z111" s="493">
        <v>55</v>
      </c>
      <c r="AA111" s="332">
        <v>18</v>
      </c>
      <c r="AB111" s="476">
        <f t="shared" si="68"/>
        <v>73</v>
      </c>
      <c r="AC111" s="545">
        <f t="shared" si="60"/>
        <v>-0.16091954022988506</v>
      </c>
      <c r="AD111" s="493"/>
      <c r="AE111" s="332"/>
      <c r="AF111" s="476">
        <f t="shared" si="69"/>
        <v>0</v>
      </c>
      <c r="AG111" s="541">
        <f t="shared" si="61"/>
        <v>-1</v>
      </c>
    </row>
    <row r="112" spans="1:33" x14ac:dyDescent="0.2">
      <c r="A112" s="469" t="s">
        <v>156</v>
      </c>
      <c r="B112" s="537">
        <v>4</v>
      </c>
      <c r="C112" s="332">
        <v>6</v>
      </c>
      <c r="D112" s="332">
        <f t="shared" si="70"/>
        <v>10</v>
      </c>
      <c r="E112" s="545">
        <f t="shared" si="54"/>
        <v>-9.0909090909090912E-2</v>
      </c>
      <c r="F112" s="572">
        <v>4</v>
      </c>
      <c r="G112" s="476">
        <v>6</v>
      </c>
      <c r="H112" s="476">
        <f t="shared" si="63"/>
        <v>10</v>
      </c>
      <c r="I112" s="545">
        <f t="shared" si="55"/>
        <v>-9.0909090909090912E-2</v>
      </c>
      <c r="J112" s="494">
        <v>4</v>
      </c>
      <c r="K112" s="476">
        <v>6</v>
      </c>
      <c r="L112" s="476">
        <f t="shared" si="64"/>
        <v>10</v>
      </c>
      <c r="M112" s="545">
        <f t="shared" si="56"/>
        <v>-9.0909090909090912E-2</v>
      </c>
      <c r="N112" s="494">
        <v>4</v>
      </c>
      <c r="O112" s="476">
        <v>6</v>
      </c>
      <c r="P112" s="476">
        <f t="shared" si="65"/>
        <v>10</v>
      </c>
      <c r="Q112" s="545">
        <f t="shared" si="57"/>
        <v>-9.0909090909090912E-2</v>
      </c>
      <c r="R112" s="494">
        <v>4</v>
      </c>
      <c r="S112" s="476">
        <v>6</v>
      </c>
      <c r="T112" s="476">
        <f t="shared" si="66"/>
        <v>10</v>
      </c>
      <c r="U112" s="545">
        <f t="shared" si="58"/>
        <v>-9.0909090909090912E-2</v>
      </c>
      <c r="V112" s="494">
        <v>4</v>
      </c>
      <c r="W112" s="332">
        <v>6</v>
      </c>
      <c r="X112" s="476">
        <f t="shared" si="67"/>
        <v>10</v>
      </c>
      <c r="Y112" s="545">
        <f t="shared" si="59"/>
        <v>-9.0909090909090912E-2</v>
      </c>
      <c r="Z112" s="493">
        <v>4</v>
      </c>
      <c r="AA112" s="332">
        <v>6</v>
      </c>
      <c r="AB112" s="476">
        <f t="shared" si="68"/>
        <v>10</v>
      </c>
      <c r="AC112" s="545">
        <f t="shared" si="60"/>
        <v>-9.0909090909090912E-2</v>
      </c>
      <c r="AD112" s="493"/>
      <c r="AE112" s="332"/>
      <c r="AF112" s="476">
        <f t="shared" si="69"/>
        <v>0</v>
      </c>
      <c r="AG112" s="541">
        <f t="shared" si="61"/>
        <v>-1</v>
      </c>
    </row>
    <row r="113" spans="1:33" x14ac:dyDescent="0.2">
      <c r="A113" s="470" t="s">
        <v>157</v>
      </c>
      <c r="B113" s="538">
        <v>25</v>
      </c>
      <c r="C113" s="476">
        <v>14</v>
      </c>
      <c r="D113" s="332">
        <f t="shared" si="70"/>
        <v>39</v>
      </c>
      <c r="E113" s="545">
        <f t="shared" si="54"/>
        <v>-9.3023255813953487E-2</v>
      </c>
      <c r="F113" s="572">
        <v>25</v>
      </c>
      <c r="G113" s="476">
        <v>14</v>
      </c>
      <c r="H113" s="476">
        <f t="shared" si="63"/>
        <v>39</v>
      </c>
      <c r="I113" s="545">
        <f t="shared" si="55"/>
        <v>-9.3023255813953487E-2</v>
      </c>
      <c r="J113" s="494">
        <v>25</v>
      </c>
      <c r="K113" s="476">
        <v>14</v>
      </c>
      <c r="L113" s="476">
        <f t="shared" si="64"/>
        <v>39</v>
      </c>
      <c r="M113" s="545">
        <f t="shared" si="56"/>
        <v>-9.3023255813953487E-2</v>
      </c>
      <c r="N113" s="494">
        <v>24</v>
      </c>
      <c r="O113" s="476">
        <v>14</v>
      </c>
      <c r="P113" s="476">
        <f t="shared" si="65"/>
        <v>38</v>
      </c>
      <c r="Q113" s="545">
        <f t="shared" si="57"/>
        <v>-0.11627906976744186</v>
      </c>
      <c r="R113" s="494">
        <v>24</v>
      </c>
      <c r="S113" s="476">
        <v>14</v>
      </c>
      <c r="T113" s="476">
        <f t="shared" si="66"/>
        <v>38</v>
      </c>
      <c r="U113" s="545">
        <f t="shared" si="58"/>
        <v>-0.11627906976744186</v>
      </c>
      <c r="V113" s="494">
        <v>24</v>
      </c>
      <c r="W113" s="332">
        <v>14</v>
      </c>
      <c r="X113" s="476">
        <f t="shared" si="67"/>
        <v>38</v>
      </c>
      <c r="Y113" s="545">
        <f t="shared" si="59"/>
        <v>-0.11627906976744186</v>
      </c>
      <c r="Z113" s="493">
        <v>24</v>
      </c>
      <c r="AA113" s="332">
        <v>14</v>
      </c>
      <c r="AB113" s="476">
        <f t="shared" si="68"/>
        <v>38</v>
      </c>
      <c r="AC113" s="545">
        <f t="shared" si="60"/>
        <v>-0.11627906976744186</v>
      </c>
      <c r="AD113" s="493"/>
      <c r="AE113" s="332"/>
      <c r="AF113" s="476">
        <f t="shared" si="69"/>
        <v>0</v>
      </c>
      <c r="AG113" s="541">
        <f t="shared" si="61"/>
        <v>-1</v>
      </c>
    </row>
    <row r="114" spans="1:33" x14ac:dyDescent="0.2">
      <c r="A114" s="469" t="s">
        <v>164</v>
      </c>
      <c r="B114" s="537">
        <v>14</v>
      </c>
      <c r="C114" s="332">
        <v>7</v>
      </c>
      <c r="D114" s="332">
        <f t="shared" si="70"/>
        <v>21</v>
      </c>
      <c r="E114" s="544">
        <f t="shared" si="54"/>
        <v>-0.22222222222222221</v>
      </c>
      <c r="F114" s="572">
        <v>15</v>
      </c>
      <c r="G114" s="476">
        <v>7</v>
      </c>
      <c r="H114" s="476">
        <f t="shared" si="63"/>
        <v>22</v>
      </c>
      <c r="I114" s="545">
        <f t="shared" si="55"/>
        <v>-0.18518518518518517</v>
      </c>
      <c r="J114" s="494">
        <v>15</v>
      </c>
      <c r="K114" s="476">
        <v>7</v>
      </c>
      <c r="L114" s="476">
        <f t="shared" si="64"/>
        <v>22</v>
      </c>
      <c r="M114" s="545">
        <f t="shared" si="56"/>
        <v>-0.18518518518518517</v>
      </c>
      <c r="N114" s="494">
        <v>15</v>
      </c>
      <c r="O114" s="476">
        <v>7</v>
      </c>
      <c r="P114" s="476">
        <f t="shared" si="65"/>
        <v>22</v>
      </c>
      <c r="Q114" s="545">
        <f t="shared" si="57"/>
        <v>-0.18518518518518517</v>
      </c>
      <c r="R114" s="494">
        <v>15</v>
      </c>
      <c r="S114" s="476">
        <v>7</v>
      </c>
      <c r="T114" s="476">
        <f t="shared" si="66"/>
        <v>22</v>
      </c>
      <c r="U114" s="545">
        <f t="shared" si="58"/>
        <v>-0.18518518518518517</v>
      </c>
      <c r="V114" s="494">
        <v>15</v>
      </c>
      <c r="W114" s="332">
        <v>7</v>
      </c>
      <c r="X114" s="476">
        <f t="shared" si="67"/>
        <v>22</v>
      </c>
      <c r="Y114" s="545">
        <f t="shared" si="59"/>
        <v>-0.18518518518518517</v>
      </c>
      <c r="Z114" s="493">
        <v>15</v>
      </c>
      <c r="AA114" s="332">
        <v>7</v>
      </c>
      <c r="AB114" s="476">
        <f t="shared" si="68"/>
        <v>22</v>
      </c>
      <c r="AC114" s="545">
        <f t="shared" si="60"/>
        <v>-0.18518518518518517</v>
      </c>
      <c r="AD114" s="493"/>
      <c r="AE114" s="332"/>
      <c r="AF114" s="476">
        <f t="shared" si="69"/>
        <v>0</v>
      </c>
      <c r="AG114" s="541">
        <f t="shared" si="61"/>
        <v>-1</v>
      </c>
    </row>
    <row r="115" spans="1:33" x14ac:dyDescent="0.2">
      <c r="A115" s="469" t="s">
        <v>158</v>
      </c>
      <c r="B115" s="537">
        <v>20</v>
      </c>
      <c r="C115" s="332">
        <v>13</v>
      </c>
      <c r="D115" s="332">
        <f t="shared" si="70"/>
        <v>33</v>
      </c>
      <c r="E115" s="543">
        <f t="shared" si="54"/>
        <v>3.125E-2</v>
      </c>
      <c r="F115" s="572">
        <v>20</v>
      </c>
      <c r="G115" s="476">
        <v>13</v>
      </c>
      <c r="H115" s="476">
        <f t="shared" si="63"/>
        <v>33</v>
      </c>
      <c r="I115" s="543">
        <f t="shared" si="55"/>
        <v>3.125E-2</v>
      </c>
      <c r="J115" s="494">
        <v>19</v>
      </c>
      <c r="K115" s="476">
        <v>13</v>
      </c>
      <c r="L115" s="476">
        <f t="shared" si="64"/>
        <v>32</v>
      </c>
      <c r="M115" s="541">
        <f t="shared" si="56"/>
        <v>0</v>
      </c>
      <c r="N115" s="494">
        <v>19</v>
      </c>
      <c r="O115" s="476">
        <v>11</v>
      </c>
      <c r="P115" s="476">
        <f t="shared" si="65"/>
        <v>30</v>
      </c>
      <c r="Q115" s="545">
        <f t="shared" si="57"/>
        <v>-6.25E-2</v>
      </c>
      <c r="R115" s="494">
        <v>18</v>
      </c>
      <c r="S115" s="476">
        <v>11</v>
      </c>
      <c r="T115" s="476">
        <f t="shared" si="66"/>
        <v>29</v>
      </c>
      <c r="U115" s="545">
        <f t="shared" si="58"/>
        <v>-9.375E-2</v>
      </c>
      <c r="V115" s="494">
        <v>18</v>
      </c>
      <c r="W115" s="332">
        <v>11</v>
      </c>
      <c r="X115" s="476">
        <f t="shared" si="67"/>
        <v>29</v>
      </c>
      <c r="Y115" s="545">
        <f t="shared" si="59"/>
        <v>-9.375E-2</v>
      </c>
      <c r="Z115" s="493">
        <v>18</v>
      </c>
      <c r="AA115" s="332">
        <v>11</v>
      </c>
      <c r="AB115" s="476">
        <f t="shared" si="68"/>
        <v>29</v>
      </c>
      <c r="AC115" s="545">
        <f t="shared" si="60"/>
        <v>-9.375E-2</v>
      </c>
      <c r="AD115" s="493"/>
      <c r="AE115" s="332"/>
      <c r="AF115" s="476">
        <f t="shared" si="69"/>
        <v>0</v>
      </c>
      <c r="AG115" s="541">
        <f t="shared" si="61"/>
        <v>-1</v>
      </c>
    </row>
    <row r="116" spans="1:33" x14ac:dyDescent="0.2">
      <c r="A116" s="469" t="s">
        <v>215</v>
      </c>
      <c r="B116" s="537">
        <v>15</v>
      </c>
      <c r="C116" s="332">
        <v>7</v>
      </c>
      <c r="D116" s="332">
        <f t="shared" si="70"/>
        <v>22</v>
      </c>
      <c r="E116" s="545">
        <f t="shared" si="54"/>
        <v>-0.12</v>
      </c>
      <c r="F116" s="572">
        <v>15</v>
      </c>
      <c r="G116" s="476">
        <v>6</v>
      </c>
      <c r="H116" s="476">
        <f t="shared" si="63"/>
        <v>21</v>
      </c>
      <c r="I116" s="545">
        <f t="shared" si="55"/>
        <v>-0.16</v>
      </c>
      <c r="J116" s="494">
        <v>15</v>
      </c>
      <c r="K116" s="476">
        <v>6</v>
      </c>
      <c r="L116" s="476">
        <f t="shared" si="64"/>
        <v>21</v>
      </c>
      <c r="M116" s="545">
        <f t="shared" si="56"/>
        <v>-0.16</v>
      </c>
      <c r="N116" s="494">
        <v>15</v>
      </c>
      <c r="O116" s="476">
        <v>6</v>
      </c>
      <c r="P116" s="476">
        <f t="shared" si="65"/>
        <v>21</v>
      </c>
      <c r="Q116" s="545">
        <f t="shared" si="57"/>
        <v>-0.16</v>
      </c>
      <c r="R116" s="494">
        <v>14</v>
      </c>
      <c r="S116" s="476">
        <v>6</v>
      </c>
      <c r="T116" s="476">
        <f t="shared" si="66"/>
        <v>20</v>
      </c>
      <c r="U116" s="544">
        <f t="shared" si="58"/>
        <v>-0.2</v>
      </c>
      <c r="V116" s="494">
        <v>14</v>
      </c>
      <c r="W116" s="332">
        <v>6</v>
      </c>
      <c r="X116" s="476">
        <f t="shared" si="67"/>
        <v>20</v>
      </c>
      <c r="Y116" s="544">
        <f t="shared" si="59"/>
        <v>-0.2</v>
      </c>
      <c r="Z116" s="493">
        <v>14</v>
      </c>
      <c r="AA116" s="332">
        <v>5</v>
      </c>
      <c r="AB116" s="476">
        <f t="shared" si="68"/>
        <v>19</v>
      </c>
      <c r="AC116" s="544">
        <f t="shared" si="60"/>
        <v>-0.24</v>
      </c>
      <c r="AD116" s="493"/>
      <c r="AE116" s="332"/>
      <c r="AF116" s="476">
        <f t="shared" si="69"/>
        <v>0</v>
      </c>
      <c r="AG116" s="541">
        <f t="shared" si="61"/>
        <v>-1</v>
      </c>
    </row>
    <row r="117" spans="1:33" x14ac:dyDescent="0.2">
      <c r="A117" s="469" t="s">
        <v>161</v>
      </c>
      <c r="B117" s="537">
        <v>4</v>
      </c>
      <c r="C117" s="332">
        <v>8</v>
      </c>
      <c r="D117" s="332">
        <f t="shared" si="70"/>
        <v>12</v>
      </c>
      <c r="E117" s="544">
        <f t="shared" si="54"/>
        <v>-0.33333333333333331</v>
      </c>
      <c r="F117" s="572">
        <v>4</v>
      </c>
      <c r="G117" s="476">
        <v>8</v>
      </c>
      <c r="H117" s="476">
        <f t="shared" si="63"/>
        <v>12</v>
      </c>
      <c r="I117" s="544">
        <f t="shared" si="55"/>
        <v>-0.33333333333333331</v>
      </c>
      <c r="J117" s="494">
        <v>4</v>
      </c>
      <c r="K117" s="476">
        <v>8</v>
      </c>
      <c r="L117" s="476">
        <f t="shared" si="64"/>
        <v>12</v>
      </c>
      <c r="M117" s="544">
        <f t="shared" si="56"/>
        <v>-0.33333333333333331</v>
      </c>
      <c r="N117" s="494">
        <v>4</v>
      </c>
      <c r="O117" s="476">
        <v>7</v>
      </c>
      <c r="P117" s="476">
        <f t="shared" si="65"/>
        <v>11</v>
      </c>
      <c r="Q117" s="544">
        <f t="shared" si="57"/>
        <v>-0.3888888888888889</v>
      </c>
      <c r="R117" s="494">
        <v>4</v>
      </c>
      <c r="S117" s="476">
        <v>7</v>
      </c>
      <c r="T117" s="476">
        <f t="shared" si="66"/>
        <v>11</v>
      </c>
      <c r="U117" s="544">
        <f t="shared" si="58"/>
        <v>-0.3888888888888889</v>
      </c>
      <c r="V117" s="494">
        <v>4</v>
      </c>
      <c r="W117" s="332">
        <v>7</v>
      </c>
      <c r="X117" s="476">
        <f t="shared" si="67"/>
        <v>11</v>
      </c>
      <c r="Y117" s="544">
        <f t="shared" si="59"/>
        <v>-0.3888888888888889</v>
      </c>
      <c r="Z117" s="493">
        <v>4</v>
      </c>
      <c r="AA117" s="332">
        <v>7</v>
      </c>
      <c r="AB117" s="476">
        <f t="shared" si="68"/>
        <v>11</v>
      </c>
      <c r="AC117" s="544">
        <f t="shared" si="60"/>
        <v>-0.3888888888888889</v>
      </c>
      <c r="AD117" s="493"/>
      <c r="AE117" s="332"/>
      <c r="AF117" s="476">
        <f t="shared" si="69"/>
        <v>0</v>
      </c>
      <c r="AG117" s="541">
        <f t="shared" si="61"/>
        <v>-1</v>
      </c>
    </row>
    <row r="118" spans="1:33" x14ac:dyDescent="0.2">
      <c r="A118" s="469" t="s">
        <v>162</v>
      </c>
      <c r="B118" s="537">
        <v>44</v>
      </c>
      <c r="C118" s="332">
        <v>2</v>
      </c>
      <c r="D118" s="332">
        <f t="shared" si="70"/>
        <v>46</v>
      </c>
      <c r="E118" s="545">
        <f t="shared" si="54"/>
        <v>-0.11538461538461539</v>
      </c>
      <c r="F118" s="572">
        <v>44</v>
      </c>
      <c r="G118" s="476">
        <v>2</v>
      </c>
      <c r="H118" s="476">
        <f t="shared" si="63"/>
        <v>46</v>
      </c>
      <c r="I118" s="545">
        <f t="shared" si="55"/>
        <v>-0.11538461538461539</v>
      </c>
      <c r="J118" s="494">
        <v>44</v>
      </c>
      <c r="K118" s="476">
        <v>2</v>
      </c>
      <c r="L118" s="476">
        <f t="shared" si="64"/>
        <v>46</v>
      </c>
      <c r="M118" s="545">
        <f t="shared" si="56"/>
        <v>-0.11538461538461539</v>
      </c>
      <c r="N118" s="494">
        <v>43</v>
      </c>
      <c r="O118" s="476">
        <v>2</v>
      </c>
      <c r="P118" s="476">
        <f t="shared" si="65"/>
        <v>45</v>
      </c>
      <c r="Q118" s="545">
        <f t="shared" si="57"/>
        <v>-0.13461538461538461</v>
      </c>
      <c r="R118" s="494">
        <v>43</v>
      </c>
      <c r="S118" s="476">
        <v>2</v>
      </c>
      <c r="T118" s="476">
        <f t="shared" si="66"/>
        <v>45</v>
      </c>
      <c r="U118" s="545">
        <f t="shared" si="58"/>
        <v>-0.13461538461538461</v>
      </c>
      <c r="V118" s="494">
        <v>43</v>
      </c>
      <c r="W118" s="332">
        <v>2</v>
      </c>
      <c r="X118" s="476">
        <f t="shared" si="67"/>
        <v>45</v>
      </c>
      <c r="Y118" s="545">
        <f t="shared" si="59"/>
        <v>-0.13461538461538461</v>
      </c>
      <c r="Z118" s="493">
        <v>42</v>
      </c>
      <c r="AA118" s="332">
        <v>1</v>
      </c>
      <c r="AB118" s="476">
        <f t="shared" si="68"/>
        <v>43</v>
      </c>
      <c r="AC118" s="545">
        <f t="shared" si="60"/>
        <v>-0.17307692307692307</v>
      </c>
      <c r="AD118" s="493"/>
      <c r="AE118" s="332"/>
      <c r="AF118" s="476">
        <f t="shared" si="69"/>
        <v>0</v>
      </c>
      <c r="AG118" s="541">
        <f t="shared" si="61"/>
        <v>-1</v>
      </c>
    </row>
    <row r="119" spans="1:33" x14ac:dyDescent="0.2">
      <c r="A119" s="469" t="s">
        <v>56</v>
      </c>
      <c r="B119" s="537">
        <v>23</v>
      </c>
      <c r="C119" s="332">
        <v>4</v>
      </c>
      <c r="D119" s="332">
        <f t="shared" si="70"/>
        <v>27</v>
      </c>
      <c r="E119" s="545">
        <f t="shared" si="54"/>
        <v>-0.1</v>
      </c>
      <c r="F119" s="572">
        <v>23</v>
      </c>
      <c r="G119" s="476">
        <v>4</v>
      </c>
      <c r="H119" s="476">
        <f t="shared" si="63"/>
        <v>27</v>
      </c>
      <c r="I119" s="545">
        <f t="shared" si="55"/>
        <v>-0.1</v>
      </c>
      <c r="J119" s="494">
        <v>23</v>
      </c>
      <c r="K119" s="476">
        <v>4</v>
      </c>
      <c r="L119" s="476">
        <f t="shared" si="64"/>
        <v>27</v>
      </c>
      <c r="M119" s="545">
        <f t="shared" si="56"/>
        <v>-0.1</v>
      </c>
      <c r="N119" s="494">
        <v>23</v>
      </c>
      <c r="O119" s="476">
        <v>4</v>
      </c>
      <c r="P119" s="476">
        <f t="shared" si="65"/>
        <v>27</v>
      </c>
      <c r="Q119" s="545">
        <f t="shared" si="57"/>
        <v>-0.1</v>
      </c>
      <c r="R119" s="494">
        <v>22</v>
      </c>
      <c r="S119" s="476">
        <v>4</v>
      </c>
      <c r="T119" s="476">
        <f t="shared" si="66"/>
        <v>26</v>
      </c>
      <c r="U119" s="545">
        <f t="shared" si="58"/>
        <v>-0.13333333333333333</v>
      </c>
      <c r="V119" s="494">
        <v>22</v>
      </c>
      <c r="W119" s="332">
        <v>4</v>
      </c>
      <c r="X119" s="476">
        <f t="shared" si="67"/>
        <v>26</v>
      </c>
      <c r="Y119" s="545">
        <f t="shared" si="59"/>
        <v>-0.13333333333333333</v>
      </c>
      <c r="Z119" s="493">
        <v>22</v>
      </c>
      <c r="AA119" s="332">
        <v>4</v>
      </c>
      <c r="AB119" s="476">
        <f t="shared" si="68"/>
        <v>26</v>
      </c>
      <c r="AC119" s="545">
        <f t="shared" si="60"/>
        <v>-0.13333333333333333</v>
      </c>
      <c r="AD119" s="493"/>
      <c r="AE119" s="332"/>
      <c r="AF119" s="476">
        <f t="shared" si="69"/>
        <v>0</v>
      </c>
      <c r="AG119" s="541">
        <f t="shared" si="61"/>
        <v>-1</v>
      </c>
    </row>
    <row r="120" spans="1:33" x14ac:dyDescent="0.2">
      <c r="A120" s="469" t="s">
        <v>184</v>
      </c>
      <c r="B120" s="537">
        <v>18</v>
      </c>
      <c r="C120" s="332">
        <v>11</v>
      </c>
      <c r="D120" s="332">
        <f t="shared" si="70"/>
        <v>29</v>
      </c>
      <c r="E120" s="545">
        <f t="shared" si="54"/>
        <v>-9.375E-2</v>
      </c>
      <c r="F120" s="572">
        <v>18</v>
      </c>
      <c r="G120" s="476">
        <v>11</v>
      </c>
      <c r="H120" s="476">
        <f>SUM(F120:G120)</f>
        <v>29</v>
      </c>
      <c r="I120" s="545">
        <f t="shared" si="55"/>
        <v>-9.375E-2</v>
      </c>
      <c r="J120" s="494">
        <v>18</v>
      </c>
      <c r="K120" s="476">
        <v>11</v>
      </c>
      <c r="L120" s="476">
        <f>SUM(J120:K120)</f>
        <v>29</v>
      </c>
      <c r="M120" s="545">
        <f t="shared" si="56"/>
        <v>-9.375E-2</v>
      </c>
      <c r="N120" s="494">
        <v>18</v>
      </c>
      <c r="O120" s="476">
        <v>11</v>
      </c>
      <c r="P120" s="476">
        <f>SUM(N120:O120)</f>
        <v>29</v>
      </c>
      <c r="Q120" s="545">
        <f t="shared" si="57"/>
        <v>-9.375E-2</v>
      </c>
      <c r="R120" s="494">
        <v>18</v>
      </c>
      <c r="S120" s="476">
        <v>11</v>
      </c>
      <c r="T120" s="476">
        <f t="shared" si="66"/>
        <v>29</v>
      </c>
      <c r="U120" s="545">
        <f t="shared" si="58"/>
        <v>-9.375E-2</v>
      </c>
      <c r="V120" s="494">
        <v>18</v>
      </c>
      <c r="W120" s="332">
        <v>11</v>
      </c>
      <c r="X120" s="476">
        <f t="shared" si="67"/>
        <v>29</v>
      </c>
      <c r="Y120" s="545">
        <f t="shared" si="59"/>
        <v>-9.375E-2</v>
      </c>
      <c r="Z120" s="493">
        <v>18</v>
      </c>
      <c r="AA120" s="332">
        <v>11</v>
      </c>
      <c r="AB120" s="476">
        <f t="shared" si="68"/>
        <v>29</v>
      </c>
      <c r="AC120" s="545">
        <f t="shared" si="60"/>
        <v>-9.375E-2</v>
      </c>
      <c r="AD120" s="493"/>
      <c r="AE120" s="332"/>
      <c r="AF120" s="476">
        <f t="shared" si="69"/>
        <v>0</v>
      </c>
      <c r="AG120" s="541">
        <f t="shared" si="61"/>
        <v>-1</v>
      </c>
    </row>
    <row r="121" spans="1:33" x14ac:dyDescent="0.2">
      <c r="A121" s="468" t="s">
        <v>172</v>
      </c>
      <c r="B121" s="501">
        <f>SUM(B122:B131)</f>
        <v>410</v>
      </c>
      <c r="C121" s="387">
        <f>SUM(C122:C131)</f>
        <v>50</v>
      </c>
      <c r="D121" s="387">
        <f>SUM(D122:D131)</f>
        <v>460</v>
      </c>
      <c r="E121" s="540">
        <f t="shared" si="54"/>
        <v>-0.14656771799628943</v>
      </c>
      <c r="F121" s="382">
        <f>SUM(F122:F131)</f>
        <v>412</v>
      </c>
      <c r="G121" s="387">
        <f>SUM(G122:G131)</f>
        <v>50</v>
      </c>
      <c r="H121" s="387">
        <f>SUM(H122:H131)</f>
        <v>462</v>
      </c>
      <c r="I121" s="568">
        <f t="shared" si="55"/>
        <v>-0.14285714285714285</v>
      </c>
      <c r="J121" s="457">
        <f>SUM(J122:J131)</f>
        <v>409</v>
      </c>
      <c r="K121" s="387">
        <f>SUM(K122:K131)</f>
        <v>50</v>
      </c>
      <c r="L121" s="387">
        <f>SUM(L122:L131)</f>
        <v>459</v>
      </c>
      <c r="M121" s="540">
        <f t="shared" si="56"/>
        <v>-0.14842300556586271</v>
      </c>
      <c r="N121" s="457">
        <f>SUM(N122:N131)</f>
        <v>403</v>
      </c>
      <c r="O121" s="387">
        <f>SUM(O122:O131)</f>
        <v>50</v>
      </c>
      <c r="P121" s="387">
        <f>SUM(P122:P131)</f>
        <v>453</v>
      </c>
      <c r="Q121" s="568">
        <f t="shared" si="57"/>
        <v>-0.15955473098330242</v>
      </c>
      <c r="R121" s="457">
        <f>SUM(R122:R131)</f>
        <v>395</v>
      </c>
      <c r="S121" s="387">
        <f>SUM(S122:S131)</f>
        <v>48</v>
      </c>
      <c r="T121" s="387">
        <f>SUM(T122:T131)</f>
        <v>443</v>
      </c>
      <c r="U121" s="568">
        <f t="shared" si="58"/>
        <v>-0.17810760667903525</v>
      </c>
      <c r="V121" s="457">
        <f>SUM(V122:V131)</f>
        <v>395</v>
      </c>
      <c r="W121" s="387">
        <f>SUM(W122:W131)</f>
        <v>48</v>
      </c>
      <c r="X121" s="387">
        <f>SUM(X122:X131)</f>
        <v>443</v>
      </c>
      <c r="Y121" s="568">
        <f t="shared" si="59"/>
        <v>-0.17810760667903525</v>
      </c>
      <c r="Z121" s="457">
        <f>SUM(Z122:Z131)</f>
        <v>392</v>
      </c>
      <c r="AA121" s="387">
        <f>SUM(AA122:AA131)</f>
        <v>48</v>
      </c>
      <c r="AB121" s="387">
        <f>SUM(AB122:AB131)</f>
        <v>440</v>
      </c>
      <c r="AC121" s="568">
        <f t="shared" si="60"/>
        <v>-0.18367346938775511</v>
      </c>
      <c r="AD121" s="457">
        <f>SUM(AD122:AD131)</f>
        <v>0</v>
      </c>
      <c r="AE121" s="387">
        <f>SUM(AE122:AE131)</f>
        <v>0</v>
      </c>
      <c r="AF121" s="387">
        <f>SUM(AF122:AF131)</f>
        <v>0</v>
      </c>
      <c r="AG121" s="568">
        <f t="shared" si="61"/>
        <v>-1</v>
      </c>
    </row>
    <row r="122" spans="1:33" x14ac:dyDescent="0.2">
      <c r="A122" s="469" t="s">
        <v>102</v>
      </c>
      <c r="B122" s="537">
        <v>37</v>
      </c>
      <c r="C122" s="332">
        <v>6</v>
      </c>
      <c r="D122" s="332">
        <f>SUM(B122:C122)</f>
        <v>43</v>
      </c>
      <c r="E122" s="545">
        <f t="shared" si="54"/>
        <v>-0.15686274509803921</v>
      </c>
      <c r="F122" s="572">
        <v>37</v>
      </c>
      <c r="G122" s="476">
        <v>6</v>
      </c>
      <c r="H122" s="476">
        <f t="shared" ref="H122:H131" si="71">SUM(F122:G122)</f>
        <v>43</v>
      </c>
      <c r="I122" s="545">
        <f t="shared" si="55"/>
        <v>-0.15686274509803921</v>
      </c>
      <c r="J122" s="494">
        <v>37</v>
      </c>
      <c r="K122" s="476">
        <v>6</v>
      </c>
      <c r="L122" s="476">
        <f t="shared" ref="L122:L131" si="72">SUM(J122:K122)</f>
        <v>43</v>
      </c>
      <c r="M122" s="545">
        <f t="shared" si="56"/>
        <v>-0.15686274509803921</v>
      </c>
      <c r="N122" s="494">
        <v>37</v>
      </c>
      <c r="O122" s="476">
        <v>6</v>
      </c>
      <c r="P122" s="476">
        <f t="shared" ref="P122:P131" si="73">SUM(N122:O122)</f>
        <v>43</v>
      </c>
      <c r="Q122" s="545">
        <f t="shared" si="57"/>
        <v>-0.15686274509803921</v>
      </c>
      <c r="R122" s="494">
        <v>37</v>
      </c>
      <c r="S122" s="476">
        <v>6</v>
      </c>
      <c r="T122" s="476">
        <f t="shared" ref="T122:T131" si="74">SUM(R122:S122)</f>
        <v>43</v>
      </c>
      <c r="U122" s="545">
        <f t="shared" si="58"/>
        <v>-0.15686274509803921</v>
      </c>
      <c r="V122" s="493">
        <v>37</v>
      </c>
      <c r="W122" s="332">
        <v>6</v>
      </c>
      <c r="X122" s="476">
        <f t="shared" ref="X122:X131" si="75">SUM(V122:W122)</f>
        <v>43</v>
      </c>
      <c r="Y122" s="545">
        <f t="shared" si="59"/>
        <v>-0.15686274509803921</v>
      </c>
      <c r="Z122" s="493">
        <v>37</v>
      </c>
      <c r="AA122" s="332">
        <v>6</v>
      </c>
      <c r="AB122" s="476">
        <f t="shared" ref="AB122:AB131" si="76">SUM(Z122:AA122)</f>
        <v>43</v>
      </c>
      <c r="AC122" s="545">
        <f t="shared" si="60"/>
        <v>-0.15686274509803921</v>
      </c>
      <c r="AD122" s="493"/>
      <c r="AE122" s="332"/>
      <c r="AF122" s="476">
        <f t="shared" ref="AF122:AF131" si="77">SUM(AD122:AE122)</f>
        <v>0</v>
      </c>
      <c r="AG122" s="541">
        <f t="shared" si="61"/>
        <v>-1</v>
      </c>
    </row>
    <row r="123" spans="1:33" x14ac:dyDescent="0.2">
      <c r="A123" s="469" t="s">
        <v>152</v>
      </c>
      <c r="B123" s="537">
        <v>40</v>
      </c>
      <c r="C123" s="332">
        <v>2</v>
      </c>
      <c r="D123" s="332">
        <f t="shared" ref="D123:D131" si="78">SUM(B123:C123)</f>
        <v>42</v>
      </c>
      <c r="E123" s="545">
        <f t="shared" si="54"/>
        <v>-0.19230769230769232</v>
      </c>
      <c r="F123" s="572">
        <v>40</v>
      </c>
      <c r="G123" s="476">
        <v>2</v>
      </c>
      <c r="H123" s="476">
        <f t="shared" si="71"/>
        <v>42</v>
      </c>
      <c r="I123" s="545">
        <f t="shared" si="55"/>
        <v>-0.19230769230769232</v>
      </c>
      <c r="J123" s="494">
        <v>39</v>
      </c>
      <c r="K123" s="476">
        <v>2</v>
      </c>
      <c r="L123" s="476">
        <f t="shared" si="72"/>
        <v>41</v>
      </c>
      <c r="M123" s="544">
        <f t="shared" si="56"/>
        <v>-0.21153846153846154</v>
      </c>
      <c r="N123" s="494">
        <v>37</v>
      </c>
      <c r="O123" s="476">
        <v>2</v>
      </c>
      <c r="P123" s="476">
        <f t="shared" si="73"/>
        <v>39</v>
      </c>
      <c r="Q123" s="544">
        <f t="shared" si="57"/>
        <v>-0.25</v>
      </c>
      <c r="R123" s="494">
        <v>34</v>
      </c>
      <c r="S123" s="476">
        <v>2</v>
      </c>
      <c r="T123" s="476">
        <f t="shared" si="74"/>
        <v>36</v>
      </c>
      <c r="U123" s="544">
        <f t="shared" si="58"/>
        <v>-0.30769230769230771</v>
      </c>
      <c r="V123" s="493">
        <v>34</v>
      </c>
      <c r="W123" s="332">
        <v>2</v>
      </c>
      <c r="X123" s="476">
        <f t="shared" si="75"/>
        <v>36</v>
      </c>
      <c r="Y123" s="544">
        <f t="shared" si="59"/>
        <v>-0.30769230769230771</v>
      </c>
      <c r="Z123" s="493">
        <v>34</v>
      </c>
      <c r="AA123" s="332">
        <v>2</v>
      </c>
      <c r="AB123" s="476">
        <f t="shared" si="76"/>
        <v>36</v>
      </c>
      <c r="AC123" s="544">
        <f t="shared" si="60"/>
        <v>-0.30769230769230771</v>
      </c>
      <c r="AD123" s="493"/>
      <c r="AE123" s="332"/>
      <c r="AF123" s="476">
        <f t="shared" si="77"/>
        <v>0</v>
      </c>
      <c r="AG123" s="541">
        <f t="shared" si="61"/>
        <v>-1</v>
      </c>
    </row>
    <row r="124" spans="1:33" x14ac:dyDescent="0.2">
      <c r="A124" s="469" t="s">
        <v>153</v>
      </c>
      <c r="B124" s="537">
        <v>38</v>
      </c>
      <c r="C124" s="332">
        <v>0</v>
      </c>
      <c r="D124" s="332">
        <f t="shared" si="78"/>
        <v>38</v>
      </c>
      <c r="E124" s="545">
        <f t="shared" si="54"/>
        <v>-0.19148936170212766</v>
      </c>
      <c r="F124" s="572">
        <v>38</v>
      </c>
      <c r="G124" s="476">
        <v>0</v>
      </c>
      <c r="H124" s="476">
        <f>SUM(F124:G124)</f>
        <v>38</v>
      </c>
      <c r="I124" s="545">
        <f t="shared" si="55"/>
        <v>-0.19148936170212766</v>
      </c>
      <c r="J124" s="494">
        <v>37</v>
      </c>
      <c r="K124" s="476">
        <v>0</v>
      </c>
      <c r="L124" s="476">
        <f>SUM(J124:K124)</f>
        <v>37</v>
      </c>
      <c r="M124" s="544">
        <f t="shared" ref="M124:M131" si="79">(L124-$H49)/$H49</f>
        <v>-0.21276595744680851</v>
      </c>
      <c r="N124" s="494">
        <v>37</v>
      </c>
      <c r="O124" s="476">
        <v>0</v>
      </c>
      <c r="P124" s="476">
        <f>SUM(N124:O124)</f>
        <v>37</v>
      </c>
      <c r="Q124" s="544">
        <f t="shared" ref="Q124:Q131" si="80">(P124-$H49)/$H49</f>
        <v>-0.21276595744680851</v>
      </c>
      <c r="R124" s="494">
        <v>37</v>
      </c>
      <c r="S124" s="476">
        <v>0</v>
      </c>
      <c r="T124" s="476">
        <f>SUM(R124:S124)</f>
        <v>37</v>
      </c>
      <c r="U124" s="544">
        <f t="shared" ref="U124:U131" si="81">(T124-$H49)/$H49</f>
        <v>-0.21276595744680851</v>
      </c>
      <c r="V124" s="493">
        <v>37</v>
      </c>
      <c r="W124" s="332">
        <v>0</v>
      </c>
      <c r="X124" s="476">
        <f>SUM(V124:W124)</f>
        <v>37</v>
      </c>
      <c r="Y124" s="544">
        <f t="shared" ref="Y124:Y130" si="82">(X124-$H49)/$H49</f>
        <v>-0.21276595744680851</v>
      </c>
      <c r="Z124" s="493">
        <v>37</v>
      </c>
      <c r="AA124" s="332">
        <v>0</v>
      </c>
      <c r="AB124" s="476">
        <f>SUM(Z124:AA124)</f>
        <v>37</v>
      </c>
      <c r="AC124" s="544">
        <f t="shared" si="60"/>
        <v>-0.21276595744680851</v>
      </c>
      <c r="AD124" s="493"/>
      <c r="AE124" s="332"/>
      <c r="AF124" s="476">
        <f>SUM(AD124:AE124)</f>
        <v>0</v>
      </c>
      <c r="AG124" s="541">
        <f t="shared" ref="AG124:AG130" si="83">(AF124-$H49)/$H49</f>
        <v>-1</v>
      </c>
    </row>
    <row r="125" spans="1:33" x14ac:dyDescent="0.2">
      <c r="A125" s="469" t="s">
        <v>155</v>
      </c>
      <c r="B125" s="537">
        <v>25</v>
      </c>
      <c r="C125" s="332">
        <v>2</v>
      </c>
      <c r="D125" s="332">
        <f t="shared" si="78"/>
        <v>27</v>
      </c>
      <c r="E125" s="545">
        <f t="shared" si="54"/>
        <v>-0.12903225806451613</v>
      </c>
      <c r="F125" s="572">
        <v>25</v>
      </c>
      <c r="G125" s="476">
        <v>2</v>
      </c>
      <c r="H125" s="476">
        <f t="shared" si="71"/>
        <v>27</v>
      </c>
      <c r="I125" s="545">
        <f t="shared" ref="I125:I130" si="84">(H125-$H50)/$H50</f>
        <v>-0.12903225806451613</v>
      </c>
      <c r="J125" s="494">
        <v>24</v>
      </c>
      <c r="K125" s="476">
        <v>2</v>
      </c>
      <c r="L125" s="476">
        <f t="shared" si="72"/>
        <v>26</v>
      </c>
      <c r="M125" s="545">
        <f t="shared" si="79"/>
        <v>-0.16129032258064516</v>
      </c>
      <c r="N125" s="494">
        <v>22</v>
      </c>
      <c r="O125" s="476">
        <v>2</v>
      </c>
      <c r="P125" s="476">
        <f t="shared" si="73"/>
        <v>24</v>
      </c>
      <c r="Q125" s="544">
        <f t="shared" si="80"/>
        <v>-0.22580645161290322</v>
      </c>
      <c r="R125" s="494">
        <v>22</v>
      </c>
      <c r="S125" s="476">
        <v>2</v>
      </c>
      <c r="T125" s="476">
        <f t="shared" si="74"/>
        <v>24</v>
      </c>
      <c r="U125" s="544">
        <f t="shared" si="81"/>
        <v>-0.22580645161290322</v>
      </c>
      <c r="V125" s="493">
        <v>22</v>
      </c>
      <c r="W125" s="332">
        <v>2</v>
      </c>
      <c r="X125" s="476">
        <f t="shared" si="75"/>
        <v>24</v>
      </c>
      <c r="Y125" s="544">
        <f t="shared" si="82"/>
        <v>-0.22580645161290322</v>
      </c>
      <c r="Z125" s="493">
        <v>22</v>
      </c>
      <c r="AA125" s="332">
        <v>2</v>
      </c>
      <c r="AB125" s="476">
        <f t="shared" si="76"/>
        <v>24</v>
      </c>
      <c r="AC125" s="544">
        <f t="shared" ref="AC125:AC131" si="85">(AB125-$H50)/$H50</f>
        <v>-0.22580645161290322</v>
      </c>
      <c r="AD125" s="493"/>
      <c r="AE125" s="332"/>
      <c r="AF125" s="476">
        <f t="shared" si="77"/>
        <v>0</v>
      </c>
      <c r="AG125" s="541">
        <f t="shared" si="83"/>
        <v>-1</v>
      </c>
    </row>
    <row r="126" spans="1:33" x14ac:dyDescent="0.2">
      <c r="A126" s="469" t="s">
        <v>118</v>
      </c>
      <c r="B126" s="537">
        <v>4</v>
      </c>
      <c r="C126" s="332">
        <v>0</v>
      </c>
      <c r="D126" s="332">
        <f t="shared" si="78"/>
        <v>4</v>
      </c>
      <c r="E126" s="541">
        <f t="shared" si="54"/>
        <v>0</v>
      </c>
      <c r="F126" s="572">
        <v>4</v>
      </c>
      <c r="G126" s="476">
        <v>0</v>
      </c>
      <c r="H126" s="476">
        <f t="shared" si="71"/>
        <v>4</v>
      </c>
      <c r="I126" s="541">
        <f t="shared" si="84"/>
        <v>0</v>
      </c>
      <c r="J126" s="494">
        <v>4</v>
      </c>
      <c r="K126" s="476">
        <v>0</v>
      </c>
      <c r="L126" s="476">
        <f t="shared" si="72"/>
        <v>4</v>
      </c>
      <c r="M126" s="541">
        <f t="shared" si="79"/>
        <v>0</v>
      </c>
      <c r="N126" s="494">
        <v>4</v>
      </c>
      <c r="O126" s="476">
        <v>0</v>
      </c>
      <c r="P126" s="476">
        <f t="shared" si="73"/>
        <v>4</v>
      </c>
      <c r="Q126" s="541">
        <f t="shared" si="80"/>
        <v>0</v>
      </c>
      <c r="R126" s="494">
        <v>4</v>
      </c>
      <c r="S126" s="476">
        <v>0</v>
      </c>
      <c r="T126" s="476">
        <f t="shared" si="74"/>
        <v>4</v>
      </c>
      <c r="U126" s="541">
        <f t="shared" si="81"/>
        <v>0</v>
      </c>
      <c r="V126" s="493">
        <v>4</v>
      </c>
      <c r="W126" s="332">
        <v>0</v>
      </c>
      <c r="X126" s="476">
        <f t="shared" si="75"/>
        <v>4</v>
      </c>
      <c r="Y126" s="541">
        <f t="shared" si="82"/>
        <v>0</v>
      </c>
      <c r="Z126" s="493">
        <v>4</v>
      </c>
      <c r="AA126" s="332">
        <v>0</v>
      </c>
      <c r="AB126" s="476">
        <f t="shared" si="76"/>
        <v>4</v>
      </c>
      <c r="AC126" s="541">
        <f t="shared" si="85"/>
        <v>0</v>
      </c>
      <c r="AD126" s="493"/>
      <c r="AE126" s="332"/>
      <c r="AF126" s="476">
        <f t="shared" si="77"/>
        <v>0</v>
      </c>
      <c r="AG126" s="541">
        <f t="shared" si="83"/>
        <v>-1</v>
      </c>
    </row>
    <row r="127" spans="1:33" x14ac:dyDescent="0.2">
      <c r="A127" s="469" t="s">
        <v>248</v>
      </c>
      <c r="B127" s="537">
        <v>30</v>
      </c>
      <c r="C127" s="332">
        <v>10</v>
      </c>
      <c r="D127" s="332">
        <f t="shared" si="78"/>
        <v>40</v>
      </c>
      <c r="E127" s="545">
        <f t="shared" si="54"/>
        <v>-0.1111111111111111</v>
      </c>
      <c r="F127" s="572">
        <v>30</v>
      </c>
      <c r="G127" s="476">
        <v>10</v>
      </c>
      <c r="H127" s="476">
        <f t="shared" si="71"/>
        <v>40</v>
      </c>
      <c r="I127" s="545">
        <f t="shared" si="84"/>
        <v>-0.1111111111111111</v>
      </c>
      <c r="J127" s="494">
        <v>30</v>
      </c>
      <c r="K127" s="476">
        <v>10</v>
      </c>
      <c r="L127" s="476">
        <f t="shared" si="72"/>
        <v>40</v>
      </c>
      <c r="M127" s="545">
        <f t="shared" si="79"/>
        <v>-0.1111111111111111</v>
      </c>
      <c r="N127" s="494">
        <v>30</v>
      </c>
      <c r="O127" s="476">
        <v>10</v>
      </c>
      <c r="P127" s="476">
        <f t="shared" si="73"/>
        <v>40</v>
      </c>
      <c r="Q127" s="545">
        <f t="shared" si="80"/>
        <v>-0.1111111111111111</v>
      </c>
      <c r="R127" s="494">
        <v>29</v>
      </c>
      <c r="S127" s="476">
        <v>9</v>
      </c>
      <c r="T127" s="476">
        <f t="shared" si="74"/>
        <v>38</v>
      </c>
      <c r="U127" s="545">
        <f t="shared" si="81"/>
        <v>-0.15555555555555556</v>
      </c>
      <c r="V127" s="493">
        <v>29</v>
      </c>
      <c r="W127" s="332">
        <v>9</v>
      </c>
      <c r="X127" s="476">
        <f t="shared" si="75"/>
        <v>38</v>
      </c>
      <c r="Y127" s="545">
        <f t="shared" si="82"/>
        <v>-0.15555555555555556</v>
      </c>
      <c r="Z127" s="493">
        <v>28</v>
      </c>
      <c r="AA127" s="332">
        <v>9</v>
      </c>
      <c r="AB127" s="476">
        <f t="shared" si="76"/>
        <v>37</v>
      </c>
      <c r="AC127" s="545">
        <f t="shared" si="85"/>
        <v>-0.17777777777777778</v>
      </c>
      <c r="AD127" s="493"/>
      <c r="AE127" s="332"/>
      <c r="AF127" s="476"/>
      <c r="AG127" s="541">
        <f t="shared" si="83"/>
        <v>-1</v>
      </c>
    </row>
    <row r="128" spans="1:33" x14ac:dyDescent="0.2">
      <c r="A128" s="470" t="s">
        <v>91</v>
      </c>
      <c r="B128" s="538">
        <v>61</v>
      </c>
      <c r="C128" s="476">
        <v>14</v>
      </c>
      <c r="D128" s="332">
        <f t="shared" si="78"/>
        <v>75</v>
      </c>
      <c r="E128" s="544">
        <f t="shared" si="54"/>
        <v>-0.24242424242424243</v>
      </c>
      <c r="F128" s="572">
        <v>63</v>
      </c>
      <c r="G128" s="476">
        <v>14</v>
      </c>
      <c r="H128" s="476">
        <f t="shared" si="71"/>
        <v>77</v>
      </c>
      <c r="I128" s="544">
        <f t="shared" si="84"/>
        <v>-0.22222222222222221</v>
      </c>
      <c r="J128" s="494">
        <v>63</v>
      </c>
      <c r="K128" s="476">
        <v>14</v>
      </c>
      <c r="L128" s="476">
        <f t="shared" si="72"/>
        <v>77</v>
      </c>
      <c r="M128" s="544">
        <f t="shared" si="79"/>
        <v>-0.22222222222222221</v>
      </c>
      <c r="N128" s="494">
        <v>61</v>
      </c>
      <c r="O128" s="476">
        <v>14</v>
      </c>
      <c r="P128" s="476">
        <f t="shared" si="73"/>
        <v>75</v>
      </c>
      <c r="Q128" s="544">
        <f t="shared" si="80"/>
        <v>-0.24242424242424243</v>
      </c>
      <c r="R128" s="494">
        <v>59</v>
      </c>
      <c r="S128" s="476">
        <v>14</v>
      </c>
      <c r="T128" s="476">
        <f t="shared" si="74"/>
        <v>73</v>
      </c>
      <c r="U128" s="544">
        <f t="shared" si="81"/>
        <v>-0.26262626262626265</v>
      </c>
      <c r="V128" s="493">
        <v>59</v>
      </c>
      <c r="W128" s="332">
        <v>14</v>
      </c>
      <c r="X128" s="476">
        <f t="shared" si="75"/>
        <v>73</v>
      </c>
      <c r="Y128" s="544">
        <f t="shared" si="82"/>
        <v>-0.26262626262626265</v>
      </c>
      <c r="Z128" s="493">
        <v>59</v>
      </c>
      <c r="AA128" s="332">
        <v>14</v>
      </c>
      <c r="AB128" s="476">
        <f t="shared" si="76"/>
        <v>73</v>
      </c>
      <c r="AC128" s="544">
        <f t="shared" si="85"/>
        <v>-0.26262626262626265</v>
      </c>
      <c r="AD128" s="493"/>
      <c r="AE128" s="332"/>
      <c r="AF128" s="476">
        <f t="shared" si="77"/>
        <v>0</v>
      </c>
      <c r="AG128" s="541">
        <f t="shared" si="83"/>
        <v>-1</v>
      </c>
    </row>
    <row r="129" spans="1:33" x14ac:dyDescent="0.2">
      <c r="A129" s="469" t="s">
        <v>92</v>
      </c>
      <c r="B129" s="537">
        <v>13</v>
      </c>
      <c r="C129" s="332">
        <v>10</v>
      </c>
      <c r="D129" s="332">
        <f t="shared" si="78"/>
        <v>23</v>
      </c>
      <c r="E129" s="545">
        <f t="shared" si="54"/>
        <v>-0.11538461538461539</v>
      </c>
      <c r="F129" s="572">
        <v>13</v>
      </c>
      <c r="G129" s="476">
        <v>10</v>
      </c>
      <c r="H129" s="476">
        <f t="shared" si="71"/>
        <v>23</v>
      </c>
      <c r="I129" s="545">
        <f t="shared" si="84"/>
        <v>-0.11538461538461539</v>
      </c>
      <c r="J129" s="494">
        <v>13</v>
      </c>
      <c r="K129" s="476">
        <v>10</v>
      </c>
      <c r="L129" s="476">
        <f t="shared" si="72"/>
        <v>23</v>
      </c>
      <c r="M129" s="545">
        <f t="shared" si="79"/>
        <v>-0.11538461538461539</v>
      </c>
      <c r="N129" s="494">
        <v>13</v>
      </c>
      <c r="O129" s="476">
        <v>10</v>
      </c>
      <c r="P129" s="476">
        <f t="shared" si="73"/>
        <v>23</v>
      </c>
      <c r="Q129" s="545">
        <f t="shared" si="80"/>
        <v>-0.11538461538461539</v>
      </c>
      <c r="R129" s="494">
        <v>13</v>
      </c>
      <c r="S129" s="476">
        <v>10</v>
      </c>
      <c r="T129" s="476">
        <f t="shared" si="74"/>
        <v>23</v>
      </c>
      <c r="U129" s="545">
        <f t="shared" si="81"/>
        <v>-0.11538461538461539</v>
      </c>
      <c r="V129" s="493">
        <v>13</v>
      </c>
      <c r="W129" s="332">
        <v>10</v>
      </c>
      <c r="X129" s="476">
        <f t="shared" si="75"/>
        <v>23</v>
      </c>
      <c r="Y129" s="545">
        <f t="shared" si="82"/>
        <v>-0.11538461538461539</v>
      </c>
      <c r="Z129" s="493">
        <v>13</v>
      </c>
      <c r="AA129" s="332">
        <v>10</v>
      </c>
      <c r="AB129" s="476">
        <f t="shared" si="76"/>
        <v>23</v>
      </c>
      <c r="AC129" s="545">
        <f t="shared" si="85"/>
        <v>-0.11538461538461539</v>
      </c>
      <c r="AD129" s="493"/>
      <c r="AE129" s="332"/>
      <c r="AF129" s="476">
        <f t="shared" si="77"/>
        <v>0</v>
      </c>
      <c r="AG129" s="541">
        <f t="shared" si="83"/>
        <v>-1</v>
      </c>
    </row>
    <row r="130" spans="1:33" x14ac:dyDescent="0.2">
      <c r="A130" s="469" t="s">
        <v>230</v>
      </c>
      <c r="B130" s="537">
        <v>62</v>
      </c>
      <c r="C130" s="332">
        <v>3</v>
      </c>
      <c r="D130" s="332">
        <f t="shared" si="78"/>
        <v>65</v>
      </c>
      <c r="E130" s="541">
        <f t="shared" si="54"/>
        <v>-4.4117647058823532E-2</v>
      </c>
      <c r="F130" s="572">
        <v>62</v>
      </c>
      <c r="G130" s="476">
        <v>3</v>
      </c>
      <c r="H130" s="476">
        <f t="shared" si="71"/>
        <v>65</v>
      </c>
      <c r="I130" s="541">
        <f t="shared" si="84"/>
        <v>-4.4117647058823532E-2</v>
      </c>
      <c r="J130" s="494">
        <v>62</v>
      </c>
      <c r="K130" s="476">
        <v>3</v>
      </c>
      <c r="L130" s="476">
        <f t="shared" si="72"/>
        <v>65</v>
      </c>
      <c r="M130" s="541">
        <f t="shared" si="79"/>
        <v>-4.4117647058823532E-2</v>
      </c>
      <c r="N130" s="494">
        <v>62</v>
      </c>
      <c r="O130" s="476">
        <v>3</v>
      </c>
      <c r="P130" s="476">
        <f t="shared" si="73"/>
        <v>65</v>
      </c>
      <c r="Q130" s="541">
        <f t="shared" si="80"/>
        <v>-4.4117647058823532E-2</v>
      </c>
      <c r="R130" s="494">
        <v>60</v>
      </c>
      <c r="S130" s="476">
        <v>3</v>
      </c>
      <c r="T130" s="476">
        <f t="shared" si="74"/>
        <v>63</v>
      </c>
      <c r="U130" s="545">
        <f t="shared" si="81"/>
        <v>-7.3529411764705885E-2</v>
      </c>
      <c r="V130" s="493">
        <v>60</v>
      </c>
      <c r="W130" s="332">
        <v>3</v>
      </c>
      <c r="X130" s="476">
        <f t="shared" si="75"/>
        <v>63</v>
      </c>
      <c r="Y130" s="545">
        <f t="shared" si="82"/>
        <v>-7.3529411764705885E-2</v>
      </c>
      <c r="Z130" s="493">
        <v>60</v>
      </c>
      <c r="AA130" s="332">
        <v>3</v>
      </c>
      <c r="AB130" s="476">
        <f t="shared" si="76"/>
        <v>63</v>
      </c>
      <c r="AC130" s="545">
        <f t="shared" si="85"/>
        <v>-7.3529411764705885E-2</v>
      </c>
      <c r="AD130" s="493"/>
      <c r="AE130" s="332"/>
      <c r="AF130" s="476"/>
      <c r="AG130" s="541">
        <f t="shared" si="83"/>
        <v>-1</v>
      </c>
    </row>
    <row r="131" spans="1:33" ht="13.5" thickBot="1" x14ac:dyDescent="0.25">
      <c r="A131" s="471" t="s">
        <v>38</v>
      </c>
      <c r="B131" s="649">
        <v>100</v>
      </c>
      <c r="C131" s="477">
        <v>3</v>
      </c>
      <c r="D131" s="477">
        <f t="shared" si="78"/>
        <v>103</v>
      </c>
      <c r="E131" s="622">
        <f t="shared" si="54"/>
        <v>-0.11206896551724138</v>
      </c>
      <c r="F131" s="579">
        <v>100</v>
      </c>
      <c r="G131" s="577">
        <v>3</v>
      </c>
      <c r="H131" s="577">
        <f t="shared" si="71"/>
        <v>103</v>
      </c>
      <c r="I131" s="622">
        <f>(H131-$H56)/$H56</f>
        <v>-0.11206896551724138</v>
      </c>
      <c r="J131" s="580">
        <v>100</v>
      </c>
      <c r="K131" s="577">
        <v>3</v>
      </c>
      <c r="L131" s="577">
        <f t="shared" si="72"/>
        <v>103</v>
      </c>
      <c r="M131" s="622">
        <f t="shared" si="79"/>
        <v>-0.11206896551724138</v>
      </c>
      <c r="N131" s="580">
        <v>100</v>
      </c>
      <c r="O131" s="577">
        <v>3</v>
      </c>
      <c r="P131" s="577">
        <f t="shared" si="73"/>
        <v>103</v>
      </c>
      <c r="Q131" s="622">
        <f t="shared" si="80"/>
        <v>-0.11206896551724138</v>
      </c>
      <c r="R131" s="580">
        <v>100</v>
      </c>
      <c r="S131" s="577">
        <v>2</v>
      </c>
      <c r="T131" s="577">
        <f t="shared" si="74"/>
        <v>102</v>
      </c>
      <c r="U131" s="622">
        <f t="shared" si="81"/>
        <v>-0.1206896551724138</v>
      </c>
      <c r="V131" s="495">
        <v>100</v>
      </c>
      <c r="W131" s="477">
        <v>2</v>
      </c>
      <c r="X131" s="577">
        <f t="shared" si="75"/>
        <v>102</v>
      </c>
      <c r="Y131" s="622">
        <f>(X131-$H56)/$H56</f>
        <v>-0.1206896551724138</v>
      </c>
      <c r="Z131" s="495">
        <v>98</v>
      </c>
      <c r="AA131" s="477">
        <v>2</v>
      </c>
      <c r="AB131" s="577">
        <f t="shared" si="76"/>
        <v>100</v>
      </c>
      <c r="AC131" s="622">
        <f t="shared" si="85"/>
        <v>-0.13793103448275862</v>
      </c>
      <c r="AD131" s="495"/>
      <c r="AE131" s="477"/>
      <c r="AF131" s="577">
        <f t="shared" si="77"/>
        <v>0</v>
      </c>
      <c r="AG131" s="542">
        <f>(AF131-$H56)/$H56</f>
        <v>-1</v>
      </c>
    </row>
    <row r="132" spans="1:33" ht="13.5" thickBot="1" x14ac:dyDescent="0.25">
      <c r="B132" s="478"/>
      <c r="C132" s="478"/>
      <c r="D132" s="478"/>
      <c r="E132" s="478"/>
    </row>
    <row r="133" spans="1:33" x14ac:dyDescent="0.2">
      <c r="A133" s="502" t="s">
        <v>171</v>
      </c>
      <c r="B133" s="546">
        <f>B80+B100</f>
        <v>132</v>
      </c>
      <c r="C133" s="547">
        <f>C80+C100</f>
        <v>127</v>
      </c>
      <c r="D133" s="547">
        <f>D80+D100</f>
        <v>259</v>
      </c>
      <c r="E133" s="582">
        <f>(D133-$H58)/$H58</f>
        <v>-0.13087248322147652</v>
      </c>
      <c r="F133" s="546">
        <f>F80+F100</f>
        <v>132</v>
      </c>
      <c r="G133" s="547">
        <f>G80+G100</f>
        <v>126</v>
      </c>
      <c r="H133" s="547">
        <f>H80+H100</f>
        <v>258</v>
      </c>
      <c r="I133" s="582">
        <f>(H133-$H58)/$H58</f>
        <v>-0.13422818791946309</v>
      </c>
      <c r="J133" s="546">
        <f>J80+J100</f>
        <v>131</v>
      </c>
      <c r="K133" s="547">
        <f>K80+K100</f>
        <v>123</v>
      </c>
      <c r="L133" s="547">
        <f>L80+L100</f>
        <v>254</v>
      </c>
      <c r="M133" s="582">
        <f>(L133-$H58)/$H58</f>
        <v>-0.1476510067114094</v>
      </c>
      <c r="N133" s="546">
        <f>N80+N100</f>
        <v>130</v>
      </c>
      <c r="O133" s="547">
        <f>O80+O100</f>
        <v>122</v>
      </c>
      <c r="P133" s="547">
        <f>P80+P100</f>
        <v>252</v>
      </c>
      <c r="Q133" s="582">
        <f>(P133-$H58)/$H58</f>
        <v>-0.15436241610738255</v>
      </c>
      <c r="R133" s="546">
        <f>R80+R100</f>
        <v>125</v>
      </c>
      <c r="S133" s="547">
        <f>S80+S100</f>
        <v>121</v>
      </c>
      <c r="T133" s="547">
        <f>T80+T100</f>
        <v>246</v>
      </c>
      <c r="U133" s="582">
        <f>(T133-$H58)/$H58</f>
        <v>-0.17449664429530201</v>
      </c>
      <c r="V133" s="546">
        <f>V80+V100</f>
        <v>124</v>
      </c>
      <c r="W133" s="547">
        <f>W80+W100</f>
        <v>120</v>
      </c>
      <c r="X133" s="547">
        <f>X80+X100</f>
        <v>244</v>
      </c>
      <c r="Y133" s="582">
        <f>(X133-$H58)/$H58</f>
        <v>-0.18120805369127516</v>
      </c>
      <c r="Z133" s="546">
        <f>Z80+Z100</f>
        <v>124</v>
      </c>
      <c r="AA133" s="547">
        <f>AA80+AA100</f>
        <v>119</v>
      </c>
      <c r="AB133" s="547">
        <f>AB80+AB100</f>
        <v>243</v>
      </c>
      <c r="AC133" s="582">
        <f>(AB133-$H58)/$H58</f>
        <v>-0.18456375838926176</v>
      </c>
      <c r="AD133" s="546">
        <f>AD80+AD100</f>
        <v>0</v>
      </c>
      <c r="AE133" s="547">
        <f>AE80+AE100</f>
        <v>0</v>
      </c>
      <c r="AF133" s="547">
        <f>AF80+AF100</f>
        <v>0</v>
      </c>
      <c r="AG133" s="582">
        <f>(AF133-$H58)/$H58</f>
        <v>-1</v>
      </c>
    </row>
    <row r="134" spans="1:33" x14ac:dyDescent="0.2">
      <c r="A134" s="468" t="s">
        <v>173</v>
      </c>
      <c r="B134" s="387">
        <f>B92+B105+B84</f>
        <v>541</v>
      </c>
      <c r="C134" s="387">
        <f>C92+C105+C84</f>
        <v>242</v>
      </c>
      <c r="D134" s="387">
        <f>D92+D105+D84</f>
        <v>783</v>
      </c>
      <c r="E134" s="569">
        <f>(D134-$H59)/$H59</f>
        <v>-0.11425339366515837</v>
      </c>
      <c r="F134" s="501">
        <f>F84+F92+F105</f>
        <v>531</v>
      </c>
      <c r="G134" s="387">
        <f>G84+G92+G105</f>
        <v>235</v>
      </c>
      <c r="H134" s="382">
        <f>H84+H92+H105</f>
        <v>766</v>
      </c>
      <c r="I134" s="569">
        <f>(H134-$H59)/$H59</f>
        <v>-0.1334841628959276</v>
      </c>
      <c r="J134" s="457">
        <f>J92+J105+J84</f>
        <v>525</v>
      </c>
      <c r="K134" s="387">
        <f>K92+K105+K84</f>
        <v>234</v>
      </c>
      <c r="L134" s="387">
        <f>L92+L105+L84</f>
        <v>759</v>
      </c>
      <c r="M134" s="569">
        <f>(L134-$H59)/$H59</f>
        <v>-0.14140271493212669</v>
      </c>
      <c r="N134" s="457">
        <f>N92+N105+N84</f>
        <v>515</v>
      </c>
      <c r="O134" s="387">
        <f>O92+O105+O84</f>
        <v>229</v>
      </c>
      <c r="P134" s="387">
        <f>P92+P105+P84</f>
        <v>744</v>
      </c>
      <c r="Q134" s="569">
        <f>(P134-$H59)/$H59</f>
        <v>-0.15837104072398189</v>
      </c>
      <c r="R134" s="457">
        <f>R92+R105+R84</f>
        <v>509</v>
      </c>
      <c r="S134" s="387">
        <f>S92+S105+S84</f>
        <v>226</v>
      </c>
      <c r="T134" s="387">
        <f>T92+T105+T84</f>
        <v>735</v>
      </c>
      <c r="U134" s="569">
        <f>(T134-$H59)/$H59</f>
        <v>-0.16855203619909503</v>
      </c>
      <c r="V134" s="457">
        <f>V92+V105+V84</f>
        <v>503</v>
      </c>
      <c r="W134" s="387">
        <f>W92+W105+W84</f>
        <v>224</v>
      </c>
      <c r="X134" s="387">
        <f>X92+X105+X84</f>
        <v>727</v>
      </c>
      <c r="Y134" s="569">
        <f>(X134-$H59)/$H59</f>
        <v>-0.17760180995475114</v>
      </c>
      <c r="Z134" s="457">
        <f>Z92+Z105+Z84</f>
        <v>500</v>
      </c>
      <c r="AA134" s="387">
        <f>AA92+AA105+AA84</f>
        <v>222</v>
      </c>
      <c r="AB134" s="387">
        <f>AB92+AB105+AB84</f>
        <v>722</v>
      </c>
      <c r="AC134" s="569">
        <f>(AB134-$H59)/$H59</f>
        <v>-0.18325791855203619</v>
      </c>
      <c r="AD134" s="457">
        <f>AD92+AD105+AD84</f>
        <v>0</v>
      </c>
      <c r="AE134" s="387">
        <f>AE92+AE105+AE84</f>
        <v>0</v>
      </c>
      <c r="AF134" s="387">
        <f>AF92+AF105+AF84</f>
        <v>0</v>
      </c>
      <c r="AG134" s="569">
        <f>(AF134-$H59)/$H59</f>
        <v>-1</v>
      </c>
    </row>
    <row r="135" spans="1:33" x14ac:dyDescent="0.2">
      <c r="A135" s="468" t="s">
        <v>172</v>
      </c>
      <c r="B135" s="457">
        <f>B88+B97+B121</f>
        <v>519</v>
      </c>
      <c r="C135" s="387">
        <f>C88+C97+C121</f>
        <v>82</v>
      </c>
      <c r="D135" s="387">
        <f>D88+D97+D121</f>
        <v>601</v>
      </c>
      <c r="E135" s="569">
        <f>(D135-$H60)/$H60</f>
        <v>-0.15944055944055943</v>
      </c>
      <c r="F135" s="457">
        <f>F88+F97+F121</f>
        <v>523</v>
      </c>
      <c r="G135" s="387">
        <f>G88+G97+G121</f>
        <v>81</v>
      </c>
      <c r="H135" s="387">
        <f>H88+H97+H121</f>
        <v>604</v>
      </c>
      <c r="I135" s="569">
        <f>(H135-$H60)/$H60</f>
        <v>-0.15524475524475526</v>
      </c>
      <c r="J135" s="457">
        <f>J88+J97+J121</f>
        <v>520</v>
      </c>
      <c r="K135" s="387">
        <f>K88+K97+K121</f>
        <v>81</v>
      </c>
      <c r="L135" s="387">
        <f>L88+L97+L121</f>
        <v>601</v>
      </c>
      <c r="M135" s="569">
        <f>(L135-$H60)/$H60</f>
        <v>-0.15944055944055943</v>
      </c>
      <c r="N135" s="457">
        <f>N88+N97+N121</f>
        <v>512</v>
      </c>
      <c r="O135" s="387">
        <f>O88+O97+O121</f>
        <v>81</v>
      </c>
      <c r="P135" s="387">
        <f>P88+P97+P121</f>
        <v>593</v>
      </c>
      <c r="Q135" s="569">
        <f>(P135-$H60)/$H60</f>
        <v>-0.17062937062937064</v>
      </c>
      <c r="R135" s="457">
        <f>R88+R97+R121</f>
        <v>504</v>
      </c>
      <c r="S135" s="387">
        <f>S88+S97+S121</f>
        <v>79</v>
      </c>
      <c r="T135" s="387">
        <f>T88+T97+T121</f>
        <v>583</v>
      </c>
      <c r="U135" s="569">
        <f>(T135-$H60)/$H60</f>
        <v>-0.18461538461538463</v>
      </c>
      <c r="V135" s="457">
        <f>V88+V97+V121</f>
        <v>504</v>
      </c>
      <c r="W135" s="387">
        <f>W88+W97+W121</f>
        <v>79</v>
      </c>
      <c r="X135" s="387">
        <f>X88+X97+X121</f>
        <v>583</v>
      </c>
      <c r="Y135" s="569">
        <f>(X135-$H60)/$H60</f>
        <v>-0.18461538461538463</v>
      </c>
      <c r="Z135" s="457">
        <f>Z88+Z97+Z121</f>
        <v>500</v>
      </c>
      <c r="AA135" s="387">
        <f>AA88+AA97+AA121</f>
        <v>79</v>
      </c>
      <c r="AB135" s="387">
        <f>AB88+AB97+AB121</f>
        <v>579</v>
      </c>
      <c r="AC135" s="569">
        <f>(AB135-$H60)/$H60</f>
        <v>-0.1902097902097902</v>
      </c>
      <c r="AD135" s="457">
        <f>AD88+AD97+AD121</f>
        <v>0</v>
      </c>
      <c r="AE135" s="387">
        <f>AE88+AE97+AE121</f>
        <v>0</v>
      </c>
      <c r="AF135" s="387">
        <f>AF88+AF97+AF121</f>
        <v>0</v>
      </c>
      <c r="AG135" s="569">
        <f>(AF135-$H60)/$H60</f>
        <v>-1</v>
      </c>
    </row>
    <row r="136" spans="1:33" ht="13.5" thickBot="1" x14ac:dyDescent="0.25">
      <c r="A136" s="641"/>
      <c r="B136" s="641"/>
      <c r="C136" s="641"/>
      <c r="D136" s="641"/>
      <c r="E136" s="641"/>
      <c r="F136" s="641"/>
      <c r="G136" s="641"/>
      <c r="H136" s="641"/>
      <c r="I136" s="641"/>
      <c r="J136" s="641"/>
      <c r="K136" s="641"/>
      <c r="L136" s="641"/>
      <c r="M136" s="641"/>
      <c r="N136" s="641"/>
      <c r="O136" s="641"/>
      <c r="P136" s="641"/>
      <c r="Q136" s="641"/>
      <c r="R136" s="641"/>
      <c r="S136" s="641"/>
      <c r="T136" s="641"/>
      <c r="U136" s="641"/>
      <c r="V136" s="641"/>
      <c r="W136" s="641"/>
      <c r="X136" s="641"/>
      <c r="Y136" s="641"/>
      <c r="Z136" s="641"/>
      <c r="AA136" s="641"/>
      <c r="AB136" s="641"/>
      <c r="AC136" s="641"/>
      <c r="AD136" s="641"/>
      <c r="AE136" s="641"/>
      <c r="AF136" s="641"/>
      <c r="AG136" s="641"/>
    </row>
    <row r="137" spans="1:33" x14ac:dyDescent="0.2">
      <c r="A137" s="615"/>
      <c r="B137" s="919" t="s">
        <v>255</v>
      </c>
      <c r="C137" s="917"/>
      <c r="D137" s="917"/>
      <c r="E137" s="918"/>
      <c r="F137" s="919" t="s">
        <v>256</v>
      </c>
      <c r="G137" s="917"/>
      <c r="H137" s="917"/>
      <c r="I137" s="918"/>
      <c r="J137" s="919" t="s">
        <v>257</v>
      </c>
      <c r="K137" s="917"/>
      <c r="L137" s="917"/>
      <c r="M137" s="918"/>
      <c r="N137" s="919" t="s">
        <v>258</v>
      </c>
      <c r="O137" s="917"/>
      <c r="P137" s="917"/>
      <c r="Q137" s="918"/>
      <c r="R137" s="919" t="s">
        <v>259</v>
      </c>
      <c r="S137" s="926"/>
      <c r="T137" s="926"/>
      <c r="U137" s="927"/>
      <c r="V137" s="919" t="s">
        <v>260</v>
      </c>
      <c r="W137" s="917"/>
      <c r="X137" s="917"/>
      <c r="Y137" s="918"/>
      <c r="Z137" s="919" t="s">
        <v>261</v>
      </c>
      <c r="AA137" s="917"/>
      <c r="AB137" s="917"/>
      <c r="AC137" s="918"/>
      <c r="AD137" s="920"/>
      <c r="AE137" s="917"/>
      <c r="AF137" s="917"/>
      <c r="AG137" s="918"/>
    </row>
    <row r="138" spans="1:33" ht="13.5" thickBot="1" x14ac:dyDescent="0.25">
      <c r="A138" s="616" t="s">
        <v>216</v>
      </c>
      <c r="B138" s="550" t="s">
        <v>22</v>
      </c>
      <c r="C138" s="551" t="s">
        <v>21</v>
      </c>
      <c r="D138" s="552" t="s">
        <v>23</v>
      </c>
      <c r="E138" s="597" t="s">
        <v>47</v>
      </c>
      <c r="F138" s="550" t="s">
        <v>22</v>
      </c>
      <c r="G138" s="551" t="s">
        <v>21</v>
      </c>
      <c r="H138" s="552" t="s">
        <v>23</v>
      </c>
      <c r="I138" s="554" t="s">
        <v>47</v>
      </c>
      <c r="J138" s="550" t="s">
        <v>22</v>
      </c>
      <c r="K138" s="551" t="s">
        <v>21</v>
      </c>
      <c r="L138" s="552" t="s">
        <v>23</v>
      </c>
      <c r="M138" s="554" t="s">
        <v>47</v>
      </c>
      <c r="N138" s="550" t="s">
        <v>22</v>
      </c>
      <c r="O138" s="551" t="s">
        <v>21</v>
      </c>
      <c r="P138" s="552" t="s">
        <v>23</v>
      </c>
      <c r="Q138" s="554" t="s">
        <v>47</v>
      </c>
      <c r="R138" s="550" t="s">
        <v>22</v>
      </c>
      <c r="S138" s="551" t="s">
        <v>21</v>
      </c>
      <c r="T138" s="552" t="s">
        <v>23</v>
      </c>
      <c r="U138" s="554" t="s">
        <v>47</v>
      </c>
      <c r="V138" s="550" t="s">
        <v>22</v>
      </c>
      <c r="W138" s="551" t="s">
        <v>21</v>
      </c>
      <c r="X138" s="552" t="s">
        <v>23</v>
      </c>
      <c r="Y138" s="554" t="s">
        <v>47</v>
      </c>
      <c r="Z138" s="550" t="s">
        <v>22</v>
      </c>
      <c r="AA138" s="551" t="s">
        <v>21</v>
      </c>
      <c r="AB138" s="552" t="s">
        <v>23</v>
      </c>
      <c r="AC138" s="554" t="s">
        <v>47</v>
      </c>
      <c r="AD138" s="555" t="s">
        <v>22</v>
      </c>
      <c r="AE138" s="551" t="s">
        <v>21</v>
      </c>
      <c r="AF138" s="551" t="s">
        <v>48</v>
      </c>
      <c r="AG138" s="554" t="s">
        <v>47</v>
      </c>
    </row>
    <row r="139" spans="1:33" x14ac:dyDescent="0.2">
      <c r="A139" s="472" t="s">
        <v>149</v>
      </c>
      <c r="B139" s="556">
        <f t="shared" ref="B139:D140" si="86">B140</f>
        <v>179</v>
      </c>
      <c r="C139" s="557">
        <f t="shared" si="86"/>
        <v>91</v>
      </c>
      <c r="D139" s="557">
        <f t="shared" si="86"/>
        <v>270</v>
      </c>
      <c r="E139" s="561">
        <f t="shared" ref="E139:E144" si="87">(D139-$H64)/$H64</f>
        <v>-8.7837837837837843E-2</v>
      </c>
      <c r="F139" s="556">
        <f t="shared" ref="F139:G140" si="88">F140</f>
        <v>178</v>
      </c>
      <c r="G139" s="557">
        <f t="shared" si="88"/>
        <v>91</v>
      </c>
      <c r="H139" s="557">
        <f>H140</f>
        <v>269</v>
      </c>
      <c r="I139" s="623">
        <f t="shared" ref="I139:I144" si="89">(H139-$H64)/$H64</f>
        <v>-9.1216216216216214E-2</v>
      </c>
      <c r="J139" s="556">
        <f t="shared" ref="J139:L140" si="90">J140</f>
        <v>178</v>
      </c>
      <c r="K139" s="557">
        <f t="shared" si="90"/>
        <v>91</v>
      </c>
      <c r="L139" s="557">
        <f t="shared" si="90"/>
        <v>269</v>
      </c>
      <c r="M139" s="561">
        <f t="shared" ref="M139:M144" si="91">(L139-$H64)/$H64</f>
        <v>-9.1216216216216214E-2</v>
      </c>
      <c r="N139" s="556">
        <f t="shared" ref="N139:P140" si="92">N140</f>
        <v>178</v>
      </c>
      <c r="O139" s="557">
        <f t="shared" si="92"/>
        <v>90</v>
      </c>
      <c r="P139" s="557">
        <f t="shared" si="92"/>
        <v>268</v>
      </c>
      <c r="Q139" s="561">
        <f t="shared" ref="Q139:Q144" si="93">(P139-$H64)/$H64</f>
        <v>-9.45945945945946E-2</v>
      </c>
      <c r="R139" s="556">
        <f t="shared" ref="R139:T140" si="94">R140</f>
        <v>177</v>
      </c>
      <c r="S139" s="557">
        <f t="shared" si="94"/>
        <v>90</v>
      </c>
      <c r="T139" s="557">
        <f t="shared" si="94"/>
        <v>267</v>
      </c>
      <c r="U139" s="561">
        <f t="shared" ref="U139:U144" si="95">(T139-$H64)/$H64</f>
        <v>-9.7972972972972971E-2</v>
      </c>
      <c r="V139" s="556">
        <f t="shared" ref="V139:X140" si="96">V140</f>
        <v>174</v>
      </c>
      <c r="W139" s="557">
        <f t="shared" si="96"/>
        <v>90</v>
      </c>
      <c r="X139" s="557">
        <f t="shared" si="96"/>
        <v>264</v>
      </c>
      <c r="Y139" s="561">
        <f t="shared" ref="Y139:Y144" si="97">(X139-$H64)/$H64</f>
        <v>-0.10810810810810811</v>
      </c>
      <c r="Z139" s="556">
        <f t="shared" ref="Z139:AB140" si="98">Z140</f>
        <v>174</v>
      </c>
      <c r="AA139" s="557">
        <f t="shared" si="98"/>
        <v>88</v>
      </c>
      <c r="AB139" s="557">
        <f t="shared" si="98"/>
        <v>262</v>
      </c>
      <c r="AC139" s="561">
        <f t="shared" ref="AC139:AC144" si="99">(AB139-$H64)/$H64</f>
        <v>-0.11486486486486487</v>
      </c>
      <c r="AD139" s="560">
        <f t="shared" ref="AD139:AF140" si="100">AD140</f>
        <v>0</v>
      </c>
      <c r="AE139" s="557">
        <f t="shared" si="100"/>
        <v>0</v>
      </c>
      <c r="AF139" s="557">
        <f t="shared" si="100"/>
        <v>0</v>
      </c>
      <c r="AG139" s="561">
        <f t="shared" ref="AG139:AG144" si="101">(AF139-$H64)/$H64</f>
        <v>-1</v>
      </c>
    </row>
    <row r="140" spans="1:33" x14ac:dyDescent="0.2">
      <c r="A140" s="467" t="s">
        <v>82</v>
      </c>
      <c r="B140" s="492">
        <f t="shared" si="86"/>
        <v>179</v>
      </c>
      <c r="C140" s="475">
        <f t="shared" si="86"/>
        <v>91</v>
      </c>
      <c r="D140" s="475">
        <f t="shared" si="86"/>
        <v>270</v>
      </c>
      <c r="E140" s="539">
        <f t="shared" si="87"/>
        <v>-8.7837837837837843E-2</v>
      </c>
      <c r="F140" s="617">
        <f t="shared" si="88"/>
        <v>178</v>
      </c>
      <c r="G140" s="475">
        <f t="shared" si="88"/>
        <v>91</v>
      </c>
      <c r="H140" s="475">
        <f>H141</f>
        <v>269</v>
      </c>
      <c r="I140" s="624">
        <f t="shared" si="89"/>
        <v>-9.1216216216216214E-2</v>
      </c>
      <c r="J140" s="492">
        <f t="shared" si="90"/>
        <v>178</v>
      </c>
      <c r="K140" s="475">
        <f t="shared" si="90"/>
        <v>91</v>
      </c>
      <c r="L140" s="475">
        <f t="shared" si="90"/>
        <v>269</v>
      </c>
      <c r="M140" s="565">
        <f t="shared" si="91"/>
        <v>-9.1216216216216214E-2</v>
      </c>
      <c r="N140" s="492">
        <f t="shared" si="92"/>
        <v>178</v>
      </c>
      <c r="O140" s="475">
        <f t="shared" si="92"/>
        <v>90</v>
      </c>
      <c r="P140" s="475">
        <f t="shared" si="92"/>
        <v>268</v>
      </c>
      <c r="Q140" s="539">
        <f t="shared" si="93"/>
        <v>-9.45945945945946E-2</v>
      </c>
      <c r="R140" s="492">
        <f t="shared" si="94"/>
        <v>177</v>
      </c>
      <c r="S140" s="475">
        <f t="shared" si="94"/>
        <v>90</v>
      </c>
      <c r="T140" s="475">
        <f t="shared" si="94"/>
        <v>267</v>
      </c>
      <c r="U140" s="539">
        <f t="shared" si="95"/>
        <v>-9.7972972972972971E-2</v>
      </c>
      <c r="V140" s="492">
        <f t="shared" si="96"/>
        <v>174</v>
      </c>
      <c r="W140" s="475">
        <f t="shared" si="96"/>
        <v>90</v>
      </c>
      <c r="X140" s="475">
        <f t="shared" si="96"/>
        <v>264</v>
      </c>
      <c r="Y140" s="565">
        <f t="shared" si="97"/>
        <v>-0.10810810810810811</v>
      </c>
      <c r="Z140" s="492">
        <f t="shared" si="98"/>
        <v>174</v>
      </c>
      <c r="AA140" s="475">
        <f t="shared" si="98"/>
        <v>88</v>
      </c>
      <c r="AB140" s="475">
        <f t="shared" si="98"/>
        <v>262</v>
      </c>
      <c r="AC140" s="565">
        <f t="shared" si="99"/>
        <v>-0.11486486486486487</v>
      </c>
      <c r="AD140" s="564">
        <f t="shared" si="100"/>
        <v>0</v>
      </c>
      <c r="AE140" s="475">
        <f t="shared" si="100"/>
        <v>0</v>
      </c>
      <c r="AF140" s="475">
        <f t="shared" si="100"/>
        <v>0</v>
      </c>
      <c r="AG140" s="565">
        <f t="shared" si="101"/>
        <v>-1</v>
      </c>
    </row>
    <row r="141" spans="1:33" x14ac:dyDescent="0.2">
      <c r="A141" s="468" t="s">
        <v>174</v>
      </c>
      <c r="B141" s="457">
        <f>SUM(B142:B144)</f>
        <v>179</v>
      </c>
      <c r="C141" s="387">
        <f>SUM(C142:C144)</f>
        <v>91</v>
      </c>
      <c r="D141" s="387">
        <f>SUM(D142:D144)</f>
        <v>270</v>
      </c>
      <c r="E141" s="614">
        <f t="shared" si="87"/>
        <v>-8.7837837837837843E-2</v>
      </c>
      <c r="F141" s="457">
        <f>SUM(F142:F144)</f>
        <v>178</v>
      </c>
      <c r="G141" s="387">
        <f>SUM(G142:G144)</f>
        <v>91</v>
      </c>
      <c r="H141" s="387">
        <f>SUM(H142:H144)</f>
        <v>269</v>
      </c>
      <c r="I141" s="569">
        <f t="shared" si="89"/>
        <v>-9.1216216216216214E-2</v>
      </c>
      <c r="J141" s="457">
        <f>SUM(J142:J144)</f>
        <v>178</v>
      </c>
      <c r="K141" s="387">
        <f>SUM(K142:K144)</f>
        <v>91</v>
      </c>
      <c r="L141" s="387">
        <f>SUM(L142:L144)</f>
        <v>269</v>
      </c>
      <c r="M141" s="568">
        <f t="shared" si="91"/>
        <v>-9.1216216216216214E-2</v>
      </c>
      <c r="N141" s="457">
        <f>SUM(N142:N144)</f>
        <v>178</v>
      </c>
      <c r="O141" s="387">
        <f>SUM(O142:O144)</f>
        <v>90</v>
      </c>
      <c r="P141" s="387">
        <f>SUM(P142:P144)</f>
        <v>268</v>
      </c>
      <c r="Q141" s="568">
        <f t="shared" si="93"/>
        <v>-9.45945945945946E-2</v>
      </c>
      <c r="R141" s="457">
        <f>SUM(R142:R144)</f>
        <v>177</v>
      </c>
      <c r="S141" s="387">
        <f>SUM(S142:S144)</f>
        <v>90</v>
      </c>
      <c r="T141" s="387">
        <f>SUM(T142:T144)</f>
        <v>267</v>
      </c>
      <c r="U141" s="568">
        <f t="shared" si="95"/>
        <v>-9.7972972972972971E-2</v>
      </c>
      <c r="V141" s="457">
        <f>SUM(V142:V144)</f>
        <v>174</v>
      </c>
      <c r="W141" s="387">
        <f>SUM(W142:W144)</f>
        <v>90</v>
      </c>
      <c r="X141" s="387">
        <f>SUM(X142:X144)</f>
        <v>264</v>
      </c>
      <c r="Y141" s="568">
        <f t="shared" si="97"/>
        <v>-0.10810810810810811</v>
      </c>
      <c r="Z141" s="457">
        <f>SUM(Z142:Z144)</f>
        <v>174</v>
      </c>
      <c r="AA141" s="387">
        <f>SUM(AA142:AA144)</f>
        <v>88</v>
      </c>
      <c r="AB141" s="387">
        <f>SUM(AB142:AB144)</f>
        <v>262</v>
      </c>
      <c r="AC141" s="568">
        <f t="shared" si="99"/>
        <v>-0.11486486486486487</v>
      </c>
      <c r="AD141" s="382">
        <f>SUM(AD142:AD144)</f>
        <v>0</v>
      </c>
      <c r="AE141" s="387">
        <f>SUM(AE142:AE144)</f>
        <v>0</v>
      </c>
      <c r="AF141" s="387">
        <f>SUM(AF142:AF144)</f>
        <v>0</v>
      </c>
      <c r="AG141" s="568">
        <f t="shared" si="101"/>
        <v>-1</v>
      </c>
    </row>
    <row r="142" spans="1:33" x14ac:dyDescent="0.2">
      <c r="A142" s="469" t="s">
        <v>104</v>
      </c>
      <c r="B142" s="493">
        <v>74</v>
      </c>
      <c r="C142" s="332">
        <v>37</v>
      </c>
      <c r="D142" s="332">
        <f>SUM(B142:C142)</f>
        <v>111</v>
      </c>
      <c r="E142" s="545">
        <f t="shared" si="87"/>
        <v>-0.10483870967741936</v>
      </c>
      <c r="F142" s="493">
        <v>74</v>
      </c>
      <c r="G142" s="332">
        <v>37</v>
      </c>
      <c r="H142" s="476">
        <f>SUM(F142:G142)</f>
        <v>111</v>
      </c>
      <c r="I142" s="628">
        <f t="shared" si="89"/>
        <v>-0.10483870967741936</v>
      </c>
      <c r="J142" s="493">
        <v>74</v>
      </c>
      <c r="K142" s="332">
        <v>36</v>
      </c>
      <c r="L142" s="476">
        <f>SUM(J142:K142)</f>
        <v>110</v>
      </c>
      <c r="M142" s="545">
        <f t="shared" si="91"/>
        <v>-0.11290322580645161</v>
      </c>
      <c r="N142" s="493">
        <v>74</v>
      </c>
      <c r="O142" s="332">
        <v>36</v>
      </c>
      <c r="P142" s="476">
        <f>SUM(N142:O142)</f>
        <v>110</v>
      </c>
      <c r="Q142" s="545">
        <f t="shared" si="93"/>
        <v>-0.11290322580645161</v>
      </c>
      <c r="R142" s="493">
        <v>73</v>
      </c>
      <c r="S142" s="332">
        <v>36</v>
      </c>
      <c r="T142" s="476">
        <f>SUM(R142:S142)</f>
        <v>109</v>
      </c>
      <c r="U142" s="545">
        <f t="shared" si="95"/>
        <v>-0.12096774193548387</v>
      </c>
      <c r="V142" s="494">
        <v>70</v>
      </c>
      <c r="W142" s="476">
        <v>36</v>
      </c>
      <c r="X142" s="476">
        <f>SUM(V142:W142)</f>
        <v>106</v>
      </c>
      <c r="Y142" s="545">
        <f t="shared" si="97"/>
        <v>-0.14516129032258066</v>
      </c>
      <c r="Z142" s="494">
        <v>70</v>
      </c>
      <c r="AA142" s="476">
        <v>34</v>
      </c>
      <c r="AB142" s="476">
        <f>SUM(Z142:AA142)</f>
        <v>104</v>
      </c>
      <c r="AC142" s="545">
        <f t="shared" si="99"/>
        <v>-0.16129032258064516</v>
      </c>
      <c r="AD142" s="338"/>
      <c r="AE142" s="332"/>
      <c r="AF142" s="476">
        <f>SUM(AD142:AE142)</f>
        <v>0</v>
      </c>
      <c r="AG142" s="541">
        <f t="shared" si="101"/>
        <v>-1</v>
      </c>
    </row>
    <row r="143" spans="1:33" x14ac:dyDescent="0.2">
      <c r="A143" s="469" t="s">
        <v>176</v>
      </c>
      <c r="B143" s="493">
        <v>92</v>
      </c>
      <c r="C143" s="332">
        <v>31</v>
      </c>
      <c r="D143" s="332">
        <f t="shared" ref="D143:D144" si="102">SUM(B143:C143)</f>
        <v>123</v>
      </c>
      <c r="E143" s="541">
        <f t="shared" si="87"/>
        <v>-2.3809523809523808E-2</v>
      </c>
      <c r="F143" s="493">
        <v>91</v>
      </c>
      <c r="G143" s="332">
        <v>31</v>
      </c>
      <c r="H143" s="476">
        <f>SUM(F143:G143)</f>
        <v>122</v>
      </c>
      <c r="I143" s="644">
        <f t="shared" si="89"/>
        <v>-3.1746031746031744E-2</v>
      </c>
      <c r="J143" s="493">
        <v>91</v>
      </c>
      <c r="K143" s="332">
        <v>31</v>
      </c>
      <c r="L143" s="476">
        <f>SUM(J143:K143)</f>
        <v>122</v>
      </c>
      <c r="M143" s="541">
        <f t="shared" si="91"/>
        <v>-3.1746031746031744E-2</v>
      </c>
      <c r="N143" s="493">
        <v>91</v>
      </c>
      <c r="O143" s="332">
        <v>31</v>
      </c>
      <c r="P143" s="476">
        <f>SUM(N143:O143)</f>
        <v>122</v>
      </c>
      <c r="Q143" s="541">
        <f t="shared" si="93"/>
        <v>-3.1746031746031744E-2</v>
      </c>
      <c r="R143" s="493">
        <v>91</v>
      </c>
      <c r="S143" s="332">
        <v>31</v>
      </c>
      <c r="T143" s="476">
        <f>SUM(R143:S143)</f>
        <v>122</v>
      </c>
      <c r="U143" s="541">
        <f t="shared" si="95"/>
        <v>-3.1746031746031744E-2</v>
      </c>
      <c r="V143" s="493">
        <v>91</v>
      </c>
      <c r="W143" s="332">
        <v>31</v>
      </c>
      <c r="X143" s="476">
        <f t="shared" ref="X143:X144" si="103">SUM(V143:W143)</f>
        <v>122</v>
      </c>
      <c r="Y143" s="541">
        <f t="shared" si="97"/>
        <v>-3.1746031746031744E-2</v>
      </c>
      <c r="Z143" s="493">
        <v>91</v>
      </c>
      <c r="AA143" s="332">
        <v>31</v>
      </c>
      <c r="AB143" s="476">
        <f t="shared" ref="AB143:AB144" si="104">SUM(Z143:AA143)</f>
        <v>122</v>
      </c>
      <c r="AC143" s="541">
        <f t="shared" si="99"/>
        <v>-3.1746031746031744E-2</v>
      </c>
      <c r="AD143" s="338"/>
      <c r="AE143" s="332"/>
      <c r="AF143" s="476">
        <f t="shared" ref="AF143:AF144" si="105">SUM(AD143:AE143)</f>
        <v>0</v>
      </c>
      <c r="AG143" s="541">
        <f t="shared" si="101"/>
        <v>-1</v>
      </c>
    </row>
    <row r="144" spans="1:33" ht="13.5" thickBot="1" x14ac:dyDescent="0.25">
      <c r="A144" s="471" t="s">
        <v>5</v>
      </c>
      <c r="B144" s="495">
        <v>13</v>
      </c>
      <c r="C144" s="477">
        <v>23</v>
      </c>
      <c r="D144" s="477">
        <f t="shared" si="102"/>
        <v>36</v>
      </c>
      <c r="E144" s="650">
        <f t="shared" si="87"/>
        <v>-0.21739130434782608</v>
      </c>
      <c r="F144" s="495">
        <v>13</v>
      </c>
      <c r="G144" s="477">
        <v>23</v>
      </c>
      <c r="H144" s="577">
        <f>SUM(F144:G144)</f>
        <v>36</v>
      </c>
      <c r="I144" s="650">
        <f t="shared" si="89"/>
        <v>-0.21739130434782608</v>
      </c>
      <c r="J144" s="495">
        <v>13</v>
      </c>
      <c r="K144" s="477">
        <v>24</v>
      </c>
      <c r="L144" s="577">
        <f>SUM(J144:K144)</f>
        <v>37</v>
      </c>
      <c r="M144" s="622">
        <f t="shared" si="91"/>
        <v>-0.19565217391304349</v>
      </c>
      <c r="N144" s="495">
        <v>13</v>
      </c>
      <c r="O144" s="477">
        <v>23</v>
      </c>
      <c r="P144" s="577">
        <f>SUM(N144:O144)</f>
        <v>36</v>
      </c>
      <c r="Q144" s="651">
        <f t="shared" si="93"/>
        <v>-0.21739130434782608</v>
      </c>
      <c r="R144" s="495">
        <v>13</v>
      </c>
      <c r="S144" s="477">
        <v>23</v>
      </c>
      <c r="T144" s="577">
        <f>SUM(R144:S144)</f>
        <v>36</v>
      </c>
      <c r="U144" s="651">
        <f t="shared" si="95"/>
        <v>-0.21739130434782608</v>
      </c>
      <c r="V144" s="495">
        <v>13</v>
      </c>
      <c r="W144" s="477">
        <v>23</v>
      </c>
      <c r="X144" s="577">
        <f t="shared" si="103"/>
        <v>36</v>
      </c>
      <c r="Y144" s="651">
        <f t="shared" si="97"/>
        <v>-0.21739130434782608</v>
      </c>
      <c r="Z144" s="495">
        <v>13</v>
      </c>
      <c r="AA144" s="477">
        <v>23</v>
      </c>
      <c r="AB144" s="577">
        <f t="shared" si="104"/>
        <v>36</v>
      </c>
      <c r="AC144" s="651">
        <f t="shared" si="99"/>
        <v>-0.21739130434782608</v>
      </c>
      <c r="AD144" s="618"/>
      <c r="AE144" s="477"/>
      <c r="AF144" s="577">
        <f t="shared" si="105"/>
        <v>0</v>
      </c>
      <c r="AG144" s="542">
        <f t="shared" si="101"/>
        <v>-1</v>
      </c>
    </row>
    <row r="145" spans="1:33" ht="13.5" thickBot="1" x14ac:dyDescent="0.25">
      <c r="A145" s="602"/>
      <c r="B145" s="603"/>
      <c r="C145" s="603"/>
      <c r="D145" s="603"/>
      <c r="E145" s="604"/>
      <c r="F145" s="603"/>
      <c r="G145" s="603"/>
      <c r="H145" s="593"/>
      <c r="I145" s="595"/>
      <c r="J145" s="603"/>
      <c r="K145" s="603"/>
      <c r="L145" s="593"/>
      <c r="M145" s="605"/>
      <c r="N145" s="603"/>
      <c r="O145" s="603"/>
      <c r="P145" s="593"/>
      <c r="Q145" s="605"/>
      <c r="R145" s="603"/>
      <c r="S145" s="603"/>
      <c r="T145" s="593"/>
      <c r="U145" s="605"/>
      <c r="V145" s="603"/>
      <c r="W145" s="603"/>
      <c r="X145" s="593"/>
      <c r="Y145" s="605"/>
      <c r="Z145" s="603"/>
      <c r="AA145" s="603"/>
      <c r="AB145" s="593"/>
      <c r="AC145" s="605"/>
      <c r="AD145" s="603"/>
      <c r="AE145" s="603"/>
      <c r="AF145" s="593"/>
      <c r="AG145" s="605"/>
    </row>
    <row r="146" spans="1:33" ht="13.5" thickBot="1" x14ac:dyDescent="0.25">
      <c r="A146" s="606" t="s">
        <v>174</v>
      </c>
      <c r="B146" s="607">
        <f>B141</f>
        <v>179</v>
      </c>
      <c r="C146" s="608">
        <f>C141</f>
        <v>91</v>
      </c>
      <c r="D146" s="608">
        <f>D141</f>
        <v>270</v>
      </c>
      <c r="E146" s="626">
        <f>(D146-$H71)/$H71</f>
        <v>-8.7837837837837843E-2</v>
      </c>
      <c r="F146" s="607">
        <f>F141</f>
        <v>178</v>
      </c>
      <c r="G146" s="608">
        <f>G141</f>
        <v>91</v>
      </c>
      <c r="H146" s="608">
        <f>H141</f>
        <v>269</v>
      </c>
      <c r="I146" s="627">
        <f>(H146-$H71)/$H71</f>
        <v>-9.1216216216216214E-2</v>
      </c>
      <c r="J146" s="607">
        <f>J141</f>
        <v>178</v>
      </c>
      <c r="K146" s="608">
        <f>K141</f>
        <v>91</v>
      </c>
      <c r="L146" s="608">
        <f>L141</f>
        <v>269</v>
      </c>
      <c r="M146" s="611">
        <f>(L146-$H71)/$H71</f>
        <v>-9.1216216216216214E-2</v>
      </c>
      <c r="N146" s="607">
        <f>N141</f>
        <v>178</v>
      </c>
      <c r="O146" s="608">
        <f>O141</f>
        <v>90</v>
      </c>
      <c r="P146" s="608">
        <f>P141</f>
        <v>268</v>
      </c>
      <c r="Q146" s="611">
        <f>(P146-$H71)/$H71</f>
        <v>-9.45945945945946E-2</v>
      </c>
      <c r="R146" s="607">
        <f>R141</f>
        <v>177</v>
      </c>
      <c r="S146" s="608">
        <f>S141</f>
        <v>90</v>
      </c>
      <c r="T146" s="608">
        <f>T141</f>
        <v>267</v>
      </c>
      <c r="U146" s="611">
        <f>(T146-$H71)/$H71</f>
        <v>-9.7972972972972971E-2</v>
      </c>
      <c r="V146" s="607">
        <f>V141</f>
        <v>174</v>
      </c>
      <c r="W146" s="608">
        <f>W141</f>
        <v>90</v>
      </c>
      <c r="X146" s="608">
        <f>X141</f>
        <v>264</v>
      </c>
      <c r="Y146" s="611">
        <f>(X146-$H71)/$H71</f>
        <v>-0.10810810810810811</v>
      </c>
      <c r="Z146" s="607">
        <f>Z141</f>
        <v>174</v>
      </c>
      <c r="AA146" s="608">
        <f>AA141</f>
        <v>88</v>
      </c>
      <c r="AB146" s="608">
        <f>AB141</f>
        <v>262</v>
      </c>
      <c r="AC146" s="611">
        <f>(AB146-$H71)/$H71</f>
        <v>-0.11486486486486487</v>
      </c>
      <c r="AD146" s="607">
        <f>AD141</f>
        <v>0</v>
      </c>
      <c r="AE146" s="608">
        <f>AE141</f>
        <v>0</v>
      </c>
      <c r="AF146" s="608">
        <f>AF141</f>
        <v>0</v>
      </c>
      <c r="AG146" s="611">
        <f>(AF146-$H71)/$H71</f>
        <v>-1</v>
      </c>
    </row>
    <row r="147" spans="1:33" x14ac:dyDescent="0.2">
      <c r="A147" s="648"/>
      <c r="B147" s="648"/>
      <c r="C147" s="648"/>
      <c r="D147" s="648"/>
      <c r="E147" s="648"/>
      <c r="F147" s="648"/>
      <c r="G147" s="648"/>
      <c r="H147" s="648"/>
      <c r="I147" s="648"/>
      <c r="J147" s="648"/>
      <c r="K147" s="648"/>
      <c r="L147" s="648"/>
      <c r="M147" s="648"/>
      <c r="N147" s="648"/>
      <c r="O147" s="648"/>
      <c r="P147" s="648"/>
      <c r="Q147" s="648"/>
      <c r="R147" s="648"/>
      <c r="S147" s="648"/>
      <c r="T147" s="648"/>
      <c r="U147" s="648"/>
      <c r="V147" s="648"/>
      <c r="W147" s="648"/>
      <c r="X147" s="648"/>
      <c r="Y147" s="648"/>
      <c r="Z147" s="648"/>
      <c r="AA147" s="648"/>
      <c r="AB147" s="648"/>
      <c r="AC147" s="648"/>
      <c r="AD147" s="648"/>
      <c r="AE147" s="648"/>
      <c r="AF147" s="648"/>
      <c r="AG147" s="648"/>
    </row>
    <row r="148" spans="1:33" x14ac:dyDescent="0.2">
      <c r="A148" s="898" t="s">
        <v>50</v>
      </c>
      <c r="B148" s="898"/>
      <c r="C148" s="898"/>
      <c r="D148" s="898"/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898"/>
      <c r="P148" s="898"/>
      <c r="Q148" s="898"/>
      <c r="R148" s="898"/>
      <c r="S148" s="898"/>
      <c r="T148" s="898"/>
      <c r="U148" s="898"/>
      <c r="V148" s="898"/>
      <c r="W148" s="898"/>
      <c r="X148" s="898"/>
      <c r="Y148" s="898"/>
      <c r="Z148" s="898"/>
      <c r="AA148" s="898"/>
      <c r="AB148" s="898"/>
      <c r="AC148" s="898"/>
      <c r="AD148" s="898"/>
      <c r="AE148" s="898"/>
      <c r="AF148" s="898"/>
      <c r="AG148" s="898"/>
    </row>
    <row r="149" spans="1:33" x14ac:dyDescent="0.2">
      <c r="A149" s="648" t="s">
        <v>204</v>
      </c>
      <c r="B149" s="478"/>
      <c r="C149" s="478"/>
      <c r="D149" s="478"/>
      <c r="E149" s="478"/>
    </row>
  </sheetData>
  <mergeCells count="36">
    <mergeCell ref="V1:Y1"/>
    <mergeCell ref="Z1:AC1"/>
    <mergeCell ref="AD1:AG1"/>
    <mergeCell ref="A62:A63"/>
    <mergeCell ref="B62:E62"/>
    <mergeCell ref="F62:I62"/>
    <mergeCell ref="J62:M62"/>
    <mergeCell ref="N62:Q62"/>
    <mergeCell ref="R62:U62"/>
    <mergeCell ref="V62:Y62"/>
    <mergeCell ref="A1:A2"/>
    <mergeCell ref="B1:E1"/>
    <mergeCell ref="F1:I1"/>
    <mergeCell ref="J1:M1"/>
    <mergeCell ref="N1:Q1"/>
    <mergeCell ref="R1:U1"/>
    <mergeCell ref="Z62:AC62"/>
    <mergeCell ref="AD62:AG62"/>
    <mergeCell ref="A73:AG73"/>
    <mergeCell ref="B76:E76"/>
    <mergeCell ref="F76:I76"/>
    <mergeCell ref="J76:M76"/>
    <mergeCell ref="N76:Q76"/>
    <mergeCell ref="R76:U76"/>
    <mergeCell ref="V76:Y76"/>
    <mergeCell ref="Z76:AC76"/>
    <mergeCell ref="A148:AG148"/>
    <mergeCell ref="AD76:AG76"/>
    <mergeCell ref="B137:E137"/>
    <mergeCell ref="F137:I137"/>
    <mergeCell ref="J137:M137"/>
    <mergeCell ref="N137:Q137"/>
    <mergeCell ref="R137:U137"/>
    <mergeCell ref="V137:Y137"/>
    <mergeCell ref="Z137:AC137"/>
    <mergeCell ref="AD137:AG137"/>
  </mergeCells>
  <pageMargins left="0.7" right="0.7" top="0.75" bottom="0.75" header="0.3" footer="0.3"/>
  <pageSetup paperSize="9" scale="26" orientation="landscape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49"/>
  <sheetViews>
    <sheetView workbookViewId="0">
      <selection activeCell="B3" sqref="B3"/>
    </sheetView>
  </sheetViews>
  <sheetFormatPr defaultColWidth="8.85546875" defaultRowHeight="12.75" x14ac:dyDescent="0.2"/>
  <cols>
    <col min="1" max="1" width="21.7109375" customWidth="1"/>
    <col min="2" max="33" width="6" customWidth="1"/>
  </cols>
  <sheetData>
    <row r="1" spans="1:33" x14ac:dyDescent="0.2">
      <c r="A1" s="928" t="s">
        <v>212</v>
      </c>
      <c r="B1" s="919" t="s">
        <v>263</v>
      </c>
      <c r="C1" s="917"/>
      <c r="D1" s="917"/>
      <c r="E1" s="930"/>
      <c r="F1" s="923" t="s">
        <v>266</v>
      </c>
      <c r="G1" s="917"/>
      <c r="H1" s="917"/>
      <c r="I1" s="918"/>
      <c r="J1" s="920" t="s">
        <v>267</v>
      </c>
      <c r="K1" s="917"/>
      <c r="L1" s="917"/>
      <c r="M1" s="918"/>
      <c r="N1" s="919" t="s">
        <v>268</v>
      </c>
      <c r="O1" s="917"/>
      <c r="P1" s="917"/>
      <c r="Q1" s="918"/>
      <c r="R1" s="919" t="s">
        <v>269</v>
      </c>
      <c r="S1" s="926"/>
      <c r="T1" s="926"/>
      <c r="U1" s="927"/>
      <c r="V1" s="916" t="s">
        <v>270</v>
      </c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B4+B16+B24</f>
        <v>1493</v>
      </c>
      <c r="C3" s="557">
        <f>C4+C16+C24</f>
        <v>532</v>
      </c>
      <c r="D3" s="558">
        <f>D4+D16+D24</f>
        <v>2025</v>
      </c>
      <c r="E3" s="559"/>
      <c r="F3" s="556">
        <f>F4+F16+F24</f>
        <v>1425</v>
      </c>
      <c r="G3" s="557">
        <f>G4+G16+G24</f>
        <v>503</v>
      </c>
      <c r="H3" s="557">
        <f>H4+H16+H24</f>
        <v>1928</v>
      </c>
      <c r="I3" s="619">
        <v>0</v>
      </c>
      <c r="J3" s="560">
        <f>J4+J16+J24</f>
        <v>1435</v>
      </c>
      <c r="K3" s="557">
        <f>K4+K16+K24</f>
        <v>495</v>
      </c>
      <c r="L3" s="557">
        <f>L4+L16+L24</f>
        <v>1930</v>
      </c>
      <c r="M3" s="561">
        <f>(L3-$H3)/$H3</f>
        <v>1.037344398340249E-3</v>
      </c>
      <c r="N3" s="556">
        <f>N4+N16+N24</f>
        <v>1401</v>
      </c>
      <c r="O3" s="557">
        <f>O4+O16+O24</f>
        <v>494</v>
      </c>
      <c r="P3" s="558">
        <f>P4+P16+P24</f>
        <v>1895</v>
      </c>
      <c r="Q3" s="561">
        <f t="shared" ref="Q3:Q56" si="0">(P3-$H3)/$H3</f>
        <v>-1.711618257261411E-2</v>
      </c>
      <c r="R3" s="556">
        <f>R4+R16+R24</f>
        <v>1372</v>
      </c>
      <c r="S3" s="557">
        <f>S4+S16+S24</f>
        <v>486</v>
      </c>
      <c r="T3" s="558">
        <f>T4+T16+T24</f>
        <v>1858</v>
      </c>
      <c r="U3" s="561">
        <f>(T3-$H3)/$H3</f>
        <v>-3.6307053941908717E-2</v>
      </c>
      <c r="V3" s="556">
        <f>V4+V16+V24</f>
        <v>1339</v>
      </c>
      <c r="W3" s="557">
        <f>W4+W16+W24</f>
        <v>477</v>
      </c>
      <c r="X3" s="558">
        <f>X4+X16+X24</f>
        <v>1816</v>
      </c>
      <c r="Y3" s="561">
        <f>(X3-$H3)/$H3</f>
        <v>-5.8091286307053944E-2</v>
      </c>
      <c r="Z3" s="556">
        <f>Z4+Z16+Z24</f>
        <v>0</v>
      </c>
      <c r="AA3" s="557">
        <f>AA4+AA16+AA24</f>
        <v>0</v>
      </c>
      <c r="AB3" s="558">
        <f>AB4+AB16+AB24</f>
        <v>0</v>
      </c>
      <c r="AC3" s="561">
        <f>(AB3-$H3)/$H3</f>
        <v>-1</v>
      </c>
      <c r="AD3" s="560">
        <f>AD4+AD16+AD24</f>
        <v>0</v>
      </c>
      <c r="AE3" s="557">
        <f>AE4+AE16+AE24</f>
        <v>0</v>
      </c>
      <c r="AF3" s="558">
        <f>AF4+AF16+AF24</f>
        <v>0</v>
      </c>
      <c r="AG3" s="561">
        <f>(AF3-$H3)/$H3</f>
        <v>-1</v>
      </c>
    </row>
    <row r="4" spans="1:33" x14ac:dyDescent="0.2">
      <c r="A4" s="482" t="s">
        <v>165</v>
      </c>
      <c r="B4" s="492">
        <f>B5+B9+B13</f>
        <v>292</v>
      </c>
      <c r="C4" s="475">
        <f>C5+C9+C13</f>
        <v>120</v>
      </c>
      <c r="D4" s="475">
        <f>D5+D9+D13</f>
        <v>412</v>
      </c>
      <c r="E4" s="562"/>
      <c r="F4" s="492">
        <f>F5+F9+F13</f>
        <v>269</v>
      </c>
      <c r="G4" s="475">
        <f>G5+G9+G13</f>
        <v>106</v>
      </c>
      <c r="H4" s="475">
        <f>H5+H9+H13</f>
        <v>375</v>
      </c>
      <c r="I4" s="563">
        <v>0</v>
      </c>
      <c r="J4" s="564">
        <f>J5+J9+J13</f>
        <v>272</v>
      </c>
      <c r="K4" s="475">
        <f>K5+K9+K13</f>
        <v>105</v>
      </c>
      <c r="L4" s="475">
        <f>L5+L9+L13</f>
        <v>377</v>
      </c>
      <c r="M4" s="565">
        <f>(L4-$H4)/$H4</f>
        <v>5.3333333333333332E-3</v>
      </c>
      <c r="N4" s="492">
        <f>N5+N9+N13</f>
        <v>270</v>
      </c>
      <c r="O4" s="475">
        <f>O5+O9+O13</f>
        <v>107</v>
      </c>
      <c r="P4" s="475">
        <f>P5+P9+P13</f>
        <v>377</v>
      </c>
      <c r="Q4" s="565">
        <f t="shared" si="0"/>
        <v>5.3333333333333332E-3</v>
      </c>
      <c r="R4" s="492">
        <f>R5+R9+R13</f>
        <v>268</v>
      </c>
      <c r="S4" s="475">
        <f>S5+S9+S13</f>
        <v>105</v>
      </c>
      <c r="T4" s="475">
        <f>T5+T9+T13</f>
        <v>373</v>
      </c>
      <c r="U4" s="565">
        <f>(T4-$H4)/$H4</f>
        <v>-5.3333333333333332E-3</v>
      </c>
      <c r="V4" s="492">
        <f>V5+V9+V13</f>
        <v>256</v>
      </c>
      <c r="W4" s="475">
        <f>W5+W9+W13</f>
        <v>105</v>
      </c>
      <c r="X4" s="475">
        <f>X5+X9+X13</f>
        <v>361</v>
      </c>
      <c r="Y4" s="565">
        <f>(X4-$H4)/$H4</f>
        <v>-3.7333333333333336E-2</v>
      </c>
      <c r="Z4" s="492">
        <f>Z5+Z9+Z13</f>
        <v>0</v>
      </c>
      <c r="AA4" s="475">
        <f>AA5+AA9+AA13</f>
        <v>0</v>
      </c>
      <c r="AB4" s="475">
        <f>AB5+AB9+AB13</f>
        <v>0</v>
      </c>
      <c r="AC4" s="565">
        <f>(AB4-$H4)/$H4</f>
        <v>-1</v>
      </c>
      <c r="AD4" s="564">
        <f>AD5+AD9+AD13</f>
        <v>0</v>
      </c>
      <c r="AE4" s="475">
        <f>AE5+AE9+AE13</f>
        <v>0</v>
      </c>
      <c r="AF4" s="475">
        <f>AF5+AF9+AF13</f>
        <v>0</v>
      </c>
      <c r="AG4" s="565">
        <f>(AF4-$H4)/$H4</f>
        <v>-1</v>
      </c>
    </row>
    <row r="5" spans="1:33" x14ac:dyDescent="0.2">
      <c r="A5" s="483" t="s">
        <v>171</v>
      </c>
      <c r="B5" s="457">
        <f>SUM(B6:B8)</f>
        <v>70</v>
      </c>
      <c r="C5" s="387">
        <f>SUM(C6:C8)</f>
        <v>44</v>
      </c>
      <c r="D5" s="387">
        <f>SUM(D6:D8)</f>
        <v>114</v>
      </c>
      <c r="E5" s="566"/>
      <c r="F5" s="457">
        <f>SUM(F6:F8)</f>
        <v>70</v>
      </c>
      <c r="G5" s="387">
        <f>SUM(G6:G8)</f>
        <v>42</v>
      </c>
      <c r="H5" s="387">
        <f>SUM(H6:H8)</f>
        <v>112</v>
      </c>
      <c r="I5" s="567">
        <v>0</v>
      </c>
      <c r="J5" s="382">
        <f>SUM(J6:J8)</f>
        <v>71</v>
      </c>
      <c r="K5" s="387">
        <f>SUM(K6:K8)</f>
        <v>40</v>
      </c>
      <c r="L5" s="387">
        <f>SUM(L6:L8)</f>
        <v>111</v>
      </c>
      <c r="M5" s="568">
        <f>(L5-$H5)/$H5</f>
        <v>-8.9285714285714281E-3</v>
      </c>
      <c r="N5" s="457">
        <f>SUM(N6:N8)</f>
        <v>70</v>
      </c>
      <c r="O5" s="387">
        <f>SUM(O6:O8)</f>
        <v>40</v>
      </c>
      <c r="P5" s="387">
        <f>SUM(P6:P8)</f>
        <v>110</v>
      </c>
      <c r="Q5" s="569">
        <f t="shared" si="0"/>
        <v>-1.7857142857142856E-2</v>
      </c>
      <c r="R5" s="457">
        <f>SUM(R6:R8)</f>
        <v>69</v>
      </c>
      <c r="S5" s="387">
        <f>SUM(S6:S8)</f>
        <v>40</v>
      </c>
      <c r="T5" s="387">
        <f>SUM(T6:T8)</f>
        <v>109</v>
      </c>
      <c r="U5" s="569">
        <f>(T5-$H5)/$H5</f>
        <v>-2.6785714285714284E-2</v>
      </c>
      <c r="V5" s="457">
        <f>SUM(V6:V8)</f>
        <v>64</v>
      </c>
      <c r="W5" s="387">
        <f>SUM(W6:W8)</f>
        <v>40</v>
      </c>
      <c r="X5" s="387">
        <f>SUM(X6:X8)</f>
        <v>104</v>
      </c>
      <c r="Y5" s="568">
        <f>(X5-$H5)/$H5</f>
        <v>-7.1428571428571425E-2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>
        <f t="shared" ref="AC5:AC55" si="1">(AB5-$H5)/$H5</f>
        <v>-1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>
        <f t="shared" ref="AG5:AG56" si="2">(AF5-$H5)/$H5</f>
        <v>-1</v>
      </c>
    </row>
    <row r="6" spans="1:33" x14ac:dyDescent="0.2">
      <c r="A6" s="485" t="s">
        <v>214</v>
      </c>
      <c r="B6" s="494">
        <v>22</v>
      </c>
      <c r="C6" s="476">
        <v>25</v>
      </c>
      <c r="D6" s="332">
        <f>SUM(B6:C6)</f>
        <v>47</v>
      </c>
      <c r="E6" s="570"/>
      <c r="F6" s="494">
        <v>22</v>
      </c>
      <c r="G6" s="476">
        <v>25</v>
      </c>
      <c r="H6" s="476">
        <f>SUM(F6:G6)</f>
        <v>47</v>
      </c>
      <c r="I6" s="571">
        <v>0</v>
      </c>
      <c r="J6" s="572">
        <v>23</v>
      </c>
      <c r="K6" s="476">
        <v>25</v>
      </c>
      <c r="L6" s="476">
        <f>SUM(J6:K6)</f>
        <v>48</v>
      </c>
      <c r="M6" s="543">
        <f>(L6-$H6)/$H6</f>
        <v>2.1276595744680851E-2</v>
      </c>
      <c r="N6" s="494">
        <v>23</v>
      </c>
      <c r="O6" s="476">
        <v>25</v>
      </c>
      <c r="P6" s="476">
        <f>SUM(N6:O6)</f>
        <v>48</v>
      </c>
      <c r="Q6" s="543">
        <f t="shared" si="0"/>
        <v>2.1276595744680851E-2</v>
      </c>
      <c r="R6" s="494">
        <v>22</v>
      </c>
      <c r="S6" s="476">
        <v>25</v>
      </c>
      <c r="T6" s="476">
        <f>SUM(R6:S6)</f>
        <v>47</v>
      </c>
      <c r="U6" s="541">
        <f>(T6-$H6)/$H6</f>
        <v>0</v>
      </c>
      <c r="V6" s="494">
        <v>18</v>
      </c>
      <c r="W6" s="476">
        <v>25</v>
      </c>
      <c r="X6" s="476">
        <f>SUM(V6:W6)</f>
        <v>43</v>
      </c>
      <c r="Y6" s="545">
        <f>(X6-$H6)/$H6</f>
        <v>-8.5106382978723402E-2</v>
      </c>
      <c r="Z6" s="494"/>
      <c r="AA6" s="476"/>
      <c r="AB6" s="476">
        <f>SUM(Z6:AA6)</f>
        <v>0</v>
      </c>
      <c r="AC6" s="541">
        <f t="shared" si="1"/>
        <v>-1</v>
      </c>
      <c r="AD6" s="572"/>
      <c r="AE6" s="476"/>
      <c r="AF6" s="476">
        <f>SUM(AD6:AE6)</f>
        <v>0</v>
      </c>
      <c r="AG6" s="541">
        <f>(AF6-$H6)/$H6</f>
        <v>-1</v>
      </c>
    </row>
    <row r="7" spans="1:33" x14ac:dyDescent="0.2">
      <c r="A7" s="484" t="s">
        <v>130</v>
      </c>
      <c r="B7" s="493">
        <v>27</v>
      </c>
      <c r="C7" s="332">
        <v>15</v>
      </c>
      <c r="D7" s="332">
        <f t="shared" ref="D7:D8" si="3">SUM(B7:C7)</f>
        <v>42</v>
      </c>
      <c r="E7" s="488"/>
      <c r="F7" s="494">
        <v>26</v>
      </c>
      <c r="G7" s="476">
        <v>13</v>
      </c>
      <c r="H7" s="476">
        <f>SUM(F7:G7)</f>
        <v>39</v>
      </c>
      <c r="I7" s="571">
        <v>0</v>
      </c>
      <c r="J7" s="572">
        <v>26</v>
      </c>
      <c r="K7" s="476">
        <v>12</v>
      </c>
      <c r="L7" s="476">
        <f>SUM(J7:K7)</f>
        <v>38</v>
      </c>
      <c r="M7" s="541">
        <f>(L7-$H7)/$H7</f>
        <v>-2.564102564102564E-2</v>
      </c>
      <c r="N7" s="494">
        <v>25</v>
      </c>
      <c r="O7" s="476">
        <v>12</v>
      </c>
      <c r="P7" s="476">
        <f>SUM(N7:O7)</f>
        <v>37</v>
      </c>
      <c r="Q7" s="545">
        <f t="shared" si="0"/>
        <v>-5.128205128205128E-2</v>
      </c>
      <c r="R7" s="494">
        <v>25</v>
      </c>
      <c r="S7" s="476">
        <v>12</v>
      </c>
      <c r="T7" s="476">
        <f>SUM(R7:S7)</f>
        <v>37</v>
      </c>
      <c r="U7" s="545">
        <f>(T7-$H7)/$H7</f>
        <v>-5.128205128205128E-2</v>
      </c>
      <c r="V7" s="494">
        <v>24</v>
      </c>
      <c r="W7" s="476">
        <v>12</v>
      </c>
      <c r="X7" s="476">
        <f>SUM(V7:W7)</f>
        <v>36</v>
      </c>
      <c r="Y7" s="545">
        <f>(X7-$H7)/$H7</f>
        <v>-7.6923076923076927E-2</v>
      </c>
      <c r="Z7" s="494"/>
      <c r="AA7" s="476"/>
      <c r="AB7" s="476">
        <f>SUM(Z7:AA7)</f>
        <v>0</v>
      </c>
      <c r="AC7" s="541">
        <f t="shared" si="1"/>
        <v>-1</v>
      </c>
      <c r="AD7" s="572"/>
      <c r="AE7" s="476"/>
      <c r="AF7" s="476">
        <f>SUM(AD7:AE7)</f>
        <v>0</v>
      </c>
      <c r="AG7" s="541">
        <f>(AF7-$H7)/$H7</f>
        <v>-1</v>
      </c>
    </row>
    <row r="8" spans="1:33" x14ac:dyDescent="0.2">
      <c r="A8" s="484" t="s">
        <v>10</v>
      </c>
      <c r="B8" s="493">
        <v>21</v>
      </c>
      <c r="C8" s="332">
        <v>4</v>
      </c>
      <c r="D8" s="332">
        <f t="shared" si="3"/>
        <v>25</v>
      </c>
      <c r="E8" s="488"/>
      <c r="F8" s="493">
        <v>22</v>
      </c>
      <c r="G8" s="332">
        <v>4</v>
      </c>
      <c r="H8" s="476">
        <f>SUM(F8:G8)</f>
        <v>26</v>
      </c>
      <c r="I8" s="571">
        <v>0</v>
      </c>
      <c r="J8" s="572">
        <v>22</v>
      </c>
      <c r="K8" s="476">
        <v>3</v>
      </c>
      <c r="L8" s="476">
        <f>SUM(J8:K8)</f>
        <v>25</v>
      </c>
      <c r="M8" s="541">
        <f t="shared" ref="M8:M56" si="4">(L8-$H8)/$H8</f>
        <v>-3.8461538461538464E-2</v>
      </c>
      <c r="N8" s="494">
        <v>22</v>
      </c>
      <c r="O8" s="476">
        <v>3</v>
      </c>
      <c r="P8" s="476">
        <f>SUM(N8:O8)</f>
        <v>25</v>
      </c>
      <c r="Q8" s="541">
        <f>(P8-$H8)/$H8</f>
        <v>-3.8461538461538464E-2</v>
      </c>
      <c r="R8" s="494">
        <v>22</v>
      </c>
      <c r="S8" s="476">
        <v>3</v>
      </c>
      <c r="T8" s="476">
        <f>SUM(R8:S8)</f>
        <v>25</v>
      </c>
      <c r="U8" s="541">
        <f t="shared" ref="U8:U56" si="5">(T8-$H8)/$H8</f>
        <v>-3.8461538461538464E-2</v>
      </c>
      <c r="V8" s="494">
        <v>22</v>
      </c>
      <c r="W8" s="476">
        <v>3</v>
      </c>
      <c r="X8" s="476">
        <f>SUM(V8:W8)</f>
        <v>25</v>
      </c>
      <c r="Y8" s="541">
        <f t="shared" ref="Y8:Y56" si="6">(X8-$H8)/$H8</f>
        <v>-3.8461538461538464E-2</v>
      </c>
      <c r="Z8" s="494"/>
      <c r="AA8" s="476"/>
      <c r="AB8" s="476">
        <f>SUM(Z8:AA8)</f>
        <v>0</v>
      </c>
      <c r="AC8" s="541">
        <f t="shared" si="1"/>
        <v>-1</v>
      </c>
      <c r="AD8" s="572"/>
      <c r="AE8" s="476"/>
      <c r="AF8" s="476">
        <f>SUM(AD8:AE8)</f>
        <v>0</v>
      </c>
      <c r="AG8" s="541">
        <f t="shared" si="2"/>
        <v>-1</v>
      </c>
    </row>
    <row r="9" spans="1:33" x14ac:dyDescent="0.2">
      <c r="A9" s="483" t="s">
        <v>173</v>
      </c>
      <c r="B9" s="457">
        <f>SUM(B10:B12)</f>
        <v>88</v>
      </c>
      <c r="C9" s="387">
        <f>SUM(C10:C12)</f>
        <v>47</v>
      </c>
      <c r="D9" s="387">
        <f>SUM(B9:C9)</f>
        <v>135</v>
      </c>
      <c r="E9" s="489"/>
      <c r="F9" s="457">
        <f>SUM(F10:F12)</f>
        <v>82</v>
      </c>
      <c r="G9" s="387">
        <f>SUM(G10:G12)</f>
        <v>44</v>
      </c>
      <c r="H9" s="387">
        <f>SUM(H10:H12)</f>
        <v>126</v>
      </c>
      <c r="I9" s="567">
        <v>0</v>
      </c>
      <c r="J9" s="382">
        <f>SUM(J10:J12)</f>
        <v>85</v>
      </c>
      <c r="K9" s="387">
        <f>SUM(K10:K12)</f>
        <v>44</v>
      </c>
      <c r="L9" s="387">
        <f>SUM(L10:L12)</f>
        <v>129</v>
      </c>
      <c r="M9" s="568">
        <f t="shared" si="4"/>
        <v>2.3809523809523808E-2</v>
      </c>
      <c r="N9" s="457">
        <f>SUM(N10:N12)</f>
        <v>79</v>
      </c>
      <c r="O9" s="387">
        <f>SUM(O10:O12)</f>
        <v>43</v>
      </c>
      <c r="P9" s="387">
        <f>SUM(P10:P12)</f>
        <v>122</v>
      </c>
      <c r="Q9" s="568">
        <f t="shared" si="0"/>
        <v>-3.1746031746031744E-2</v>
      </c>
      <c r="R9" s="457">
        <f>SUM(R10:R12)</f>
        <v>78</v>
      </c>
      <c r="S9" s="387">
        <f>SUM(S10:S12)</f>
        <v>42</v>
      </c>
      <c r="T9" s="387">
        <f>SUM(T10:T12)</f>
        <v>120</v>
      </c>
      <c r="U9" s="568">
        <f t="shared" si="5"/>
        <v>-4.7619047619047616E-2</v>
      </c>
      <c r="V9" s="457">
        <f>SUM(V10:V12)</f>
        <v>77</v>
      </c>
      <c r="W9" s="387">
        <f>SUM(W10:W12)</f>
        <v>42</v>
      </c>
      <c r="X9" s="387">
        <f>SUM(X10:X12)</f>
        <v>119</v>
      </c>
      <c r="Y9" s="568">
        <f t="shared" si="6"/>
        <v>-5.5555555555555552E-2</v>
      </c>
      <c r="Z9" s="457">
        <f>SUM(Z10:Z12)</f>
        <v>0</v>
      </c>
      <c r="AA9" s="387">
        <f>SUM(AA10:AA12)</f>
        <v>0</v>
      </c>
      <c r="AB9" s="387">
        <f>SUM(AB10:AB12)</f>
        <v>0</v>
      </c>
      <c r="AC9" s="568">
        <f t="shared" si="1"/>
        <v>-1</v>
      </c>
      <c r="AD9" s="382">
        <f>SUM(AD10:AD12)</f>
        <v>0</v>
      </c>
      <c r="AE9" s="387">
        <f>SUM(AE10:AE12)</f>
        <v>0</v>
      </c>
      <c r="AF9" s="387">
        <f>SUM(AF10:AF12)</f>
        <v>0</v>
      </c>
      <c r="AG9" s="568">
        <f t="shared" si="2"/>
        <v>-1</v>
      </c>
    </row>
    <row r="10" spans="1:33" x14ac:dyDescent="0.2">
      <c r="A10" s="484" t="s">
        <v>185</v>
      </c>
      <c r="B10" s="493">
        <v>12</v>
      </c>
      <c r="C10" s="332">
        <v>19</v>
      </c>
      <c r="D10" s="332">
        <f>SUM(B10:C10)</f>
        <v>31</v>
      </c>
      <c r="E10" s="488"/>
      <c r="F10" s="493">
        <v>10</v>
      </c>
      <c r="G10" s="332">
        <v>16</v>
      </c>
      <c r="H10" s="476">
        <f>SUM(F10:G10)</f>
        <v>26</v>
      </c>
      <c r="I10" s="571">
        <v>0</v>
      </c>
      <c r="J10" s="572">
        <v>11</v>
      </c>
      <c r="K10" s="476">
        <v>16</v>
      </c>
      <c r="L10" s="476">
        <f>SUM(J10:K10)</f>
        <v>27</v>
      </c>
      <c r="M10" s="543">
        <f t="shared" si="4"/>
        <v>3.8461538461538464E-2</v>
      </c>
      <c r="N10" s="494">
        <v>10</v>
      </c>
      <c r="O10" s="476">
        <v>16</v>
      </c>
      <c r="P10" s="476">
        <f>SUM(N10:O10)</f>
        <v>26</v>
      </c>
      <c r="Q10" s="541">
        <f t="shared" si="0"/>
        <v>0</v>
      </c>
      <c r="R10" s="494">
        <v>10</v>
      </c>
      <c r="S10" s="476">
        <v>16</v>
      </c>
      <c r="T10" s="476">
        <f>SUM(R10:S10)</f>
        <v>26</v>
      </c>
      <c r="U10" s="541">
        <f t="shared" si="5"/>
        <v>0</v>
      </c>
      <c r="V10" s="494">
        <v>10</v>
      </c>
      <c r="W10" s="476">
        <v>16</v>
      </c>
      <c r="X10" s="476">
        <f>SUM(V10:W10)</f>
        <v>26</v>
      </c>
      <c r="Y10" s="541">
        <f t="shared" si="6"/>
        <v>0</v>
      </c>
      <c r="Z10" s="494"/>
      <c r="AA10" s="476"/>
      <c r="AB10" s="476">
        <f>SUM(Z10:AA10)</f>
        <v>0</v>
      </c>
      <c r="AC10" s="541">
        <f t="shared" si="1"/>
        <v>-1</v>
      </c>
      <c r="AD10" s="572"/>
      <c r="AE10" s="476"/>
      <c r="AF10" s="476">
        <f>SUM(AD10:AE10)</f>
        <v>0</v>
      </c>
      <c r="AG10" s="541">
        <f t="shared" si="2"/>
        <v>-1</v>
      </c>
    </row>
    <row r="11" spans="1:33" x14ac:dyDescent="0.2">
      <c r="A11" s="484" t="s">
        <v>234</v>
      </c>
      <c r="B11" s="493">
        <v>36</v>
      </c>
      <c r="C11" s="332">
        <v>6</v>
      </c>
      <c r="D11" s="332">
        <f>SUM(B11:C11)</f>
        <v>42</v>
      </c>
      <c r="E11" s="488"/>
      <c r="F11" s="493">
        <v>37</v>
      </c>
      <c r="G11" s="332">
        <v>6</v>
      </c>
      <c r="H11" s="476">
        <f>SUM(F11:G11)</f>
        <v>43</v>
      </c>
      <c r="I11" s="571">
        <v>0</v>
      </c>
      <c r="J11" s="572">
        <v>37</v>
      </c>
      <c r="K11" s="476">
        <v>5</v>
      </c>
      <c r="L11" s="476">
        <f>SUM(J11:K11)</f>
        <v>42</v>
      </c>
      <c r="M11" s="541">
        <f t="shared" si="4"/>
        <v>-2.3255813953488372E-2</v>
      </c>
      <c r="N11" s="494">
        <v>36</v>
      </c>
      <c r="O11" s="476">
        <v>5</v>
      </c>
      <c r="P11" s="476">
        <f>SUM(N11:O11)</f>
        <v>41</v>
      </c>
      <c r="Q11" s="541">
        <f t="shared" si="0"/>
        <v>-4.6511627906976744E-2</v>
      </c>
      <c r="R11" s="494">
        <v>36</v>
      </c>
      <c r="S11" s="476">
        <v>5</v>
      </c>
      <c r="T11" s="476">
        <f>SUM(R11:S11)</f>
        <v>41</v>
      </c>
      <c r="U11" s="541">
        <f t="shared" si="5"/>
        <v>-4.6511627906976744E-2</v>
      </c>
      <c r="V11" s="494">
        <v>35</v>
      </c>
      <c r="W11" s="476">
        <v>5</v>
      </c>
      <c r="X11" s="476">
        <f>SUM(V11:W11)</f>
        <v>40</v>
      </c>
      <c r="Y11" s="545">
        <f t="shared" si="6"/>
        <v>-6.9767441860465115E-2</v>
      </c>
      <c r="Z11" s="494"/>
      <c r="AA11" s="476"/>
      <c r="AB11" s="476"/>
      <c r="AC11" s="541"/>
      <c r="AD11" s="572"/>
      <c r="AE11" s="476"/>
      <c r="AF11" s="476"/>
      <c r="AG11" s="541"/>
    </row>
    <row r="12" spans="1:33" x14ac:dyDescent="0.2">
      <c r="A12" s="484" t="s">
        <v>184</v>
      </c>
      <c r="B12" s="493">
        <v>40</v>
      </c>
      <c r="C12" s="332">
        <v>22</v>
      </c>
      <c r="D12" s="332">
        <f t="shared" ref="D12:D56" si="7">SUM(B12:C12)</f>
        <v>62</v>
      </c>
      <c r="E12" s="488"/>
      <c r="F12" s="493">
        <v>35</v>
      </c>
      <c r="G12" s="332">
        <v>22</v>
      </c>
      <c r="H12" s="476">
        <f>SUM(F12:G12)</f>
        <v>57</v>
      </c>
      <c r="I12" s="571">
        <v>0</v>
      </c>
      <c r="J12" s="572">
        <v>37</v>
      </c>
      <c r="K12" s="476">
        <v>23</v>
      </c>
      <c r="L12" s="476">
        <f>SUM(J12:K12)</f>
        <v>60</v>
      </c>
      <c r="M12" s="543">
        <f t="shared" si="4"/>
        <v>5.2631578947368418E-2</v>
      </c>
      <c r="N12" s="494">
        <v>33</v>
      </c>
      <c r="O12" s="476">
        <v>22</v>
      </c>
      <c r="P12" s="476">
        <f>SUM(N12:O12)</f>
        <v>55</v>
      </c>
      <c r="Q12" s="541">
        <f t="shared" si="0"/>
        <v>-3.5087719298245612E-2</v>
      </c>
      <c r="R12" s="494">
        <v>32</v>
      </c>
      <c r="S12" s="476">
        <v>21</v>
      </c>
      <c r="T12" s="476">
        <f>SUM(R12:S12)</f>
        <v>53</v>
      </c>
      <c r="U12" s="545">
        <f t="shared" si="5"/>
        <v>-7.0175438596491224E-2</v>
      </c>
      <c r="V12" s="494">
        <v>32</v>
      </c>
      <c r="W12" s="476">
        <v>21</v>
      </c>
      <c r="X12" s="476">
        <f>SUM(V12:W12)</f>
        <v>53</v>
      </c>
      <c r="Y12" s="545">
        <f t="shared" si="6"/>
        <v>-7.0175438596491224E-2</v>
      </c>
      <c r="Z12" s="494"/>
      <c r="AA12" s="476"/>
      <c r="AB12" s="476">
        <f>SUM(Z12:AA12)</f>
        <v>0</v>
      </c>
      <c r="AC12" s="541">
        <f t="shared" si="1"/>
        <v>-1</v>
      </c>
      <c r="AD12" s="572"/>
      <c r="AE12" s="476"/>
      <c r="AF12" s="476">
        <f>SUM(AD12:AE12)</f>
        <v>0</v>
      </c>
      <c r="AG12" s="541">
        <f t="shared" si="2"/>
        <v>-1</v>
      </c>
    </row>
    <row r="13" spans="1:33" x14ac:dyDescent="0.2">
      <c r="A13" s="483" t="s">
        <v>172</v>
      </c>
      <c r="B13" s="457">
        <f>SUM(B14:B15)</f>
        <v>134</v>
      </c>
      <c r="C13" s="387">
        <f>SUM(C14:C15)</f>
        <v>29</v>
      </c>
      <c r="D13" s="573">
        <f t="shared" si="7"/>
        <v>163</v>
      </c>
      <c r="E13" s="489"/>
      <c r="F13" s="457">
        <f>SUM(F14:F15)</f>
        <v>117</v>
      </c>
      <c r="G13" s="387">
        <f>SUM(G14:G15)</f>
        <v>20</v>
      </c>
      <c r="H13" s="387">
        <f>SUM(H14:H15)</f>
        <v>137</v>
      </c>
      <c r="I13" s="567">
        <v>0</v>
      </c>
      <c r="J13" s="382">
        <f>SUM(J14:J15)</f>
        <v>116</v>
      </c>
      <c r="K13" s="387">
        <f>SUM(K14:K15)</f>
        <v>21</v>
      </c>
      <c r="L13" s="387">
        <f>SUM(L14:L15)</f>
        <v>137</v>
      </c>
      <c r="M13" s="568">
        <f t="shared" si="4"/>
        <v>0</v>
      </c>
      <c r="N13" s="457">
        <f>SUM(N14:N15)</f>
        <v>121</v>
      </c>
      <c r="O13" s="387">
        <f>SUM(O14:O15)</f>
        <v>24</v>
      </c>
      <c r="P13" s="387">
        <f>SUM(P14:P15)</f>
        <v>145</v>
      </c>
      <c r="Q13" s="568">
        <f t="shared" si="0"/>
        <v>5.8394160583941604E-2</v>
      </c>
      <c r="R13" s="457">
        <f>SUM(R14:R15)</f>
        <v>121</v>
      </c>
      <c r="S13" s="387">
        <f>SUM(S14:S15)</f>
        <v>23</v>
      </c>
      <c r="T13" s="387">
        <f>SUM(T14:T15)</f>
        <v>144</v>
      </c>
      <c r="U13" s="568">
        <f t="shared" si="5"/>
        <v>5.1094890510948905E-2</v>
      </c>
      <c r="V13" s="457">
        <f>SUM(V14:V15)</f>
        <v>115</v>
      </c>
      <c r="W13" s="387">
        <f>SUM(W14:W15)</f>
        <v>23</v>
      </c>
      <c r="X13" s="387">
        <f>SUM(X14:X15)</f>
        <v>138</v>
      </c>
      <c r="Y13" s="568">
        <f t="shared" si="6"/>
        <v>7.2992700729927005E-3</v>
      </c>
      <c r="Z13" s="457">
        <f>SUM(Z14:Z15)</f>
        <v>0</v>
      </c>
      <c r="AA13" s="387">
        <f>SUM(AA14:AA15)</f>
        <v>0</v>
      </c>
      <c r="AB13" s="387">
        <f>SUM(AB14:AB15)</f>
        <v>0</v>
      </c>
      <c r="AC13" s="568">
        <f t="shared" si="1"/>
        <v>-1</v>
      </c>
      <c r="AD13" s="382">
        <f>SUM(AD14:AD15)</f>
        <v>0</v>
      </c>
      <c r="AE13" s="387">
        <f>SUM(AE14:AE15)</f>
        <v>0</v>
      </c>
      <c r="AF13" s="387">
        <f>SUM(AF14:AF15)</f>
        <v>0</v>
      </c>
      <c r="AG13" s="568">
        <f t="shared" si="2"/>
        <v>-1</v>
      </c>
    </row>
    <row r="14" spans="1:33" x14ac:dyDescent="0.2">
      <c r="A14" s="484" t="s">
        <v>150</v>
      </c>
      <c r="B14" s="493">
        <v>43</v>
      </c>
      <c r="C14" s="332">
        <v>14</v>
      </c>
      <c r="D14" s="332">
        <f t="shared" si="7"/>
        <v>57</v>
      </c>
      <c r="E14" s="488"/>
      <c r="F14" s="493">
        <v>37</v>
      </c>
      <c r="G14" s="332">
        <v>10</v>
      </c>
      <c r="H14" s="476">
        <f>SUM(F14:G14)</f>
        <v>47</v>
      </c>
      <c r="I14" s="571">
        <v>0</v>
      </c>
      <c r="J14" s="338">
        <v>37</v>
      </c>
      <c r="K14" s="332">
        <v>11</v>
      </c>
      <c r="L14" s="476">
        <f>SUM(J14:K14)</f>
        <v>48</v>
      </c>
      <c r="M14" s="543">
        <f t="shared" si="4"/>
        <v>2.1276595744680851E-2</v>
      </c>
      <c r="N14" s="494">
        <v>35</v>
      </c>
      <c r="O14" s="476">
        <v>10</v>
      </c>
      <c r="P14" s="476">
        <f>SUM(N14:O14)</f>
        <v>45</v>
      </c>
      <c r="Q14" s="541">
        <f t="shared" si="0"/>
        <v>-4.2553191489361701E-2</v>
      </c>
      <c r="R14" s="494">
        <v>35</v>
      </c>
      <c r="S14" s="476">
        <v>10</v>
      </c>
      <c r="T14" s="476">
        <f>SUM(R14:S14)</f>
        <v>45</v>
      </c>
      <c r="U14" s="541">
        <f t="shared" si="5"/>
        <v>-4.2553191489361701E-2</v>
      </c>
      <c r="V14" s="494">
        <v>34</v>
      </c>
      <c r="W14" s="476">
        <v>10</v>
      </c>
      <c r="X14" s="476">
        <f>SUM(V14:W14)</f>
        <v>44</v>
      </c>
      <c r="Y14" s="545">
        <f t="shared" si="6"/>
        <v>-6.3829787234042548E-2</v>
      </c>
      <c r="Z14" s="494"/>
      <c r="AA14" s="476"/>
      <c r="AB14" s="476">
        <f>SUM(Z14:AA14)</f>
        <v>0</v>
      </c>
      <c r="AC14" s="541">
        <f t="shared" si="1"/>
        <v>-1</v>
      </c>
      <c r="AD14" s="572"/>
      <c r="AE14" s="476"/>
      <c r="AF14" s="476">
        <f>SUM(AD14:AE14)</f>
        <v>0</v>
      </c>
      <c r="AG14" s="541">
        <f t="shared" si="2"/>
        <v>-1</v>
      </c>
    </row>
    <row r="15" spans="1:33" x14ac:dyDescent="0.2">
      <c r="A15" s="484" t="s">
        <v>91</v>
      </c>
      <c r="B15" s="493">
        <v>91</v>
      </c>
      <c r="C15" s="332">
        <v>15</v>
      </c>
      <c r="D15" s="332">
        <f t="shared" si="7"/>
        <v>106</v>
      </c>
      <c r="E15" s="488"/>
      <c r="F15" s="494">
        <v>80</v>
      </c>
      <c r="G15" s="476">
        <v>10</v>
      </c>
      <c r="H15" s="476">
        <f>SUM(F15:G15)</f>
        <v>90</v>
      </c>
      <c r="I15" s="571">
        <v>0</v>
      </c>
      <c r="J15" s="572">
        <v>79</v>
      </c>
      <c r="K15" s="476">
        <v>10</v>
      </c>
      <c r="L15" s="476">
        <f>SUM(J15:K15)</f>
        <v>89</v>
      </c>
      <c r="M15" s="541">
        <f t="shared" si="4"/>
        <v>-1.1111111111111112E-2</v>
      </c>
      <c r="N15" s="494">
        <v>86</v>
      </c>
      <c r="O15" s="476">
        <v>14</v>
      </c>
      <c r="P15" s="476">
        <f>SUM(N15:O15)</f>
        <v>100</v>
      </c>
      <c r="Q15" s="543">
        <f>(P15-$H15)/$H15</f>
        <v>0.1111111111111111</v>
      </c>
      <c r="R15" s="494">
        <v>86</v>
      </c>
      <c r="S15" s="476">
        <v>13</v>
      </c>
      <c r="T15" s="476">
        <f>SUM(R15:S15)</f>
        <v>99</v>
      </c>
      <c r="U15" s="543">
        <f t="shared" si="5"/>
        <v>0.1</v>
      </c>
      <c r="V15" s="494">
        <v>81</v>
      </c>
      <c r="W15" s="476">
        <v>13</v>
      </c>
      <c r="X15" s="476">
        <f>SUM(V15:W15)</f>
        <v>94</v>
      </c>
      <c r="Y15" s="543">
        <f>(X15-$H15)/$H15</f>
        <v>4.4444444444444446E-2</v>
      </c>
      <c r="Z15" s="494"/>
      <c r="AA15" s="476"/>
      <c r="AB15" s="476">
        <f>SUM(Z15:AA15)</f>
        <v>0</v>
      </c>
      <c r="AC15" s="541">
        <f t="shared" si="1"/>
        <v>-1</v>
      </c>
      <c r="AD15" s="572"/>
      <c r="AE15" s="476"/>
      <c r="AF15" s="476">
        <f>SUM(AD15:AE15)</f>
        <v>0</v>
      </c>
      <c r="AG15" s="541">
        <f t="shared" si="2"/>
        <v>-1</v>
      </c>
    </row>
    <row r="16" spans="1:33" x14ac:dyDescent="0.2">
      <c r="A16" s="482" t="s">
        <v>81</v>
      </c>
      <c r="B16" s="492">
        <f>B17+B22</f>
        <v>100</v>
      </c>
      <c r="C16" s="475">
        <f>C17+C22</f>
        <v>30</v>
      </c>
      <c r="D16" s="574">
        <f t="shared" si="7"/>
        <v>130</v>
      </c>
      <c r="E16" s="562"/>
      <c r="F16" s="492">
        <f>F17+F22</f>
        <v>95</v>
      </c>
      <c r="G16" s="475">
        <f>G17+G22</f>
        <v>26</v>
      </c>
      <c r="H16" s="475">
        <f>H17+H22</f>
        <v>121</v>
      </c>
      <c r="I16" s="563">
        <v>0</v>
      </c>
      <c r="J16" s="564">
        <f>J17+J22</f>
        <v>97</v>
      </c>
      <c r="K16" s="475">
        <f>K17+K22</f>
        <v>27</v>
      </c>
      <c r="L16" s="475">
        <f>L17+L22</f>
        <v>124</v>
      </c>
      <c r="M16" s="565">
        <f t="shared" si="4"/>
        <v>2.4793388429752067E-2</v>
      </c>
      <c r="N16" s="492">
        <f>N17+N22</f>
        <v>96</v>
      </c>
      <c r="O16" s="475">
        <f>O17+O22</f>
        <v>27</v>
      </c>
      <c r="P16" s="475">
        <f>P17+P22</f>
        <v>123</v>
      </c>
      <c r="Q16" s="539">
        <f t="shared" si="0"/>
        <v>1.6528925619834711E-2</v>
      </c>
      <c r="R16" s="492">
        <f>R17+R22</f>
        <v>95</v>
      </c>
      <c r="S16" s="475">
        <f>S17+S22</f>
        <v>26</v>
      </c>
      <c r="T16" s="475">
        <f>T17+T22</f>
        <v>121</v>
      </c>
      <c r="U16" s="539">
        <f t="shared" si="5"/>
        <v>0</v>
      </c>
      <c r="V16" s="492">
        <f>V17+V22</f>
        <v>94</v>
      </c>
      <c r="W16" s="475">
        <f>W17+W22</f>
        <v>26</v>
      </c>
      <c r="X16" s="475">
        <f>X17+X22</f>
        <v>120</v>
      </c>
      <c r="Y16" s="565">
        <f t="shared" si="6"/>
        <v>-8.2644628099173556E-3</v>
      </c>
      <c r="Z16" s="492">
        <f>Z17+Z22</f>
        <v>0</v>
      </c>
      <c r="AA16" s="475">
        <f>AA17+AA22</f>
        <v>0</v>
      </c>
      <c r="AB16" s="475">
        <f>AB17+AB22</f>
        <v>0</v>
      </c>
      <c r="AC16" s="565">
        <f t="shared" si="1"/>
        <v>-1</v>
      </c>
      <c r="AD16" s="564">
        <f>AD17+AD22</f>
        <v>0</v>
      </c>
      <c r="AE16" s="475">
        <f>AE17+AE22</f>
        <v>0</v>
      </c>
      <c r="AF16" s="475">
        <f>AF17+AF22</f>
        <v>0</v>
      </c>
      <c r="AG16" s="565">
        <f t="shared" si="2"/>
        <v>-1</v>
      </c>
    </row>
    <row r="17" spans="1:33" x14ac:dyDescent="0.2">
      <c r="A17" s="483" t="s">
        <v>173</v>
      </c>
      <c r="B17" s="457">
        <f>SUM(B18:B21)</f>
        <v>78</v>
      </c>
      <c r="C17" s="387">
        <f>SUM(C18:C21)</f>
        <v>29</v>
      </c>
      <c r="D17" s="573">
        <f t="shared" si="7"/>
        <v>107</v>
      </c>
      <c r="E17" s="489"/>
      <c r="F17" s="457">
        <f>SUM(F18:F21)</f>
        <v>73</v>
      </c>
      <c r="G17" s="387">
        <f>SUM(G18:G21)</f>
        <v>25</v>
      </c>
      <c r="H17" s="387">
        <f>SUM(H18:H21)</f>
        <v>98</v>
      </c>
      <c r="I17" s="567">
        <v>0</v>
      </c>
      <c r="J17" s="382">
        <f>SUM(J18:J21)</f>
        <v>75</v>
      </c>
      <c r="K17" s="387">
        <f>SUM(K18:K21)</f>
        <v>25</v>
      </c>
      <c r="L17" s="387">
        <f>SUM(L18:L21)</f>
        <v>100</v>
      </c>
      <c r="M17" s="568">
        <f t="shared" si="4"/>
        <v>2.0408163265306121E-2</v>
      </c>
      <c r="N17" s="457">
        <f>SUM(N18:N21)</f>
        <v>75</v>
      </c>
      <c r="O17" s="387">
        <f>SUM(O18:O21)</f>
        <v>25</v>
      </c>
      <c r="P17" s="387">
        <f>SUM(P18:P21)</f>
        <v>100</v>
      </c>
      <c r="Q17" s="568">
        <f t="shared" si="0"/>
        <v>2.0408163265306121E-2</v>
      </c>
      <c r="R17" s="457">
        <f>SUM(R18:R21)</f>
        <v>74</v>
      </c>
      <c r="S17" s="387">
        <f>SUM(S18:S21)</f>
        <v>24</v>
      </c>
      <c r="T17" s="387">
        <f>SUM(T18:T21)</f>
        <v>98</v>
      </c>
      <c r="U17" s="568">
        <f t="shared" si="5"/>
        <v>0</v>
      </c>
      <c r="V17" s="457">
        <f>SUM(V18:V21)</f>
        <v>73</v>
      </c>
      <c r="W17" s="387">
        <f>SUM(W18:W21)</f>
        <v>24</v>
      </c>
      <c r="X17" s="387">
        <f>SUM(X18:X21)</f>
        <v>97</v>
      </c>
      <c r="Y17" s="568">
        <f t="shared" si="6"/>
        <v>-1.020408163265306E-2</v>
      </c>
      <c r="Z17" s="457">
        <f>SUM(Z18:Z21)</f>
        <v>0</v>
      </c>
      <c r="AA17" s="387">
        <f>SUM(AA18:AA21)</f>
        <v>0</v>
      </c>
      <c r="AB17" s="387">
        <f>SUM(AB18:AB21)</f>
        <v>0</v>
      </c>
      <c r="AC17" s="568">
        <f t="shared" si="1"/>
        <v>-1</v>
      </c>
      <c r="AD17" s="382">
        <f>SUM(AD18:AD21)</f>
        <v>0</v>
      </c>
      <c r="AE17" s="387">
        <f>SUM(AE18:AE21)</f>
        <v>0</v>
      </c>
      <c r="AF17" s="387">
        <f>SUM(AF18:AF21)</f>
        <v>0</v>
      </c>
      <c r="AG17" s="568">
        <f t="shared" si="2"/>
        <v>-1</v>
      </c>
    </row>
    <row r="18" spans="1:33" x14ac:dyDescent="0.2">
      <c r="A18" s="484" t="s">
        <v>9</v>
      </c>
      <c r="B18" s="493">
        <v>24</v>
      </c>
      <c r="C18" s="332">
        <v>5</v>
      </c>
      <c r="D18" s="332">
        <f t="shared" si="7"/>
        <v>29</v>
      </c>
      <c r="E18" s="488"/>
      <c r="F18" s="493">
        <v>22</v>
      </c>
      <c r="G18" s="332">
        <v>5</v>
      </c>
      <c r="H18" s="476">
        <f>SUM(F18:G18)</f>
        <v>27</v>
      </c>
      <c r="I18" s="571">
        <v>0</v>
      </c>
      <c r="J18" s="572">
        <v>22</v>
      </c>
      <c r="K18" s="476">
        <v>6</v>
      </c>
      <c r="L18" s="476">
        <f>SUM(J18:K18)</f>
        <v>28</v>
      </c>
      <c r="M18" s="543">
        <f t="shared" si="4"/>
        <v>3.7037037037037035E-2</v>
      </c>
      <c r="N18" s="494">
        <v>22</v>
      </c>
      <c r="O18" s="476">
        <v>6</v>
      </c>
      <c r="P18" s="476">
        <f>SUM(N18:O18)</f>
        <v>28</v>
      </c>
      <c r="Q18" s="543">
        <f t="shared" si="0"/>
        <v>3.7037037037037035E-2</v>
      </c>
      <c r="R18" s="494">
        <v>22</v>
      </c>
      <c r="S18" s="476">
        <v>6</v>
      </c>
      <c r="T18" s="476">
        <f>SUM(R18:S18)</f>
        <v>28</v>
      </c>
      <c r="U18" s="543">
        <f t="shared" si="5"/>
        <v>3.7037037037037035E-2</v>
      </c>
      <c r="V18" s="494">
        <v>22</v>
      </c>
      <c r="W18" s="476">
        <v>6</v>
      </c>
      <c r="X18" s="476">
        <f>SUM(V18:W18)</f>
        <v>28</v>
      </c>
      <c r="Y18" s="543">
        <f t="shared" si="6"/>
        <v>3.7037037037037035E-2</v>
      </c>
      <c r="Z18" s="494"/>
      <c r="AA18" s="476"/>
      <c r="AB18" s="476">
        <f>SUM(Z18:AA18)</f>
        <v>0</v>
      </c>
      <c r="AC18" s="541">
        <f t="shared" si="1"/>
        <v>-1</v>
      </c>
      <c r="AD18" s="572"/>
      <c r="AE18" s="476"/>
      <c r="AF18" s="476">
        <f>SUM(AD18:AE18)</f>
        <v>0</v>
      </c>
      <c r="AG18" s="541">
        <f t="shared" si="2"/>
        <v>-1</v>
      </c>
    </row>
    <row r="19" spans="1:33" x14ac:dyDescent="0.2">
      <c r="A19" s="484" t="s">
        <v>103</v>
      </c>
      <c r="B19" s="493">
        <v>11</v>
      </c>
      <c r="C19" s="332">
        <v>2</v>
      </c>
      <c r="D19" s="332">
        <f t="shared" si="7"/>
        <v>13</v>
      </c>
      <c r="E19" s="488"/>
      <c r="F19" s="493">
        <v>10</v>
      </c>
      <c r="G19" s="575">
        <v>1</v>
      </c>
      <c r="H19" s="476">
        <f>SUM(F19:G19)</f>
        <v>11</v>
      </c>
      <c r="I19" s="571">
        <v>0</v>
      </c>
      <c r="J19" s="572">
        <v>11</v>
      </c>
      <c r="K19" s="576">
        <v>2</v>
      </c>
      <c r="L19" s="476">
        <f>SUM(J19:K19)</f>
        <v>13</v>
      </c>
      <c r="M19" s="543">
        <f t="shared" si="4"/>
        <v>0.18181818181818182</v>
      </c>
      <c r="N19" s="494">
        <v>11</v>
      </c>
      <c r="O19" s="576">
        <v>2</v>
      </c>
      <c r="P19" s="476">
        <f>SUM(N19:O19)</f>
        <v>13</v>
      </c>
      <c r="Q19" s="543">
        <f t="shared" si="0"/>
        <v>0.18181818181818182</v>
      </c>
      <c r="R19" s="494">
        <v>11</v>
      </c>
      <c r="S19" s="576">
        <v>2</v>
      </c>
      <c r="T19" s="476">
        <f>SUM(R19:S19)</f>
        <v>13</v>
      </c>
      <c r="U19" s="543">
        <f t="shared" si="5"/>
        <v>0.18181818181818182</v>
      </c>
      <c r="V19" s="494">
        <v>11</v>
      </c>
      <c r="W19" s="576">
        <v>2</v>
      </c>
      <c r="X19" s="476">
        <f>SUM(V19:W19)</f>
        <v>13</v>
      </c>
      <c r="Y19" s="543">
        <f t="shared" si="6"/>
        <v>0.18181818181818182</v>
      </c>
      <c r="Z19" s="494"/>
      <c r="AA19" s="576"/>
      <c r="AB19" s="476">
        <f>SUM(Z19:AA19)</f>
        <v>0</v>
      </c>
      <c r="AC19" s="541">
        <f t="shared" si="1"/>
        <v>-1</v>
      </c>
      <c r="AD19" s="572"/>
      <c r="AE19" s="576"/>
      <c r="AF19" s="476">
        <f>SUM(AD19:AE19)</f>
        <v>0</v>
      </c>
      <c r="AG19" s="541">
        <f t="shared" si="2"/>
        <v>-1</v>
      </c>
    </row>
    <row r="20" spans="1:33" x14ac:dyDescent="0.2">
      <c r="A20" s="484" t="s">
        <v>13</v>
      </c>
      <c r="B20" s="493">
        <v>16</v>
      </c>
      <c r="C20" s="332">
        <v>21</v>
      </c>
      <c r="D20" s="332">
        <f t="shared" si="7"/>
        <v>37</v>
      </c>
      <c r="E20" s="488"/>
      <c r="F20" s="493">
        <v>15</v>
      </c>
      <c r="G20" s="332">
        <v>18</v>
      </c>
      <c r="H20" s="476">
        <f>SUM(F20:G20)</f>
        <v>33</v>
      </c>
      <c r="I20" s="571">
        <v>0</v>
      </c>
      <c r="J20" s="572">
        <v>16</v>
      </c>
      <c r="K20" s="476">
        <v>17</v>
      </c>
      <c r="L20" s="476">
        <f>SUM(J20:K20)</f>
        <v>33</v>
      </c>
      <c r="M20" s="541">
        <f t="shared" si="4"/>
        <v>0</v>
      </c>
      <c r="N20" s="494">
        <v>16</v>
      </c>
      <c r="O20" s="476">
        <v>17</v>
      </c>
      <c r="P20" s="476">
        <f>SUM(N20:O20)</f>
        <v>33</v>
      </c>
      <c r="Q20" s="541">
        <f t="shared" si="0"/>
        <v>0</v>
      </c>
      <c r="R20" s="494">
        <v>15</v>
      </c>
      <c r="S20" s="476">
        <v>16</v>
      </c>
      <c r="T20" s="476">
        <f>SUM(R20:S20)</f>
        <v>31</v>
      </c>
      <c r="U20" s="545">
        <f t="shared" si="5"/>
        <v>-6.0606060606060608E-2</v>
      </c>
      <c r="V20" s="494">
        <v>14</v>
      </c>
      <c r="W20" s="476">
        <v>16</v>
      </c>
      <c r="X20" s="476">
        <f>SUM(V20:W20)</f>
        <v>30</v>
      </c>
      <c r="Y20" s="545">
        <f t="shared" si="6"/>
        <v>-9.0909090909090912E-2</v>
      </c>
      <c r="Z20" s="494"/>
      <c r="AA20" s="476"/>
      <c r="AB20" s="476">
        <f>SUM(Z20:AA20)</f>
        <v>0</v>
      </c>
      <c r="AC20" s="541">
        <f t="shared" si="1"/>
        <v>-1</v>
      </c>
      <c r="AD20" s="572"/>
      <c r="AE20" s="476"/>
      <c r="AF20" s="476">
        <f>SUM(AD20:AE20)</f>
        <v>0</v>
      </c>
      <c r="AG20" s="541">
        <f t="shared" si="2"/>
        <v>-1</v>
      </c>
    </row>
    <row r="21" spans="1:33" x14ac:dyDescent="0.2">
      <c r="A21" s="484" t="s">
        <v>80</v>
      </c>
      <c r="B21" s="493">
        <v>27</v>
      </c>
      <c r="C21" s="332">
        <v>1</v>
      </c>
      <c r="D21" s="332">
        <f t="shared" si="7"/>
        <v>28</v>
      </c>
      <c r="E21" s="488"/>
      <c r="F21" s="493">
        <v>26</v>
      </c>
      <c r="G21" s="332">
        <v>1</v>
      </c>
      <c r="H21" s="476">
        <f>SUM(F21:G21)</f>
        <v>27</v>
      </c>
      <c r="I21" s="571">
        <v>0</v>
      </c>
      <c r="J21" s="572">
        <v>26</v>
      </c>
      <c r="K21" s="476">
        <v>0</v>
      </c>
      <c r="L21" s="476">
        <f>SUM(J21:K21)</f>
        <v>26</v>
      </c>
      <c r="M21" s="541">
        <f t="shared" si="4"/>
        <v>-3.7037037037037035E-2</v>
      </c>
      <c r="N21" s="494">
        <v>26</v>
      </c>
      <c r="O21" s="476">
        <v>0</v>
      </c>
      <c r="P21" s="476">
        <f>SUM(N21:O21)</f>
        <v>26</v>
      </c>
      <c r="Q21" s="541">
        <f t="shared" si="0"/>
        <v>-3.7037037037037035E-2</v>
      </c>
      <c r="R21" s="494">
        <v>26</v>
      </c>
      <c r="S21" s="476">
        <v>0</v>
      </c>
      <c r="T21" s="476">
        <f>SUM(R21:S21)</f>
        <v>26</v>
      </c>
      <c r="U21" s="541">
        <f t="shared" si="5"/>
        <v>-3.7037037037037035E-2</v>
      </c>
      <c r="V21" s="494">
        <v>26</v>
      </c>
      <c r="W21" s="476">
        <v>0</v>
      </c>
      <c r="X21" s="476">
        <f>SUM(V21:W21)</f>
        <v>26</v>
      </c>
      <c r="Y21" s="541">
        <f t="shared" si="6"/>
        <v>-3.7037037037037035E-2</v>
      </c>
      <c r="Z21" s="494"/>
      <c r="AA21" s="476"/>
      <c r="AB21" s="476">
        <f>SUM(Z21:AA21)</f>
        <v>0</v>
      </c>
      <c r="AC21" s="541">
        <f t="shared" si="1"/>
        <v>-1</v>
      </c>
      <c r="AD21" s="572"/>
      <c r="AE21" s="476"/>
      <c r="AF21" s="476">
        <f>SUM(AD21:AE21)</f>
        <v>0</v>
      </c>
      <c r="AG21" s="541">
        <f t="shared" si="2"/>
        <v>-1</v>
      </c>
    </row>
    <row r="22" spans="1:33" x14ac:dyDescent="0.2">
      <c r="A22" s="483" t="s">
        <v>172</v>
      </c>
      <c r="B22" s="457">
        <f>SUM(B23:B23)</f>
        <v>22</v>
      </c>
      <c r="C22" s="387">
        <f>SUM(C23:C23)</f>
        <v>1</v>
      </c>
      <c r="D22" s="573">
        <f t="shared" si="7"/>
        <v>23</v>
      </c>
      <c r="E22" s="489"/>
      <c r="F22" s="457">
        <f>SUM(F23:F23)</f>
        <v>22</v>
      </c>
      <c r="G22" s="387">
        <f>SUM(G23:G23)</f>
        <v>1</v>
      </c>
      <c r="H22" s="387">
        <f>SUM(H23:H23)</f>
        <v>23</v>
      </c>
      <c r="I22" s="567">
        <v>0</v>
      </c>
      <c r="J22" s="382">
        <f>SUM(J23:J23)</f>
        <v>22</v>
      </c>
      <c r="K22" s="387">
        <f>SUM(K23:K23)</f>
        <v>2</v>
      </c>
      <c r="L22" s="387">
        <f>SUM(L23:L23)</f>
        <v>24</v>
      </c>
      <c r="M22" s="568">
        <f t="shared" si="4"/>
        <v>4.3478260869565216E-2</v>
      </c>
      <c r="N22" s="457">
        <f>SUM(N23:N23)</f>
        <v>21</v>
      </c>
      <c r="O22" s="387">
        <f>SUM(O23:O23)</f>
        <v>2</v>
      </c>
      <c r="P22" s="387">
        <f>SUM(P23:P23)</f>
        <v>23</v>
      </c>
      <c r="Q22" s="568">
        <f t="shared" si="0"/>
        <v>0</v>
      </c>
      <c r="R22" s="457">
        <f>SUM(R23:R23)</f>
        <v>21</v>
      </c>
      <c r="S22" s="387">
        <f>SUM(S23:S23)</f>
        <v>2</v>
      </c>
      <c r="T22" s="387">
        <f>SUM(T23:T23)</f>
        <v>23</v>
      </c>
      <c r="U22" s="568">
        <f t="shared" si="5"/>
        <v>0</v>
      </c>
      <c r="V22" s="457">
        <f>SUM(V23:V23)</f>
        <v>21</v>
      </c>
      <c r="W22" s="387">
        <f>SUM(W23:W23)</f>
        <v>2</v>
      </c>
      <c r="X22" s="387">
        <f>SUM(X23:X23)</f>
        <v>23</v>
      </c>
      <c r="Y22" s="568">
        <f t="shared" si="6"/>
        <v>0</v>
      </c>
      <c r="Z22" s="457">
        <f>SUM(Z23:Z23)</f>
        <v>0</v>
      </c>
      <c r="AA22" s="387">
        <f>SUM(AA23:AA23)</f>
        <v>0</v>
      </c>
      <c r="AB22" s="387">
        <f>SUM(AB23:AB23)</f>
        <v>0</v>
      </c>
      <c r="AC22" s="540">
        <f t="shared" si="1"/>
        <v>-1</v>
      </c>
      <c r="AD22" s="382">
        <f>SUM(AD23:AD23)</f>
        <v>0</v>
      </c>
      <c r="AE22" s="387">
        <f>SUM(AE23:AE23)</f>
        <v>0</v>
      </c>
      <c r="AF22" s="387">
        <f>SUM(AF23:AF23)</f>
        <v>0</v>
      </c>
      <c r="AG22" s="568">
        <f t="shared" si="2"/>
        <v>-1</v>
      </c>
    </row>
    <row r="23" spans="1:33" x14ac:dyDescent="0.2">
      <c r="A23" s="484" t="s">
        <v>3</v>
      </c>
      <c r="B23" s="493">
        <v>22</v>
      </c>
      <c r="C23" s="332">
        <v>1</v>
      </c>
      <c r="D23" s="332">
        <f t="shared" si="7"/>
        <v>23</v>
      </c>
      <c r="E23" s="488"/>
      <c r="F23" s="493">
        <v>22</v>
      </c>
      <c r="G23" s="332">
        <v>1</v>
      </c>
      <c r="H23" s="476">
        <f>SUM(F23:G23)</f>
        <v>23</v>
      </c>
      <c r="I23" s="571">
        <v>0</v>
      </c>
      <c r="J23" s="572">
        <v>22</v>
      </c>
      <c r="K23" s="476">
        <v>2</v>
      </c>
      <c r="L23" s="476">
        <f>SUM(J23:K23)</f>
        <v>24</v>
      </c>
      <c r="M23" s="543">
        <f t="shared" si="4"/>
        <v>4.3478260869565216E-2</v>
      </c>
      <c r="N23" s="494">
        <v>21</v>
      </c>
      <c r="O23" s="476">
        <v>2</v>
      </c>
      <c r="P23" s="476">
        <f>SUM(N23:O23)</f>
        <v>23</v>
      </c>
      <c r="Q23" s="541">
        <f t="shared" si="0"/>
        <v>0</v>
      </c>
      <c r="R23" s="494">
        <v>21</v>
      </c>
      <c r="S23" s="476">
        <v>2</v>
      </c>
      <c r="T23" s="476">
        <f>SUM(R23:S23)</f>
        <v>23</v>
      </c>
      <c r="U23" s="541">
        <f t="shared" si="5"/>
        <v>0</v>
      </c>
      <c r="V23" s="494">
        <v>21</v>
      </c>
      <c r="W23" s="476">
        <v>2</v>
      </c>
      <c r="X23" s="476">
        <f>SUM(V23:W23)</f>
        <v>23</v>
      </c>
      <c r="Y23" s="541">
        <f t="shared" si="6"/>
        <v>0</v>
      </c>
      <c r="Z23" s="494"/>
      <c r="AA23" s="476"/>
      <c r="AB23" s="476">
        <f>SUM(Z23:AA23)</f>
        <v>0</v>
      </c>
      <c r="AC23" s="541">
        <f t="shared" si="1"/>
        <v>-1</v>
      </c>
      <c r="AD23" s="572"/>
      <c r="AE23" s="476"/>
      <c r="AF23" s="476">
        <f>SUM(AD23:AE23)</f>
        <v>0</v>
      </c>
      <c r="AG23" s="541">
        <f t="shared" si="2"/>
        <v>-1</v>
      </c>
    </row>
    <row r="24" spans="1:33" x14ac:dyDescent="0.2">
      <c r="A24" s="482" t="s">
        <v>82</v>
      </c>
      <c r="B24" s="492">
        <f>B25+B30+B46</f>
        <v>1101</v>
      </c>
      <c r="C24" s="475">
        <f>C25+C30+C46</f>
        <v>382</v>
      </c>
      <c r="D24" s="574">
        <f t="shared" si="7"/>
        <v>1483</v>
      </c>
      <c r="E24" s="562"/>
      <c r="F24" s="492">
        <f>F25+F30+F46</f>
        <v>1061</v>
      </c>
      <c r="G24" s="475">
        <f>G25+G30+G46</f>
        <v>371</v>
      </c>
      <c r="H24" s="475">
        <f>H25+H30+H46</f>
        <v>1432</v>
      </c>
      <c r="I24" s="563">
        <v>0</v>
      </c>
      <c r="J24" s="564">
        <f>J25+J30+J46</f>
        <v>1066</v>
      </c>
      <c r="K24" s="475">
        <f>K25+K30+K46</f>
        <v>363</v>
      </c>
      <c r="L24" s="475">
        <f>L25+L30+L46</f>
        <v>1429</v>
      </c>
      <c r="M24" s="565">
        <f t="shared" si="4"/>
        <v>-2.0949720670391061E-3</v>
      </c>
      <c r="N24" s="492">
        <f>N25+N30+N46</f>
        <v>1035</v>
      </c>
      <c r="O24" s="475">
        <f>O25+O30+O46</f>
        <v>360</v>
      </c>
      <c r="P24" s="475">
        <f>P25+P30+P46</f>
        <v>1395</v>
      </c>
      <c r="Q24" s="539">
        <f t="shared" si="0"/>
        <v>-2.5837988826815643E-2</v>
      </c>
      <c r="R24" s="492">
        <f>R25+R30+R46</f>
        <v>1009</v>
      </c>
      <c r="S24" s="475">
        <f>S25+S30+S46</f>
        <v>355</v>
      </c>
      <c r="T24" s="475">
        <f>T25+T30+T46</f>
        <v>1364</v>
      </c>
      <c r="U24" s="539">
        <f t="shared" si="5"/>
        <v>-4.7486033519553071E-2</v>
      </c>
      <c r="V24" s="492">
        <f>V25+V30+V46</f>
        <v>989</v>
      </c>
      <c r="W24" s="475">
        <f>W25+W30+W46</f>
        <v>346</v>
      </c>
      <c r="X24" s="475">
        <f>X25+X30+X46</f>
        <v>1335</v>
      </c>
      <c r="Y24" s="565">
        <f t="shared" si="6"/>
        <v>-6.773743016759777E-2</v>
      </c>
      <c r="Z24" s="492">
        <f>Z25+Z30+Z46</f>
        <v>0</v>
      </c>
      <c r="AA24" s="475">
        <f>AA25+AA30+AA46</f>
        <v>0</v>
      </c>
      <c r="AB24" s="475">
        <f>AB25+AB30+AB46</f>
        <v>0</v>
      </c>
      <c r="AC24" s="565">
        <f t="shared" si="1"/>
        <v>-1</v>
      </c>
      <c r="AD24" s="564">
        <f>AD25+AD30+AD46</f>
        <v>0</v>
      </c>
      <c r="AE24" s="475">
        <f>AE25+AE30+AE46</f>
        <v>0</v>
      </c>
      <c r="AF24" s="475">
        <f>AF25+AF30+AF46</f>
        <v>0</v>
      </c>
      <c r="AG24" s="565">
        <f t="shared" si="2"/>
        <v>-1</v>
      </c>
    </row>
    <row r="25" spans="1:33" x14ac:dyDescent="0.2">
      <c r="A25" s="483" t="s">
        <v>171</v>
      </c>
      <c r="B25" s="457">
        <f>SUM(B26:B29)</f>
        <v>81</v>
      </c>
      <c r="C25" s="387">
        <f>SUM(C26:C29)</f>
        <v>99</v>
      </c>
      <c r="D25" s="573">
        <f t="shared" si="7"/>
        <v>180</v>
      </c>
      <c r="E25" s="566"/>
      <c r="F25" s="457">
        <f>SUM(F26:F29)</f>
        <v>76</v>
      </c>
      <c r="G25" s="387">
        <f>SUM(G26:G29)</f>
        <v>96</v>
      </c>
      <c r="H25" s="387">
        <f>SUM(H26:H29)</f>
        <v>172</v>
      </c>
      <c r="I25" s="567">
        <v>0</v>
      </c>
      <c r="J25" s="382">
        <f>SUM(J26:J29)</f>
        <v>77</v>
      </c>
      <c r="K25" s="387">
        <f>SUM(K26:K29)</f>
        <v>93</v>
      </c>
      <c r="L25" s="387">
        <f>SUM(L26:L29)</f>
        <v>170</v>
      </c>
      <c r="M25" s="568">
        <f t="shared" si="4"/>
        <v>-1.1627906976744186E-2</v>
      </c>
      <c r="N25" s="457">
        <f>SUM(N26:N29)</f>
        <v>76</v>
      </c>
      <c r="O25" s="387">
        <f>SUM(O26:O29)</f>
        <v>93</v>
      </c>
      <c r="P25" s="387">
        <f>SUM(P26:P29)</f>
        <v>169</v>
      </c>
      <c r="Q25" s="568">
        <f t="shared" si="0"/>
        <v>-1.7441860465116279E-2</v>
      </c>
      <c r="R25" s="457">
        <f>SUM(R26:R29)</f>
        <v>74</v>
      </c>
      <c r="S25" s="387">
        <f>SUM(S26:S29)</f>
        <v>91</v>
      </c>
      <c r="T25" s="387">
        <f>SUM(T26:T29)</f>
        <v>165</v>
      </c>
      <c r="U25" s="568">
        <f t="shared" si="5"/>
        <v>-4.0697674418604654E-2</v>
      </c>
      <c r="V25" s="457">
        <f>SUM(V26:V29)</f>
        <v>71</v>
      </c>
      <c r="W25" s="387">
        <f>SUM(W26:W29)</f>
        <v>90</v>
      </c>
      <c r="X25" s="387">
        <f>SUM(X26:X29)</f>
        <v>161</v>
      </c>
      <c r="Y25" s="568">
        <f t="shared" si="6"/>
        <v>-6.3953488372093026E-2</v>
      </c>
      <c r="Z25" s="457">
        <f>SUM(Z26:Z29)</f>
        <v>0</v>
      </c>
      <c r="AA25" s="387">
        <f>SUM(AA26:AA29)</f>
        <v>0</v>
      </c>
      <c r="AB25" s="387">
        <f>SUM(AB26:AB29)</f>
        <v>0</v>
      </c>
      <c r="AC25" s="568">
        <f t="shared" si="1"/>
        <v>-1</v>
      </c>
      <c r="AD25" s="382">
        <f>SUM(AD26:AD29)</f>
        <v>0</v>
      </c>
      <c r="AE25" s="387">
        <f>SUM(AE26:AE29)</f>
        <v>0</v>
      </c>
      <c r="AF25" s="387">
        <f>SUM(AF26:AF29)</f>
        <v>0</v>
      </c>
      <c r="AG25" s="568">
        <f t="shared" si="2"/>
        <v>-1</v>
      </c>
    </row>
    <row r="26" spans="1:33" x14ac:dyDescent="0.2">
      <c r="A26" s="484" t="s">
        <v>44</v>
      </c>
      <c r="B26" s="493">
        <v>48</v>
      </c>
      <c r="C26" s="332">
        <v>66</v>
      </c>
      <c r="D26" s="332">
        <f t="shared" si="7"/>
        <v>114</v>
      </c>
      <c r="E26" s="488"/>
      <c r="F26" s="493">
        <v>44</v>
      </c>
      <c r="G26" s="332">
        <v>65</v>
      </c>
      <c r="H26" s="476">
        <f>SUM(F26:G26)</f>
        <v>109</v>
      </c>
      <c r="I26" s="571">
        <v>0</v>
      </c>
      <c r="J26" s="338">
        <v>45</v>
      </c>
      <c r="K26" s="332">
        <v>63</v>
      </c>
      <c r="L26" s="476">
        <f>SUM(J26:K26)</f>
        <v>108</v>
      </c>
      <c r="M26" s="541">
        <f t="shared" si="4"/>
        <v>-9.1743119266055051E-3</v>
      </c>
      <c r="N26" s="493">
        <v>44</v>
      </c>
      <c r="O26" s="332">
        <v>63</v>
      </c>
      <c r="P26" s="476">
        <f>SUM(N26:O26)</f>
        <v>107</v>
      </c>
      <c r="Q26" s="541">
        <f t="shared" si="0"/>
        <v>-1.834862385321101E-2</v>
      </c>
      <c r="R26" s="493">
        <v>42</v>
      </c>
      <c r="S26" s="332">
        <v>63</v>
      </c>
      <c r="T26" s="476">
        <f>SUM(R26:S26)</f>
        <v>105</v>
      </c>
      <c r="U26" s="541">
        <f t="shared" si="5"/>
        <v>-3.669724770642202E-2</v>
      </c>
      <c r="V26" s="493">
        <v>40</v>
      </c>
      <c r="W26" s="332">
        <v>62</v>
      </c>
      <c r="X26" s="476">
        <f>SUM(V26:W26)</f>
        <v>102</v>
      </c>
      <c r="Y26" s="545">
        <f t="shared" si="6"/>
        <v>-6.4220183486238536E-2</v>
      </c>
      <c r="Z26" s="493"/>
      <c r="AA26" s="332"/>
      <c r="AB26" s="476">
        <f>SUM(Z26:AA26)</f>
        <v>0</v>
      </c>
      <c r="AC26" s="541">
        <f t="shared" si="1"/>
        <v>-1</v>
      </c>
      <c r="AD26" s="338"/>
      <c r="AE26" s="332"/>
      <c r="AF26" s="476">
        <f>SUM(AD26:AE26)</f>
        <v>0</v>
      </c>
      <c r="AG26" s="541">
        <f t="shared" si="2"/>
        <v>-1</v>
      </c>
    </row>
    <row r="27" spans="1:33" x14ac:dyDescent="0.2">
      <c r="A27" s="484" t="s">
        <v>130</v>
      </c>
      <c r="B27" s="493">
        <v>5</v>
      </c>
      <c r="C27" s="332">
        <v>10</v>
      </c>
      <c r="D27" s="332">
        <f t="shared" si="7"/>
        <v>15</v>
      </c>
      <c r="E27" s="488"/>
      <c r="F27" s="493">
        <v>5</v>
      </c>
      <c r="G27" s="332">
        <v>9</v>
      </c>
      <c r="H27" s="476">
        <f>SUM(F27:G27)</f>
        <v>14</v>
      </c>
      <c r="I27" s="571">
        <v>0</v>
      </c>
      <c r="J27" s="572">
        <v>5</v>
      </c>
      <c r="K27" s="476">
        <v>9</v>
      </c>
      <c r="L27" s="476">
        <f>SUM(J27:K27)</f>
        <v>14</v>
      </c>
      <c r="M27" s="541">
        <f t="shared" si="4"/>
        <v>0</v>
      </c>
      <c r="N27" s="494">
        <v>5</v>
      </c>
      <c r="O27" s="476">
        <v>9</v>
      </c>
      <c r="P27" s="476">
        <f>SUM(N27:O27)</f>
        <v>14</v>
      </c>
      <c r="Q27" s="541">
        <f t="shared" si="0"/>
        <v>0</v>
      </c>
      <c r="R27" s="494">
        <v>5</v>
      </c>
      <c r="S27" s="476">
        <v>9</v>
      </c>
      <c r="T27" s="476">
        <f>SUM(R27:S27)</f>
        <v>14</v>
      </c>
      <c r="U27" s="541">
        <f t="shared" si="5"/>
        <v>0</v>
      </c>
      <c r="V27" s="494">
        <v>4</v>
      </c>
      <c r="W27" s="476">
        <v>9</v>
      </c>
      <c r="X27" s="476">
        <f>SUM(V27:W27)</f>
        <v>13</v>
      </c>
      <c r="Y27" s="545">
        <f t="shared" si="6"/>
        <v>-7.1428571428571425E-2</v>
      </c>
      <c r="Z27" s="494"/>
      <c r="AA27" s="476"/>
      <c r="AB27" s="476">
        <f>SUM(Z27:AA27)</f>
        <v>0</v>
      </c>
      <c r="AC27" s="541">
        <f t="shared" si="1"/>
        <v>-1</v>
      </c>
      <c r="AD27" s="572"/>
      <c r="AE27" s="476"/>
      <c r="AF27" s="476">
        <f>SUM(AD27:AE27)</f>
        <v>0</v>
      </c>
      <c r="AG27" s="541">
        <f t="shared" si="2"/>
        <v>-1</v>
      </c>
    </row>
    <row r="28" spans="1:33" x14ac:dyDescent="0.2">
      <c r="A28" s="484" t="s">
        <v>11</v>
      </c>
      <c r="B28" s="493">
        <v>13</v>
      </c>
      <c r="C28" s="332">
        <v>12</v>
      </c>
      <c r="D28" s="332">
        <f t="shared" si="7"/>
        <v>25</v>
      </c>
      <c r="E28" s="488"/>
      <c r="F28" s="493">
        <v>12</v>
      </c>
      <c r="G28" s="332">
        <v>11</v>
      </c>
      <c r="H28" s="476">
        <f>SUM(F28:G28)</f>
        <v>23</v>
      </c>
      <c r="I28" s="571">
        <v>0</v>
      </c>
      <c r="J28" s="572">
        <v>12</v>
      </c>
      <c r="K28" s="476">
        <v>11</v>
      </c>
      <c r="L28" s="476">
        <f>SUM(J28:K28)</f>
        <v>23</v>
      </c>
      <c r="M28" s="541">
        <f t="shared" si="4"/>
        <v>0</v>
      </c>
      <c r="N28" s="494">
        <v>12</v>
      </c>
      <c r="O28" s="476">
        <v>11</v>
      </c>
      <c r="P28" s="476">
        <f>SUM(N28:O28)</f>
        <v>23</v>
      </c>
      <c r="Q28" s="541">
        <f t="shared" si="0"/>
        <v>0</v>
      </c>
      <c r="R28" s="494">
        <v>12</v>
      </c>
      <c r="S28" s="476">
        <v>11</v>
      </c>
      <c r="T28" s="476">
        <f>SUM(R28:S28)</f>
        <v>23</v>
      </c>
      <c r="U28" s="541">
        <f t="shared" si="5"/>
        <v>0</v>
      </c>
      <c r="V28" s="494">
        <v>12</v>
      </c>
      <c r="W28" s="476">
        <v>11</v>
      </c>
      <c r="X28" s="476">
        <f>SUM(V28:W28)</f>
        <v>23</v>
      </c>
      <c r="Y28" s="541">
        <f t="shared" si="6"/>
        <v>0</v>
      </c>
      <c r="Z28" s="494"/>
      <c r="AA28" s="476"/>
      <c r="AB28" s="476">
        <f>SUM(Z28:AA28)</f>
        <v>0</v>
      </c>
      <c r="AC28" s="541">
        <f t="shared" si="1"/>
        <v>-1</v>
      </c>
      <c r="AD28" s="572"/>
      <c r="AE28" s="476"/>
      <c r="AF28" s="476">
        <f>SUM(AD28:AE28)</f>
        <v>0</v>
      </c>
      <c r="AG28" s="541">
        <f t="shared" si="2"/>
        <v>-1</v>
      </c>
    </row>
    <row r="29" spans="1:33" x14ac:dyDescent="0.2">
      <c r="A29" s="484" t="s">
        <v>10</v>
      </c>
      <c r="B29" s="493">
        <v>15</v>
      </c>
      <c r="C29" s="332">
        <v>11</v>
      </c>
      <c r="D29" s="332">
        <f t="shared" si="7"/>
        <v>26</v>
      </c>
      <c r="E29" s="488"/>
      <c r="F29" s="493">
        <v>15</v>
      </c>
      <c r="G29" s="332">
        <v>11</v>
      </c>
      <c r="H29" s="476">
        <f>SUM(F29:G29)</f>
        <v>26</v>
      </c>
      <c r="I29" s="571">
        <v>0</v>
      </c>
      <c r="J29" s="338">
        <v>15</v>
      </c>
      <c r="K29" s="332">
        <v>10</v>
      </c>
      <c r="L29" s="476">
        <f>SUM(J29:K29)</f>
        <v>25</v>
      </c>
      <c r="M29" s="541">
        <f t="shared" si="4"/>
        <v>-3.8461538461538464E-2</v>
      </c>
      <c r="N29" s="493">
        <v>15</v>
      </c>
      <c r="O29" s="332">
        <v>10</v>
      </c>
      <c r="P29" s="476">
        <f>SUM(N29:O29)</f>
        <v>25</v>
      </c>
      <c r="Q29" s="541">
        <f t="shared" si="0"/>
        <v>-3.8461538461538464E-2</v>
      </c>
      <c r="R29" s="493">
        <v>15</v>
      </c>
      <c r="S29" s="332">
        <v>8</v>
      </c>
      <c r="T29" s="476">
        <f>SUM(R29:S29)</f>
        <v>23</v>
      </c>
      <c r="U29" s="545">
        <f t="shared" si="5"/>
        <v>-0.11538461538461539</v>
      </c>
      <c r="V29" s="493">
        <v>15</v>
      </c>
      <c r="W29" s="332">
        <v>8</v>
      </c>
      <c r="X29" s="476">
        <f>SUM(V29:W29)</f>
        <v>23</v>
      </c>
      <c r="Y29" s="545">
        <f t="shared" si="6"/>
        <v>-0.11538461538461539</v>
      </c>
      <c r="Z29" s="493"/>
      <c r="AA29" s="332"/>
      <c r="AB29" s="476">
        <f>SUM(Z29:AA29)</f>
        <v>0</v>
      </c>
      <c r="AC29" s="541">
        <f t="shared" si="1"/>
        <v>-1</v>
      </c>
      <c r="AD29" s="338"/>
      <c r="AE29" s="332"/>
      <c r="AF29" s="476">
        <f>SUM(AD29:AE29)</f>
        <v>0</v>
      </c>
      <c r="AG29" s="541">
        <f t="shared" si="2"/>
        <v>-1</v>
      </c>
    </row>
    <row r="30" spans="1:33" x14ac:dyDescent="0.2">
      <c r="A30" s="483" t="s">
        <v>173</v>
      </c>
      <c r="B30" s="457">
        <f>SUM(B31:B45)</f>
        <v>474</v>
      </c>
      <c r="C30" s="387">
        <f>SUM(C31:C45)</f>
        <v>200</v>
      </c>
      <c r="D30" s="573">
        <f t="shared" si="7"/>
        <v>674</v>
      </c>
      <c r="E30" s="489"/>
      <c r="F30" s="457">
        <f>SUM(F31:F45)</f>
        <v>460</v>
      </c>
      <c r="G30" s="387">
        <f>SUM(G31:G45)</f>
        <v>196</v>
      </c>
      <c r="H30" s="387">
        <f>SUM(H31:H45)</f>
        <v>656</v>
      </c>
      <c r="I30" s="567">
        <v>0</v>
      </c>
      <c r="J30" s="382">
        <f>SUM(J31:J45)</f>
        <v>457</v>
      </c>
      <c r="K30" s="387">
        <f>SUM(K31:K45)</f>
        <v>191</v>
      </c>
      <c r="L30" s="387">
        <f>SUM(L31:L45)</f>
        <v>648</v>
      </c>
      <c r="M30" s="568">
        <f t="shared" si="4"/>
        <v>-1.2195121951219513E-2</v>
      </c>
      <c r="N30" s="457">
        <f>SUM(N31:N45)</f>
        <v>447</v>
      </c>
      <c r="O30" s="387">
        <f>SUM(O31:O45)</f>
        <v>191</v>
      </c>
      <c r="P30" s="387">
        <f>SUM(P31:P45)</f>
        <v>638</v>
      </c>
      <c r="Q30" s="568">
        <f t="shared" si="0"/>
        <v>-2.7439024390243903E-2</v>
      </c>
      <c r="R30" s="457">
        <f>SUM(R31:R45)</f>
        <v>436</v>
      </c>
      <c r="S30" s="387">
        <f>SUM(S31:S45)</f>
        <v>189</v>
      </c>
      <c r="T30" s="387">
        <f>SUM(T31:T45)</f>
        <v>625</v>
      </c>
      <c r="U30" s="568">
        <f t="shared" si="5"/>
        <v>-4.725609756097561E-2</v>
      </c>
      <c r="V30" s="457">
        <f>SUM(V31:V45)</f>
        <v>428</v>
      </c>
      <c r="W30" s="387">
        <f>SUM(W31:W45)</f>
        <v>183</v>
      </c>
      <c r="X30" s="387">
        <f>SUM(X31:X45)</f>
        <v>611</v>
      </c>
      <c r="Y30" s="568">
        <f t="shared" si="6"/>
        <v>-6.8597560975609762E-2</v>
      </c>
      <c r="Z30" s="457">
        <f>SUM(Z31:Z45)</f>
        <v>0</v>
      </c>
      <c r="AA30" s="387">
        <f>SUM(AA31:AA45)</f>
        <v>0</v>
      </c>
      <c r="AB30" s="387">
        <f>SUM(AB31:AB45)</f>
        <v>0</v>
      </c>
      <c r="AC30" s="568">
        <f t="shared" si="1"/>
        <v>-1</v>
      </c>
      <c r="AD30" s="382">
        <f>SUM(AD31:AD45)</f>
        <v>0</v>
      </c>
      <c r="AE30" s="387">
        <f>SUM(AE31:AE45)</f>
        <v>0</v>
      </c>
      <c r="AF30" s="387">
        <f>SUM(AF31:AF45)</f>
        <v>0</v>
      </c>
      <c r="AG30" s="568">
        <f t="shared" si="2"/>
        <v>-1</v>
      </c>
    </row>
    <row r="31" spans="1:33" x14ac:dyDescent="0.2">
      <c r="A31" s="484" t="s">
        <v>9</v>
      </c>
      <c r="B31" s="493">
        <v>64</v>
      </c>
      <c r="C31" s="332">
        <v>24</v>
      </c>
      <c r="D31" s="332">
        <f t="shared" si="7"/>
        <v>88</v>
      </c>
      <c r="E31" s="488"/>
      <c r="F31" s="493">
        <v>63</v>
      </c>
      <c r="G31" s="332">
        <v>25</v>
      </c>
      <c r="H31" s="476">
        <f t="shared" ref="H31:H44" si="8">SUM(F31:G31)</f>
        <v>88</v>
      </c>
      <c r="I31" s="571">
        <v>0</v>
      </c>
      <c r="J31" s="572">
        <v>63</v>
      </c>
      <c r="K31" s="476">
        <v>23</v>
      </c>
      <c r="L31" s="476">
        <f t="shared" ref="L31:L44" si="9">SUM(J31:K31)</f>
        <v>86</v>
      </c>
      <c r="M31" s="541">
        <f t="shared" si="4"/>
        <v>-2.2727272727272728E-2</v>
      </c>
      <c r="N31" s="494">
        <v>63</v>
      </c>
      <c r="O31" s="476">
        <v>25</v>
      </c>
      <c r="P31" s="476">
        <f t="shared" ref="P31:P44" si="10">SUM(N31:O31)</f>
        <v>88</v>
      </c>
      <c r="Q31" s="541">
        <f t="shared" si="0"/>
        <v>0</v>
      </c>
      <c r="R31" s="494">
        <v>63</v>
      </c>
      <c r="S31" s="476">
        <v>25</v>
      </c>
      <c r="T31" s="476">
        <f t="shared" ref="T31:T45" si="11">SUM(R31:S31)</f>
        <v>88</v>
      </c>
      <c r="U31" s="541">
        <f t="shared" si="5"/>
        <v>0</v>
      </c>
      <c r="V31" s="494">
        <v>60</v>
      </c>
      <c r="W31" s="476">
        <v>25</v>
      </c>
      <c r="X31" s="476">
        <f t="shared" ref="X31:X45" si="12">SUM(V31:W31)</f>
        <v>85</v>
      </c>
      <c r="Y31" s="541">
        <f t="shared" si="6"/>
        <v>-3.4090909090909088E-2</v>
      </c>
      <c r="Z31" s="494"/>
      <c r="AA31" s="476"/>
      <c r="AB31" s="476">
        <f t="shared" ref="AB31:AB45" si="13">SUM(Z31:AA31)</f>
        <v>0</v>
      </c>
      <c r="AC31" s="541">
        <f t="shared" si="1"/>
        <v>-1</v>
      </c>
      <c r="AD31" s="572"/>
      <c r="AE31" s="476"/>
      <c r="AF31" s="476">
        <f t="shared" ref="AF31:AF45" si="14">SUM(AD31:AE31)</f>
        <v>0</v>
      </c>
      <c r="AG31" s="541">
        <f t="shared" si="2"/>
        <v>-1</v>
      </c>
    </row>
    <row r="32" spans="1:33" x14ac:dyDescent="0.2">
      <c r="A32" s="484" t="s">
        <v>119</v>
      </c>
      <c r="B32" s="493">
        <v>24</v>
      </c>
      <c r="C32" s="332">
        <v>30</v>
      </c>
      <c r="D32" s="332">
        <f t="shared" si="7"/>
        <v>54</v>
      </c>
      <c r="E32" s="488"/>
      <c r="F32" s="493">
        <v>23</v>
      </c>
      <c r="G32" s="332">
        <v>29</v>
      </c>
      <c r="H32" s="476">
        <f t="shared" si="8"/>
        <v>52</v>
      </c>
      <c r="I32" s="571">
        <v>0</v>
      </c>
      <c r="J32" s="572">
        <v>23</v>
      </c>
      <c r="K32" s="476">
        <v>27</v>
      </c>
      <c r="L32" s="476">
        <f t="shared" si="9"/>
        <v>50</v>
      </c>
      <c r="M32" s="541">
        <f t="shared" si="4"/>
        <v>-3.8461538461538464E-2</v>
      </c>
      <c r="N32" s="494">
        <v>22</v>
      </c>
      <c r="O32" s="476">
        <v>26</v>
      </c>
      <c r="P32" s="476">
        <f t="shared" si="10"/>
        <v>48</v>
      </c>
      <c r="Q32" s="545">
        <f t="shared" si="0"/>
        <v>-7.6923076923076927E-2</v>
      </c>
      <c r="R32" s="494">
        <v>20</v>
      </c>
      <c r="S32" s="476">
        <v>26</v>
      </c>
      <c r="T32" s="476">
        <f t="shared" si="11"/>
        <v>46</v>
      </c>
      <c r="U32" s="545">
        <f t="shared" si="5"/>
        <v>-0.11538461538461539</v>
      </c>
      <c r="V32" s="494">
        <v>19</v>
      </c>
      <c r="W32" s="476">
        <v>26</v>
      </c>
      <c r="X32" s="476">
        <f t="shared" si="12"/>
        <v>45</v>
      </c>
      <c r="Y32" s="545">
        <f t="shared" si="6"/>
        <v>-0.13461538461538461</v>
      </c>
      <c r="Z32" s="494"/>
      <c r="AA32" s="476"/>
      <c r="AB32" s="476">
        <f t="shared" si="13"/>
        <v>0</v>
      </c>
      <c r="AC32" s="541">
        <f t="shared" si="1"/>
        <v>-1</v>
      </c>
      <c r="AD32" s="572"/>
      <c r="AE32" s="476"/>
      <c r="AF32" s="476">
        <f t="shared" si="14"/>
        <v>0</v>
      </c>
      <c r="AG32" s="541">
        <f t="shared" si="2"/>
        <v>-1</v>
      </c>
    </row>
    <row r="33" spans="1:33" x14ac:dyDescent="0.2">
      <c r="A33" s="484" t="s">
        <v>151</v>
      </c>
      <c r="B33" s="493">
        <v>22</v>
      </c>
      <c r="C33" s="332">
        <v>28</v>
      </c>
      <c r="D33" s="332">
        <f t="shared" si="7"/>
        <v>50</v>
      </c>
      <c r="E33" s="488"/>
      <c r="F33" s="493">
        <v>23</v>
      </c>
      <c r="G33" s="332">
        <v>27</v>
      </c>
      <c r="H33" s="476">
        <f t="shared" si="8"/>
        <v>50</v>
      </c>
      <c r="I33" s="571">
        <v>0</v>
      </c>
      <c r="J33" s="572">
        <v>24</v>
      </c>
      <c r="K33" s="476">
        <v>27</v>
      </c>
      <c r="L33" s="476">
        <f t="shared" si="9"/>
        <v>51</v>
      </c>
      <c r="M33" s="543">
        <f t="shared" si="4"/>
        <v>0.02</v>
      </c>
      <c r="N33" s="494">
        <v>23</v>
      </c>
      <c r="O33" s="476">
        <v>28</v>
      </c>
      <c r="P33" s="476">
        <f t="shared" si="10"/>
        <v>51</v>
      </c>
      <c r="Q33" s="543">
        <f t="shared" si="0"/>
        <v>0.02</v>
      </c>
      <c r="R33" s="494">
        <v>23</v>
      </c>
      <c r="S33" s="476">
        <v>28</v>
      </c>
      <c r="T33" s="476">
        <f>SUM(R33:S33)</f>
        <v>51</v>
      </c>
      <c r="U33" s="543">
        <f t="shared" si="5"/>
        <v>0.02</v>
      </c>
      <c r="V33" s="494">
        <v>23</v>
      </c>
      <c r="W33" s="476">
        <v>28</v>
      </c>
      <c r="X33" s="476">
        <f t="shared" si="12"/>
        <v>51</v>
      </c>
      <c r="Y33" s="543">
        <f t="shared" si="6"/>
        <v>0.02</v>
      </c>
      <c r="Z33" s="494"/>
      <c r="AA33" s="476"/>
      <c r="AB33" s="476">
        <f t="shared" si="13"/>
        <v>0</v>
      </c>
      <c r="AC33" s="541">
        <f t="shared" si="1"/>
        <v>-1</v>
      </c>
      <c r="AD33" s="572"/>
      <c r="AE33" s="476"/>
      <c r="AF33" s="476">
        <f t="shared" si="14"/>
        <v>0</v>
      </c>
      <c r="AG33" s="541">
        <f t="shared" si="2"/>
        <v>-1</v>
      </c>
    </row>
    <row r="34" spans="1:33" x14ac:dyDescent="0.2">
      <c r="A34" s="484" t="s">
        <v>103</v>
      </c>
      <c r="B34" s="493">
        <v>75</v>
      </c>
      <c r="C34" s="332">
        <v>7</v>
      </c>
      <c r="D34" s="332">
        <f t="shared" si="7"/>
        <v>82</v>
      </c>
      <c r="E34" s="488"/>
      <c r="F34" s="493">
        <v>74</v>
      </c>
      <c r="G34" s="332">
        <v>7</v>
      </c>
      <c r="H34" s="476">
        <f t="shared" si="8"/>
        <v>81</v>
      </c>
      <c r="I34" s="571">
        <v>0</v>
      </c>
      <c r="J34" s="572">
        <v>74</v>
      </c>
      <c r="K34" s="476">
        <v>7</v>
      </c>
      <c r="L34" s="476">
        <f t="shared" si="9"/>
        <v>81</v>
      </c>
      <c r="M34" s="541">
        <f t="shared" si="4"/>
        <v>0</v>
      </c>
      <c r="N34" s="494">
        <v>71</v>
      </c>
      <c r="O34" s="476">
        <v>7</v>
      </c>
      <c r="P34" s="476">
        <f t="shared" si="10"/>
        <v>78</v>
      </c>
      <c r="Q34" s="541">
        <f t="shared" si="0"/>
        <v>-3.7037037037037035E-2</v>
      </c>
      <c r="R34" s="494">
        <v>69</v>
      </c>
      <c r="S34" s="476">
        <v>7</v>
      </c>
      <c r="T34" s="476">
        <f t="shared" si="11"/>
        <v>76</v>
      </c>
      <c r="U34" s="545">
        <f t="shared" si="5"/>
        <v>-6.1728395061728392E-2</v>
      </c>
      <c r="V34" s="494">
        <v>70</v>
      </c>
      <c r="W34" s="476">
        <v>7</v>
      </c>
      <c r="X34" s="476">
        <f t="shared" si="12"/>
        <v>77</v>
      </c>
      <c r="Y34" s="541">
        <f t="shared" si="6"/>
        <v>-4.9382716049382713E-2</v>
      </c>
      <c r="Z34" s="494"/>
      <c r="AA34" s="476"/>
      <c r="AB34" s="476">
        <f t="shared" si="13"/>
        <v>0</v>
      </c>
      <c r="AC34" s="541">
        <f t="shared" si="1"/>
        <v>-1</v>
      </c>
      <c r="AD34" s="572"/>
      <c r="AE34" s="476"/>
      <c r="AF34" s="476">
        <f t="shared" si="14"/>
        <v>0</v>
      </c>
      <c r="AG34" s="541">
        <f t="shared" si="2"/>
        <v>-1</v>
      </c>
    </row>
    <row r="35" spans="1:33" x14ac:dyDescent="0.2">
      <c r="A35" s="484" t="s">
        <v>154</v>
      </c>
      <c r="B35" s="493">
        <v>20</v>
      </c>
      <c r="C35" s="332">
        <v>4</v>
      </c>
      <c r="D35" s="332">
        <f t="shared" si="7"/>
        <v>24</v>
      </c>
      <c r="E35" s="488"/>
      <c r="F35" s="493">
        <v>21</v>
      </c>
      <c r="G35" s="332">
        <v>4</v>
      </c>
      <c r="H35" s="476">
        <f t="shared" si="8"/>
        <v>25</v>
      </c>
      <c r="I35" s="571">
        <v>0</v>
      </c>
      <c r="J35" s="572">
        <v>20</v>
      </c>
      <c r="K35" s="476">
        <v>4</v>
      </c>
      <c r="L35" s="476">
        <f t="shared" si="9"/>
        <v>24</v>
      </c>
      <c r="M35" s="541">
        <f t="shared" si="4"/>
        <v>-0.04</v>
      </c>
      <c r="N35" s="494">
        <v>19</v>
      </c>
      <c r="O35" s="476">
        <v>4</v>
      </c>
      <c r="P35" s="476">
        <f t="shared" si="10"/>
        <v>23</v>
      </c>
      <c r="Q35" s="545">
        <f t="shared" si="0"/>
        <v>-0.08</v>
      </c>
      <c r="R35" s="494">
        <v>16</v>
      </c>
      <c r="S35" s="476">
        <v>4</v>
      </c>
      <c r="T35" s="476">
        <f t="shared" si="11"/>
        <v>20</v>
      </c>
      <c r="U35" s="544">
        <f t="shared" si="5"/>
        <v>-0.2</v>
      </c>
      <c r="V35" s="494">
        <v>16</v>
      </c>
      <c r="W35" s="476">
        <v>4</v>
      </c>
      <c r="X35" s="476">
        <f t="shared" si="12"/>
        <v>20</v>
      </c>
      <c r="Y35" s="544">
        <f t="shared" si="6"/>
        <v>-0.2</v>
      </c>
      <c r="Z35" s="494"/>
      <c r="AA35" s="476"/>
      <c r="AB35" s="476">
        <f t="shared" si="13"/>
        <v>0</v>
      </c>
      <c r="AC35" s="541">
        <f t="shared" si="1"/>
        <v>-1</v>
      </c>
      <c r="AD35" s="572"/>
      <c r="AE35" s="476"/>
      <c r="AF35" s="476">
        <f t="shared" si="14"/>
        <v>0</v>
      </c>
      <c r="AG35" s="541">
        <f t="shared" si="2"/>
        <v>-1</v>
      </c>
    </row>
    <row r="36" spans="1:33" x14ac:dyDescent="0.2">
      <c r="A36" s="484" t="s">
        <v>116</v>
      </c>
      <c r="B36" s="493">
        <v>74</v>
      </c>
      <c r="C36" s="332">
        <v>22</v>
      </c>
      <c r="D36" s="332">
        <f t="shared" si="7"/>
        <v>96</v>
      </c>
      <c r="E36" s="488"/>
      <c r="F36" s="493">
        <v>71</v>
      </c>
      <c r="G36" s="332">
        <v>23</v>
      </c>
      <c r="H36" s="476">
        <f t="shared" si="8"/>
        <v>94</v>
      </c>
      <c r="I36" s="571">
        <v>0</v>
      </c>
      <c r="J36" s="572">
        <v>72</v>
      </c>
      <c r="K36" s="476">
        <v>23</v>
      </c>
      <c r="L36" s="476">
        <f t="shared" si="9"/>
        <v>95</v>
      </c>
      <c r="M36" s="543">
        <f t="shared" si="4"/>
        <v>1.0638297872340425E-2</v>
      </c>
      <c r="N36" s="494">
        <v>69</v>
      </c>
      <c r="O36" s="476">
        <v>20</v>
      </c>
      <c r="P36" s="476">
        <f t="shared" si="10"/>
        <v>89</v>
      </c>
      <c r="Q36" s="545">
        <f t="shared" si="0"/>
        <v>-5.3191489361702128E-2</v>
      </c>
      <c r="R36" s="494">
        <v>68</v>
      </c>
      <c r="S36" s="476">
        <v>20</v>
      </c>
      <c r="T36" s="476">
        <f t="shared" si="11"/>
        <v>88</v>
      </c>
      <c r="U36" s="545">
        <f t="shared" si="5"/>
        <v>-6.3829787234042548E-2</v>
      </c>
      <c r="V36" s="494">
        <v>67</v>
      </c>
      <c r="W36" s="476">
        <v>20</v>
      </c>
      <c r="X36" s="476">
        <f t="shared" si="12"/>
        <v>87</v>
      </c>
      <c r="Y36" s="545">
        <f t="shared" si="6"/>
        <v>-7.4468085106382975E-2</v>
      </c>
      <c r="Z36" s="494"/>
      <c r="AA36" s="476"/>
      <c r="AB36" s="476">
        <f t="shared" si="13"/>
        <v>0</v>
      </c>
      <c r="AC36" s="541">
        <f t="shared" si="1"/>
        <v>-1</v>
      </c>
      <c r="AD36" s="572"/>
      <c r="AE36" s="476"/>
      <c r="AF36" s="476">
        <f t="shared" si="14"/>
        <v>0</v>
      </c>
      <c r="AG36" s="541">
        <f t="shared" si="2"/>
        <v>-1</v>
      </c>
    </row>
    <row r="37" spans="1:33" x14ac:dyDescent="0.2">
      <c r="A37" s="484" t="s">
        <v>156</v>
      </c>
      <c r="B37" s="493">
        <v>7</v>
      </c>
      <c r="C37" s="332">
        <v>4</v>
      </c>
      <c r="D37" s="332">
        <f t="shared" si="7"/>
        <v>11</v>
      </c>
      <c r="E37" s="488"/>
      <c r="F37" s="493">
        <v>7</v>
      </c>
      <c r="G37" s="332">
        <v>4</v>
      </c>
      <c r="H37" s="476">
        <f t="shared" si="8"/>
        <v>11</v>
      </c>
      <c r="I37" s="571">
        <v>0</v>
      </c>
      <c r="J37" s="572">
        <v>8</v>
      </c>
      <c r="K37" s="476">
        <v>3</v>
      </c>
      <c r="L37" s="476">
        <f t="shared" si="9"/>
        <v>11</v>
      </c>
      <c r="M37" s="541">
        <f t="shared" si="4"/>
        <v>0</v>
      </c>
      <c r="N37" s="494">
        <v>8</v>
      </c>
      <c r="O37" s="476">
        <v>3</v>
      </c>
      <c r="P37" s="476">
        <f t="shared" si="10"/>
        <v>11</v>
      </c>
      <c r="Q37" s="541">
        <f t="shared" si="0"/>
        <v>0</v>
      </c>
      <c r="R37" s="494">
        <v>8</v>
      </c>
      <c r="S37" s="476">
        <v>3</v>
      </c>
      <c r="T37" s="476">
        <f t="shared" si="11"/>
        <v>11</v>
      </c>
      <c r="U37" s="541">
        <f t="shared" si="5"/>
        <v>0</v>
      </c>
      <c r="V37" s="494">
        <v>8</v>
      </c>
      <c r="W37" s="476">
        <v>3</v>
      </c>
      <c r="X37" s="476">
        <f t="shared" si="12"/>
        <v>11</v>
      </c>
      <c r="Y37" s="541">
        <f t="shared" si="6"/>
        <v>0</v>
      </c>
      <c r="Z37" s="494"/>
      <c r="AA37" s="476"/>
      <c r="AB37" s="476">
        <f t="shared" si="13"/>
        <v>0</v>
      </c>
      <c r="AC37" s="541">
        <f t="shared" si="1"/>
        <v>-1</v>
      </c>
      <c r="AD37" s="572"/>
      <c r="AE37" s="476"/>
      <c r="AF37" s="476">
        <f t="shared" si="14"/>
        <v>0</v>
      </c>
      <c r="AG37" s="541">
        <f t="shared" si="2"/>
        <v>-1</v>
      </c>
    </row>
    <row r="38" spans="1:33" x14ac:dyDescent="0.2">
      <c r="A38" s="485" t="s">
        <v>157</v>
      </c>
      <c r="B38" s="494">
        <v>24</v>
      </c>
      <c r="C38" s="476">
        <v>20</v>
      </c>
      <c r="D38" s="332">
        <f t="shared" si="7"/>
        <v>44</v>
      </c>
      <c r="E38" s="488"/>
      <c r="F38" s="493">
        <v>22</v>
      </c>
      <c r="G38" s="332">
        <v>19</v>
      </c>
      <c r="H38" s="476">
        <f t="shared" si="8"/>
        <v>41</v>
      </c>
      <c r="I38" s="571">
        <v>0</v>
      </c>
      <c r="J38" s="572">
        <v>21</v>
      </c>
      <c r="K38" s="476">
        <v>19</v>
      </c>
      <c r="L38" s="476">
        <f t="shared" si="9"/>
        <v>40</v>
      </c>
      <c r="M38" s="541">
        <f t="shared" si="4"/>
        <v>-2.4390243902439025E-2</v>
      </c>
      <c r="N38" s="494">
        <v>21</v>
      </c>
      <c r="O38" s="476">
        <v>18</v>
      </c>
      <c r="P38" s="476">
        <f t="shared" si="10"/>
        <v>39</v>
      </c>
      <c r="Q38" s="541">
        <f t="shared" si="0"/>
        <v>-4.878048780487805E-2</v>
      </c>
      <c r="R38" s="494">
        <v>21</v>
      </c>
      <c r="S38" s="476">
        <v>18</v>
      </c>
      <c r="T38" s="476">
        <f t="shared" si="11"/>
        <v>39</v>
      </c>
      <c r="U38" s="541">
        <f t="shared" si="5"/>
        <v>-4.878048780487805E-2</v>
      </c>
      <c r="V38" s="494">
        <v>20</v>
      </c>
      <c r="W38" s="476">
        <v>17</v>
      </c>
      <c r="X38" s="476">
        <f t="shared" si="12"/>
        <v>37</v>
      </c>
      <c r="Y38" s="545">
        <f t="shared" si="6"/>
        <v>-9.7560975609756101E-2</v>
      </c>
      <c r="Z38" s="494"/>
      <c r="AA38" s="476"/>
      <c r="AB38" s="476">
        <f t="shared" si="13"/>
        <v>0</v>
      </c>
      <c r="AC38" s="541">
        <f t="shared" si="1"/>
        <v>-1</v>
      </c>
      <c r="AD38" s="572"/>
      <c r="AE38" s="476"/>
      <c r="AF38" s="476">
        <f t="shared" si="14"/>
        <v>0</v>
      </c>
      <c r="AG38" s="541">
        <f t="shared" si="2"/>
        <v>-1</v>
      </c>
    </row>
    <row r="39" spans="1:33" x14ac:dyDescent="0.2">
      <c r="A39" s="484" t="s">
        <v>164</v>
      </c>
      <c r="B39" s="493">
        <v>22</v>
      </c>
      <c r="C39" s="332">
        <v>8</v>
      </c>
      <c r="D39" s="332">
        <f t="shared" si="7"/>
        <v>30</v>
      </c>
      <c r="E39" s="488"/>
      <c r="F39" s="493">
        <v>22</v>
      </c>
      <c r="G39" s="332">
        <v>6</v>
      </c>
      <c r="H39" s="476">
        <f t="shared" si="8"/>
        <v>28</v>
      </c>
      <c r="I39" s="571">
        <v>0</v>
      </c>
      <c r="J39" s="572">
        <v>19</v>
      </c>
      <c r="K39" s="476">
        <v>6</v>
      </c>
      <c r="L39" s="476">
        <f t="shared" si="9"/>
        <v>25</v>
      </c>
      <c r="M39" s="545">
        <f t="shared" si="4"/>
        <v>-0.10714285714285714</v>
      </c>
      <c r="N39" s="494">
        <v>19</v>
      </c>
      <c r="O39" s="476">
        <v>6</v>
      </c>
      <c r="P39" s="476">
        <f t="shared" si="10"/>
        <v>25</v>
      </c>
      <c r="Q39" s="545">
        <f t="shared" si="0"/>
        <v>-0.10714285714285714</v>
      </c>
      <c r="R39" s="494">
        <v>19</v>
      </c>
      <c r="S39" s="476">
        <v>6</v>
      </c>
      <c r="T39" s="476">
        <f t="shared" si="11"/>
        <v>25</v>
      </c>
      <c r="U39" s="545">
        <f t="shared" si="5"/>
        <v>-0.10714285714285714</v>
      </c>
      <c r="V39" s="494">
        <v>19</v>
      </c>
      <c r="W39" s="476">
        <v>6</v>
      </c>
      <c r="X39" s="476">
        <f t="shared" si="12"/>
        <v>25</v>
      </c>
      <c r="Y39" s="545">
        <f t="shared" si="6"/>
        <v>-0.10714285714285714</v>
      </c>
      <c r="Z39" s="494"/>
      <c r="AA39" s="476"/>
      <c r="AB39" s="476">
        <f t="shared" si="13"/>
        <v>0</v>
      </c>
      <c r="AC39" s="541">
        <f t="shared" si="1"/>
        <v>-1</v>
      </c>
      <c r="AD39" s="572"/>
      <c r="AE39" s="476"/>
      <c r="AF39" s="476">
        <f t="shared" si="14"/>
        <v>0</v>
      </c>
      <c r="AG39" s="541">
        <f t="shared" si="2"/>
        <v>-1</v>
      </c>
    </row>
    <row r="40" spans="1:33" x14ac:dyDescent="0.2">
      <c r="A40" s="484" t="s">
        <v>158</v>
      </c>
      <c r="B40" s="493">
        <v>25</v>
      </c>
      <c r="C40" s="332">
        <v>17</v>
      </c>
      <c r="D40" s="332">
        <f t="shared" si="7"/>
        <v>42</v>
      </c>
      <c r="E40" s="488"/>
      <c r="F40" s="493">
        <v>22</v>
      </c>
      <c r="G40" s="332">
        <v>16</v>
      </c>
      <c r="H40" s="476">
        <f t="shared" si="8"/>
        <v>38</v>
      </c>
      <c r="I40" s="571">
        <v>0</v>
      </c>
      <c r="J40" s="572">
        <v>25</v>
      </c>
      <c r="K40" s="476">
        <v>18</v>
      </c>
      <c r="L40" s="476">
        <f t="shared" si="9"/>
        <v>43</v>
      </c>
      <c r="M40" s="543">
        <f t="shared" si="4"/>
        <v>0.13157894736842105</v>
      </c>
      <c r="N40" s="494">
        <v>26</v>
      </c>
      <c r="O40" s="476">
        <v>18</v>
      </c>
      <c r="P40" s="476">
        <f t="shared" si="10"/>
        <v>44</v>
      </c>
      <c r="Q40" s="543">
        <f t="shared" si="0"/>
        <v>0.15789473684210525</v>
      </c>
      <c r="R40" s="494">
        <v>25</v>
      </c>
      <c r="S40" s="476">
        <v>17</v>
      </c>
      <c r="T40" s="476">
        <f t="shared" si="11"/>
        <v>42</v>
      </c>
      <c r="U40" s="543">
        <f t="shared" si="5"/>
        <v>0.10526315789473684</v>
      </c>
      <c r="V40" s="494">
        <v>25</v>
      </c>
      <c r="W40" s="476">
        <v>14</v>
      </c>
      <c r="X40" s="476">
        <f t="shared" si="12"/>
        <v>39</v>
      </c>
      <c r="Y40" s="543">
        <f t="shared" si="6"/>
        <v>2.6315789473684209E-2</v>
      </c>
      <c r="Z40" s="494"/>
      <c r="AA40" s="476"/>
      <c r="AB40" s="476">
        <f t="shared" si="13"/>
        <v>0</v>
      </c>
      <c r="AC40" s="541">
        <f t="shared" si="1"/>
        <v>-1</v>
      </c>
      <c r="AD40" s="572"/>
      <c r="AE40" s="476"/>
      <c r="AF40" s="476">
        <f t="shared" si="14"/>
        <v>0</v>
      </c>
      <c r="AG40" s="541">
        <f t="shared" si="2"/>
        <v>-1</v>
      </c>
    </row>
    <row r="41" spans="1:33" x14ac:dyDescent="0.2">
      <c r="A41" s="484" t="s">
        <v>215</v>
      </c>
      <c r="B41" s="493">
        <v>9</v>
      </c>
      <c r="C41" s="332">
        <v>7</v>
      </c>
      <c r="D41" s="332">
        <f t="shared" si="7"/>
        <v>16</v>
      </c>
      <c r="E41" s="488"/>
      <c r="F41" s="493">
        <v>7</v>
      </c>
      <c r="G41" s="332">
        <v>7</v>
      </c>
      <c r="H41" s="476">
        <f t="shared" si="8"/>
        <v>14</v>
      </c>
      <c r="I41" s="571">
        <v>0</v>
      </c>
      <c r="J41" s="572">
        <v>9</v>
      </c>
      <c r="K41" s="476">
        <v>7</v>
      </c>
      <c r="L41" s="476">
        <f t="shared" si="9"/>
        <v>16</v>
      </c>
      <c r="M41" s="543">
        <f t="shared" si="4"/>
        <v>0.14285714285714285</v>
      </c>
      <c r="N41" s="494">
        <v>9</v>
      </c>
      <c r="O41" s="476">
        <v>7</v>
      </c>
      <c r="P41" s="476">
        <f t="shared" si="10"/>
        <v>16</v>
      </c>
      <c r="Q41" s="543">
        <f t="shared" si="0"/>
        <v>0.14285714285714285</v>
      </c>
      <c r="R41" s="494">
        <v>8</v>
      </c>
      <c r="S41" s="476">
        <v>7</v>
      </c>
      <c r="T41" s="476">
        <f t="shared" si="11"/>
        <v>15</v>
      </c>
      <c r="U41" s="543">
        <f t="shared" si="5"/>
        <v>7.1428571428571425E-2</v>
      </c>
      <c r="V41" s="494">
        <v>6</v>
      </c>
      <c r="W41" s="476">
        <v>6</v>
      </c>
      <c r="X41" s="476">
        <f t="shared" si="12"/>
        <v>12</v>
      </c>
      <c r="Y41" s="545">
        <f t="shared" si="6"/>
        <v>-0.14285714285714285</v>
      </c>
      <c r="Z41" s="494"/>
      <c r="AA41" s="476"/>
      <c r="AB41" s="476">
        <f t="shared" si="13"/>
        <v>0</v>
      </c>
      <c r="AC41" s="541">
        <f t="shared" si="1"/>
        <v>-1</v>
      </c>
      <c r="AD41" s="572"/>
      <c r="AE41" s="476"/>
      <c r="AF41" s="476">
        <f t="shared" si="14"/>
        <v>0</v>
      </c>
      <c r="AG41" s="541">
        <f t="shared" si="2"/>
        <v>-1</v>
      </c>
    </row>
    <row r="42" spans="1:33" x14ac:dyDescent="0.2">
      <c r="A42" s="484" t="s">
        <v>161</v>
      </c>
      <c r="B42" s="493">
        <v>12</v>
      </c>
      <c r="C42" s="332">
        <v>10</v>
      </c>
      <c r="D42" s="332">
        <f t="shared" si="7"/>
        <v>22</v>
      </c>
      <c r="E42" s="488"/>
      <c r="F42" s="493">
        <v>12</v>
      </c>
      <c r="G42" s="332">
        <v>10</v>
      </c>
      <c r="H42" s="476">
        <f t="shared" si="8"/>
        <v>22</v>
      </c>
      <c r="I42" s="571">
        <v>0</v>
      </c>
      <c r="J42" s="572">
        <v>10</v>
      </c>
      <c r="K42" s="476">
        <v>8</v>
      </c>
      <c r="L42" s="476">
        <f t="shared" si="9"/>
        <v>18</v>
      </c>
      <c r="M42" s="545">
        <f t="shared" si="4"/>
        <v>-0.18181818181818182</v>
      </c>
      <c r="N42" s="494">
        <v>10</v>
      </c>
      <c r="O42" s="476">
        <v>9</v>
      </c>
      <c r="P42" s="476">
        <f t="shared" si="10"/>
        <v>19</v>
      </c>
      <c r="Q42" s="545">
        <f t="shared" si="0"/>
        <v>-0.13636363636363635</v>
      </c>
      <c r="R42" s="494">
        <v>10</v>
      </c>
      <c r="S42" s="476">
        <v>8</v>
      </c>
      <c r="T42" s="476">
        <f t="shared" si="11"/>
        <v>18</v>
      </c>
      <c r="U42" s="545">
        <f t="shared" si="5"/>
        <v>-0.18181818181818182</v>
      </c>
      <c r="V42" s="494">
        <v>10</v>
      </c>
      <c r="W42" s="476">
        <v>8</v>
      </c>
      <c r="X42" s="476">
        <f t="shared" si="12"/>
        <v>18</v>
      </c>
      <c r="Y42" s="545">
        <f t="shared" si="6"/>
        <v>-0.18181818181818182</v>
      </c>
      <c r="Z42" s="494"/>
      <c r="AA42" s="476"/>
      <c r="AB42" s="476">
        <f t="shared" si="13"/>
        <v>0</v>
      </c>
      <c r="AC42" s="541">
        <f t="shared" si="1"/>
        <v>-1</v>
      </c>
      <c r="AD42" s="572"/>
      <c r="AE42" s="476"/>
      <c r="AF42" s="476">
        <f t="shared" si="14"/>
        <v>0</v>
      </c>
      <c r="AG42" s="541">
        <f t="shared" si="2"/>
        <v>-1</v>
      </c>
    </row>
    <row r="43" spans="1:33" x14ac:dyDescent="0.2">
      <c r="A43" s="484" t="s">
        <v>162</v>
      </c>
      <c r="B43" s="493">
        <v>58</v>
      </c>
      <c r="C43" s="332">
        <v>1</v>
      </c>
      <c r="D43" s="332">
        <f t="shared" si="7"/>
        <v>59</v>
      </c>
      <c r="E43" s="488"/>
      <c r="F43" s="493">
        <v>56</v>
      </c>
      <c r="G43" s="332">
        <v>1</v>
      </c>
      <c r="H43" s="476">
        <f t="shared" si="8"/>
        <v>57</v>
      </c>
      <c r="I43" s="571">
        <v>0</v>
      </c>
      <c r="J43" s="572">
        <v>52</v>
      </c>
      <c r="K43" s="476">
        <v>1</v>
      </c>
      <c r="L43" s="476">
        <f t="shared" si="9"/>
        <v>53</v>
      </c>
      <c r="M43" s="545">
        <f t="shared" si="4"/>
        <v>-7.0175438596491224E-2</v>
      </c>
      <c r="N43" s="494">
        <v>49</v>
      </c>
      <c r="O43" s="476">
        <v>1</v>
      </c>
      <c r="P43" s="476">
        <f t="shared" si="10"/>
        <v>50</v>
      </c>
      <c r="Q43" s="545">
        <f t="shared" si="0"/>
        <v>-0.12280701754385964</v>
      </c>
      <c r="R43" s="494">
        <v>48</v>
      </c>
      <c r="S43" s="476">
        <v>1</v>
      </c>
      <c r="T43" s="476">
        <f t="shared" si="11"/>
        <v>49</v>
      </c>
      <c r="U43" s="545">
        <f t="shared" si="5"/>
        <v>-0.14035087719298245</v>
      </c>
      <c r="V43" s="494">
        <v>48</v>
      </c>
      <c r="W43" s="476">
        <v>1</v>
      </c>
      <c r="X43" s="476">
        <f t="shared" si="12"/>
        <v>49</v>
      </c>
      <c r="Y43" s="545">
        <f t="shared" si="6"/>
        <v>-0.14035087719298245</v>
      </c>
      <c r="Z43" s="494"/>
      <c r="AA43" s="476"/>
      <c r="AB43" s="476">
        <f t="shared" si="13"/>
        <v>0</v>
      </c>
      <c r="AC43" s="541">
        <f t="shared" si="1"/>
        <v>-1</v>
      </c>
      <c r="AD43" s="572"/>
      <c r="AE43" s="476"/>
      <c r="AF43" s="476">
        <f t="shared" si="14"/>
        <v>0</v>
      </c>
      <c r="AG43" s="541">
        <f t="shared" si="2"/>
        <v>-1</v>
      </c>
    </row>
    <row r="44" spans="1:33" x14ac:dyDescent="0.2">
      <c r="A44" s="484" t="s">
        <v>56</v>
      </c>
      <c r="B44" s="493">
        <v>15</v>
      </c>
      <c r="C44" s="332">
        <v>9</v>
      </c>
      <c r="D44" s="332">
        <f t="shared" si="7"/>
        <v>24</v>
      </c>
      <c r="E44" s="488"/>
      <c r="F44" s="493">
        <v>15</v>
      </c>
      <c r="G44" s="332">
        <v>9</v>
      </c>
      <c r="H44" s="476">
        <f t="shared" si="8"/>
        <v>24</v>
      </c>
      <c r="I44" s="571">
        <v>0</v>
      </c>
      <c r="J44" s="572">
        <v>16</v>
      </c>
      <c r="K44" s="476">
        <v>8</v>
      </c>
      <c r="L44" s="476">
        <f t="shared" si="9"/>
        <v>24</v>
      </c>
      <c r="M44" s="541">
        <f t="shared" si="4"/>
        <v>0</v>
      </c>
      <c r="N44" s="494">
        <v>17</v>
      </c>
      <c r="O44" s="476">
        <v>9</v>
      </c>
      <c r="P44" s="476">
        <f t="shared" si="10"/>
        <v>26</v>
      </c>
      <c r="Q44" s="543">
        <f t="shared" si="0"/>
        <v>8.3333333333333329E-2</v>
      </c>
      <c r="R44" s="494">
        <v>17</v>
      </c>
      <c r="S44" s="476">
        <v>9</v>
      </c>
      <c r="T44" s="476">
        <f t="shared" si="11"/>
        <v>26</v>
      </c>
      <c r="U44" s="543">
        <f t="shared" si="5"/>
        <v>8.3333333333333329E-2</v>
      </c>
      <c r="V44" s="494">
        <v>17</v>
      </c>
      <c r="W44" s="476">
        <v>8</v>
      </c>
      <c r="X44" s="476">
        <f t="shared" si="12"/>
        <v>25</v>
      </c>
      <c r="Y44" s="543">
        <f t="shared" si="6"/>
        <v>4.1666666666666664E-2</v>
      </c>
      <c r="Z44" s="494"/>
      <c r="AA44" s="476"/>
      <c r="AB44" s="476">
        <f t="shared" si="13"/>
        <v>0</v>
      </c>
      <c r="AC44" s="541">
        <f t="shared" si="1"/>
        <v>-1</v>
      </c>
      <c r="AD44" s="572"/>
      <c r="AE44" s="476"/>
      <c r="AF44" s="476">
        <f t="shared" si="14"/>
        <v>0</v>
      </c>
      <c r="AG44" s="541">
        <f t="shared" si="2"/>
        <v>-1</v>
      </c>
    </row>
    <row r="45" spans="1:33" x14ac:dyDescent="0.2">
      <c r="A45" s="484" t="s">
        <v>184</v>
      </c>
      <c r="B45" s="493">
        <v>23</v>
      </c>
      <c r="C45" s="332">
        <v>9</v>
      </c>
      <c r="D45" s="332">
        <f t="shared" si="7"/>
        <v>32</v>
      </c>
      <c r="E45" s="488"/>
      <c r="F45" s="493">
        <v>22</v>
      </c>
      <c r="G45" s="332">
        <v>9</v>
      </c>
      <c r="H45" s="476">
        <f>SUM(F45:G45)</f>
        <v>31</v>
      </c>
      <c r="I45" s="571">
        <v>0</v>
      </c>
      <c r="J45" s="572">
        <v>21</v>
      </c>
      <c r="K45" s="476">
        <v>10</v>
      </c>
      <c r="L45" s="476">
        <f>SUM(J45:K45)</f>
        <v>31</v>
      </c>
      <c r="M45" s="541">
        <f t="shared" si="4"/>
        <v>0</v>
      </c>
      <c r="N45" s="494">
        <v>21</v>
      </c>
      <c r="O45" s="476">
        <v>10</v>
      </c>
      <c r="P45" s="476">
        <f>SUM(N45:O45)</f>
        <v>31</v>
      </c>
      <c r="Q45" s="541">
        <f t="shared" si="0"/>
        <v>0</v>
      </c>
      <c r="R45" s="494">
        <v>21</v>
      </c>
      <c r="S45" s="476">
        <v>10</v>
      </c>
      <c r="T45" s="476">
        <f t="shared" si="11"/>
        <v>31</v>
      </c>
      <c r="U45" s="541">
        <f t="shared" si="5"/>
        <v>0</v>
      </c>
      <c r="V45" s="494">
        <v>20</v>
      </c>
      <c r="W45" s="476">
        <v>10</v>
      </c>
      <c r="X45" s="476">
        <f t="shared" si="12"/>
        <v>30</v>
      </c>
      <c r="Y45" s="541">
        <f t="shared" si="6"/>
        <v>-3.2258064516129031E-2</v>
      </c>
      <c r="Z45" s="494"/>
      <c r="AA45" s="476"/>
      <c r="AB45" s="476">
        <f t="shared" si="13"/>
        <v>0</v>
      </c>
      <c r="AC45" s="541">
        <f t="shared" si="1"/>
        <v>-1</v>
      </c>
      <c r="AD45" s="572"/>
      <c r="AE45" s="476"/>
      <c r="AF45" s="476">
        <f t="shared" si="14"/>
        <v>0</v>
      </c>
      <c r="AG45" s="541">
        <f t="shared" si="2"/>
        <v>-1</v>
      </c>
    </row>
    <row r="46" spans="1:33" x14ac:dyDescent="0.2">
      <c r="A46" s="483" t="s">
        <v>172</v>
      </c>
      <c r="B46" s="457">
        <f>SUM(B47:B56)</f>
        <v>546</v>
      </c>
      <c r="C46" s="387">
        <f>SUM(C47:C56)</f>
        <v>83</v>
      </c>
      <c r="D46" s="573">
        <f t="shared" si="7"/>
        <v>629</v>
      </c>
      <c r="E46" s="489"/>
      <c r="F46" s="457">
        <f>SUM(F47:F56)</f>
        <v>525</v>
      </c>
      <c r="G46" s="387">
        <f>SUM(G47:G56)</f>
        <v>79</v>
      </c>
      <c r="H46" s="387">
        <f>SUM(H47:H56)</f>
        <v>604</v>
      </c>
      <c r="I46" s="567">
        <v>0</v>
      </c>
      <c r="J46" s="382">
        <f>SUM(J47:J56)</f>
        <v>532</v>
      </c>
      <c r="K46" s="387">
        <f>SUM(K47:K56)</f>
        <v>79</v>
      </c>
      <c r="L46" s="387">
        <f>SUM(L47:L56)</f>
        <v>611</v>
      </c>
      <c r="M46" s="568">
        <f t="shared" si="4"/>
        <v>1.1589403973509934E-2</v>
      </c>
      <c r="N46" s="457">
        <f>SUM(N47:N56)</f>
        <v>512</v>
      </c>
      <c r="O46" s="387">
        <f>SUM(O47:O56)</f>
        <v>76</v>
      </c>
      <c r="P46" s="387">
        <f>SUM(P47:P56)</f>
        <v>588</v>
      </c>
      <c r="Q46" s="568">
        <f t="shared" si="0"/>
        <v>-2.6490066225165563E-2</v>
      </c>
      <c r="R46" s="457">
        <f>SUM(R47:R56)</f>
        <v>499</v>
      </c>
      <c r="S46" s="387">
        <f>SUM(S47:S56)</f>
        <v>75</v>
      </c>
      <c r="T46" s="387">
        <f>SUM(T47:T56)</f>
        <v>574</v>
      </c>
      <c r="U46" s="568">
        <f t="shared" si="5"/>
        <v>-4.9668874172185427E-2</v>
      </c>
      <c r="V46" s="457">
        <f>SUM(V47:V56)</f>
        <v>490</v>
      </c>
      <c r="W46" s="387">
        <f>SUM(W47:W56)</f>
        <v>73</v>
      </c>
      <c r="X46" s="387">
        <f>SUM(X47:X56)</f>
        <v>563</v>
      </c>
      <c r="Y46" s="568">
        <f t="shared" si="6"/>
        <v>-6.7880794701986755E-2</v>
      </c>
      <c r="Z46" s="457">
        <f>SUM(Z47:Z56)</f>
        <v>0</v>
      </c>
      <c r="AA46" s="387">
        <f>SUM(AA47:AA56)</f>
        <v>0</v>
      </c>
      <c r="AB46" s="387">
        <f>SUM(AB47:AB56)</f>
        <v>0</v>
      </c>
      <c r="AC46" s="568">
        <f t="shared" si="1"/>
        <v>-1</v>
      </c>
      <c r="AD46" s="382">
        <f>SUM(AD47:AD56)</f>
        <v>0</v>
      </c>
      <c r="AE46" s="387">
        <f>SUM(AE47:AE56)</f>
        <v>0</v>
      </c>
      <c r="AF46" s="387">
        <f>SUM(AF47:AF56)</f>
        <v>0</v>
      </c>
      <c r="AG46" s="568">
        <f t="shared" si="2"/>
        <v>-1</v>
      </c>
    </row>
    <row r="47" spans="1:33" x14ac:dyDescent="0.2">
      <c r="A47" s="484" t="s">
        <v>102</v>
      </c>
      <c r="B47" s="493">
        <v>47</v>
      </c>
      <c r="C47" s="332">
        <v>4</v>
      </c>
      <c r="D47" s="332">
        <f t="shared" si="7"/>
        <v>51</v>
      </c>
      <c r="E47" s="488"/>
      <c r="F47" s="493">
        <v>46</v>
      </c>
      <c r="G47" s="332">
        <v>4</v>
      </c>
      <c r="H47" s="476">
        <f t="shared" ref="H47:H56" si="15">SUM(F47:G47)</f>
        <v>50</v>
      </c>
      <c r="I47" s="571">
        <v>0</v>
      </c>
      <c r="J47" s="572">
        <v>44</v>
      </c>
      <c r="K47" s="476">
        <v>4</v>
      </c>
      <c r="L47" s="476">
        <f t="shared" ref="L47:L56" si="16">SUM(J47:K47)</f>
        <v>48</v>
      </c>
      <c r="M47" s="541">
        <f t="shared" si="4"/>
        <v>-0.04</v>
      </c>
      <c r="N47" s="494">
        <v>36</v>
      </c>
      <c r="O47" s="476">
        <v>3</v>
      </c>
      <c r="P47" s="476">
        <f t="shared" ref="P47:P56" si="17">SUM(N47:O47)</f>
        <v>39</v>
      </c>
      <c r="Q47" s="544">
        <f t="shared" si="0"/>
        <v>-0.22</v>
      </c>
      <c r="R47" s="494">
        <v>37</v>
      </c>
      <c r="S47" s="476">
        <v>3</v>
      </c>
      <c r="T47" s="476">
        <f t="shared" ref="T47:T56" si="18">SUM(R47:S47)</f>
        <v>40</v>
      </c>
      <c r="U47" s="544">
        <f t="shared" si="5"/>
        <v>-0.2</v>
      </c>
      <c r="V47" s="494">
        <v>37</v>
      </c>
      <c r="W47" s="476">
        <v>3</v>
      </c>
      <c r="X47" s="476">
        <f t="shared" ref="X47:X56" si="19">SUM(V47:W47)</f>
        <v>40</v>
      </c>
      <c r="Y47" s="544">
        <f t="shared" si="6"/>
        <v>-0.2</v>
      </c>
      <c r="Z47" s="494"/>
      <c r="AA47" s="476"/>
      <c r="AB47" s="476">
        <f t="shared" ref="AB47:AB56" si="20">SUM(Z47:AA47)</f>
        <v>0</v>
      </c>
      <c r="AC47" s="541">
        <f t="shared" si="1"/>
        <v>-1</v>
      </c>
      <c r="AD47" s="572"/>
      <c r="AE47" s="476"/>
      <c r="AF47" s="476">
        <f t="shared" ref="AF47:AF56" si="21">SUM(AD47:AE47)</f>
        <v>0</v>
      </c>
      <c r="AG47" s="541">
        <f t="shared" si="2"/>
        <v>-1</v>
      </c>
    </row>
    <row r="48" spans="1:33" x14ac:dyDescent="0.2">
      <c r="A48" s="484" t="s">
        <v>152</v>
      </c>
      <c r="B48" s="493">
        <v>81</v>
      </c>
      <c r="C48" s="332">
        <v>2</v>
      </c>
      <c r="D48" s="332">
        <f t="shared" si="7"/>
        <v>83</v>
      </c>
      <c r="E48" s="488"/>
      <c r="F48" s="493">
        <v>77</v>
      </c>
      <c r="G48" s="332">
        <v>2</v>
      </c>
      <c r="H48" s="476">
        <f t="shared" si="15"/>
        <v>79</v>
      </c>
      <c r="I48" s="571">
        <v>0</v>
      </c>
      <c r="J48" s="572">
        <v>80</v>
      </c>
      <c r="K48" s="476">
        <v>2</v>
      </c>
      <c r="L48" s="476">
        <f t="shared" si="16"/>
        <v>82</v>
      </c>
      <c r="M48" s="543">
        <f t="shared" si="4"/>
        <v>3.7974683544303799E-2</v>
      </c>
      <c r="N48" s="494">
        <v>77</v>
      </c>
      <c r="O48" s="476">
        <v>2</v>
      </c>
      <c r="P48" s="476">
        <f t="shared" si="17"/>
        <v>79</v>
      </c>
      <c r="Q48" s="541">
        <f t="shared" si="0"/>
        <v>0</v>
      </c>
      <c r="R48" s="494">
        <v>72</v>
      </c>
      <c r="S48" s="476">
        <v>2</v>
      </c>
      <c r="T48" s="476">
        <f t="shared" si="18"/>
        <v>74</v>
      </c>
      <c r="U48" s="545">
        <f t="shared" si="5"/>
        <v>-6.3291139240506333E-2</v>
      </c>
      <c r="V48" s="494">
        <v>71</v>
      </c>
      <c r="W48" s="476">
        <v>2</v>
      </c>
      <c r="X48" s="476">
        <f t="shared" si="19"/>
        <v>73</v>
      </c>
      <c r="Y48" s="545">
        <f t="shared" si="6"/>
        <v>-7.5949367088607597E-2</v>
      </c>
      <c r="Z48" s="494"/>
      <c r="AA48" s="476"/>
      <c r="AB48" s="476">
        <f t="shared" si="20"/>
        <v>0</v>
      </c>
      <c r="AC48" s="541">
        <f t="shared" si="1"/>
        <v>-1</v>
      </c>
      <c r="AD48" s="572"/>
      <c r="AE48" s="476"/>
      <c r="AF48" s="476">
        <f t="shared" si="21"/>
        <v>0</v>
      </c>
      <c r="AG48" s="541">
        <f t="shared" si="2"/>
        <v>-1</v>
      </c>
    </row>
    <row r="49" spans="1:33" x14ac:dyDescent="0.2">
      <c r="A49" s="484" t="s">
        <v>153</v>
      </c>
      <c r="B49" s="493">
        <v>62</v>
      </c>
      <c r="C49" s="332">
        <v>3</v>
      </c>
      <c r="D49" s="332">
        <f t="shared" si="7"/>
        <v>65</v>
      </c>
      <c r="E49" s="488"/>
      <c r="F49" s="493">
        <v>58</v>
      </c>
      <c r="G49" s="332">
        <v>3</v>
      </c>
      <c r="H49" s="476">
        <f>SUM(F49:G49)</f>
        <v>61</v>
      </c>
      <c r="I49" s="571">
        <v>0</v>
      </c>
      <c r="J49" s="572">
        <v>63</v>
      </c>
      <c r="K49" s="476">
        <v>3</v>
      </c>
      <c r="L49" s="476">
        <f>SUM(J49:K49)</f>
        <v>66</v>
      </c>
      <c r="M49" s="543">
        <f t="shared" si="4"/>
        <v>8.1967213114754092E-2</v>
      </c>
      <c r="N49" s="494">
        <v>63</v>
      </c>
      <c r="O49" s="476">
        <v>3</v>
      </c>
      <c r="P49" s="476">
        <f>SUM(N49:O49)</f>
        <v>66</v>
      </c>
      <c r="Q49" s="543">
        <f t="shared" si="0"/>
        <v>8.1967213114754092E-2</v>
      </c>
      <c r="R49" s="494">
        <v>62</v>
      </c>
      <c r="S49" s="476">
        <v>3</v>
      </c>
      <c r="T49" s="476">
        <f>SUM(R49:S49)</f>
        <v>65</v>
      </c>
      <c r="U49" s="543">
        <f t="shared" si="5"/>
        <v>6.5573770491803282E-2</v>
      </c>
      <c r="V49" s="494">
        <v>62</v>
      </c>
      <c r="W49" s="476">
        <v>3</v>
      </c>
      <c r="X49" s="476">
        <f>SUM(V49:W49)</f>
        <v>65</v>
      </c>
      <c r="Y49" s="543">
        <f t="shared" si="6"/>
        <v>6.5573770491803282E-2</v>
      </c>
      <c r="Z49" s="494"/>
      <c r="AA49" s="476"/>
      <c r="AB49" s="476">
        <f>SUM(Z49:AA49)</f>
        <v>0</v>
      </c>
      <c r="AC49" s="541">
        <f t="shared" si="1"/>
        <v>-1</v>
      </c>
      <c r="AD49" s="572"/>
      <c r="AE49" s="476"/>
      <c r="AF49" s="476">
        <f>SUM(AD49:AE49)</f>
        <v>0</v>
      </c>
      <c r="AG49" s="541">
        <f t="shared" si="2"/>
        <v>-1</v>
      </c>
    </row>
    <row r="50" spans="1:33" x14ac:dyDescent="0.2">
      <c r="A50" s="484" t="s">
        <v>155</v>
      </c>
      <c r="B50" s="493">
        <v>17</v>
      </c>
      <c r="C50" s="332">
        <v>5</v>
      </c>
      <c r="D50" s="332">
        <f t="shared" si="7"/>
        <v>22</v>
      </c>
      <c r="E50" s="488"/>
      <c r="F50" s="493">
        <v>15</v>
      </c>
      <c r="G50" s="332">
        <v>4</v>
      </c>
      <c r="H50" s="476">
        <f>SUM(F50:G50)</f>
        <v>19</v>
      </c>
      <c r="I50" s="571">
        <v>0</v>
      </c>
      <c r="J50" s="572">
        <v>17</v>
      </c>
      <c r="K50" s="476">
        <v>4</v>
      </c>
      <c r="L50" s="476">
        <f>SUM(J50:K50)</f>
        <v>21</v>
      </c>
      <c r="M50" s="543">
        <f t="shared" si="4"/>
        <v>0.10526315789473684</v>
      </c>
      <c r="N50" s="494">
        <v>16</v>
      </c>
      <c r="O50" s="476">
        <v>3</v>
      </c>
      <c r="P50" s="476">
        <f>SUM(N50:O50)</f>
        <v>19</v>
      </c>
      <c r="Q50" s="541">
        <f t="shared" si="0"/>
        <v>0</v>
      </c>
      <c r="R50" s="494">
        <v>16</v>
      </c>
      <c r="S50" s="476">
        <v>3</v>
      </c>
      <c r="T50" s="476">
        <f>SUM(R50:S50)</f>
        <v>19</v>
      </c>
      <c r="U50" s="541">
        <f t="shared" si="5"/>
        <v>0</v>
      </c>
      <c r="V50" s="494">
        <v>16</v>
      </c>
      <c r="W50" s="476">
        <v>3</v>
      </c>
      <c r="X50" s="476">
        <f>SUM(V50:W50)</f>
        <v>19</v>
      </c>
      <c r="Y50" s="541">
        <f t="shared" si="6"/>
        <v>0</v>
      </c>
      <c r="Z50" s="494"/>
      <c r="AA50" s="476"/>
      <c r="AB50" s="476"/>
      <c r="AC50" s="541">
        <f t="shared" si="1"/>
        <v>-1</v>
      </c>
      <c r="AD50" s="572"/>
      <c r="AE50" s="476"/>
      <c r="AF50" s="476"/>
      <c r="AG50" s="541">
        <f t="shared" si="2"/>
        <v>-1</v>
      </c>
    </row>
    <row r="51" spans="1:33" x14ac:dyDescent="0.2">
      <c r="A51" s="484" t="s">
        <v>118</v>
      </c>
      <c r="B51" s="493">
        <v>15</v>
      </c>
      <c r="C51" s="332">
        <v>1</v>
      </c>
      <c r="D51" s="332">
        <f t="shared" si="7"/>
        <v>16</v>
      </c>
      <c r="E51" s="488"/>
      <c r="F51" s="493">
        <v>14</v>
      </c>
      <c r="G51" s="332">
        <v>1</v>
      </c>
      <c r="H51" s="476">
        <f t="shared" si="15"/>
        <v>15</v>
      </c>
      <c r="I51" s="571">
        <v>0</v>
      </c>
      <c r="J51" s="572">
        <v>14</v>
      </c>
      <c r="K51" s="476">
        <v>1</v>
      </c>
      <c r="L51" s="476">
        <f t="shared" si="16"/>
        <v>15</v>
      </c>
      <c r="M51" s="541">
        <f t="shared" si="4"/>
        <v>0</v>
      </c>
      <c r="N51" s="494">
        <v>13</v>
      </c>
      <c r="O51" s="476">
        <v>1</v>
      </c>
      <c r="P51" s="476">
        <f t="shared" si="17"/>
        <v>14</v>
      </c>
      <c r="Q51" s="545">
        <f t="shared" si="0"/>
        <v>-6.6666666666666666E-2</v>
      </c>
      <c r="R51" s="494">
        <v>13</v>
      </c>
      <c r="S51" s="476">
        <v>1</v>
      </c>
      <c r="T51" s="476">
        <f t="shared" si="18"/>
        <v>14</v>
      </c>
      <c r="U51" s="545">
        <f t="shared" si="5"/>
        <v>-6.6666666666666666E-2</v>
      </c>
      <c r="V51" s="494">
        <v>13</v>
      </c>
      <c r="W51" s="476">
        <v>1</v>
      </c>
      <c r="X51" s="476">
        <f t="shared" si="19"/>
        <v>14</v>
      </c>
      <c r="Y51" s="545">
        <f t="shared" si="6"/>
        <v>-6.6666666666666666E-2</v>
      </c>
      <c r="Z51" s="494"/>
      <c r="AA51" s="476"/>
      <c r="AB51" s="476">
        <f t="shared" si="20"/>
        <v>0</v>
      </c>
      <c r="AC51" s="541">
        <f t="shared" si="1"/>
        <v>-1</v>
      </c>
      <c r="AD51" s="572"/>
      <c r="AE51" s="476"/>
      <c r="AF51" s="476">
        <f t="shared" si="21"/>
        <v>0</v>
      </c>
      <c r="AG51" s="541">
        <f t="shared" si="2"/>
        <v>-1</v>
      </c>
    </row>
    <row r="52" spans="1:33" x14ac:dyDescent="0.2">
      <c r="A52" s="484" t="s">
        <v>248</v>
      </c>
      <c r="B52" s="493">
        <v>40</v>
      </c>
      <c r="C52" s="332">
        <v>20</v>
      </c>
      <c r="D52" s="332">
        <f t="shared" si="7"/>
        <v>60</v>
      </c>
      <c r="E52" s="488"/>
      <c r="F52" s="493">
        <v>38</v>
      </c>
      <c r="G52" s="332">
        <v>18</v>
      </c>
      <c r="H52" s="476">
        <f t="shared" si="15"/>
        <v>56</v>
      </c>
      <c r="I52" s="571">
        <v>0</v>
      </c>
      <c r="J52" s="572">
        <v>38</v>
      </c>
      <c r="K52" s="476">
        <v>18</v>
      </c>
      <c r="L52" s="476">
        <f t="shared" si="16"/>
        <v>56</v>
      </c>
      <c r="M52" s="541">
        <f t="shared" si="4"/>
        <v>0</v>
      </c>
      <c r="N52" s="494">
        <v>38</v>
      </c>
      <c r="O52" s="476">
        <v>19</v>
      </c>
      <c r="P52" s="476">
        <f t="shared" si="17"/>
        <v>57</v>
      </c>
      <c r="Q52" s="543">
        <f t="shared" si="0"/>
        <v>1.7857142857142856E-2</v>
      </c>
      <c r="R52" s="494">
        <v>38</v>
      </c>
      <c r="S52" s="476">
        <v>19</v>
      </c>
      <c r="T52" s="476">
        <f t="shared" si="18"/>
        <v>57</v>
      </c>
      <c r="U52" s="543">
        <f t="shared" si="5"/>
        <v>1.7857142857142856E-2</v>
      </c>
      <c r="V52" s="494">
        <v>38</v>
      </c>
      <c r="W52" s="476">
        <v>19</v>
      </c>
      <c r="X52" s="476">
        <f t="shared" si="19"/>
        <v>57</v>
      </c>
      <c r="Y52" s="543">
        <f t="shared" si="6"/>
        <v>1.7857142857142856E-2</v>
      </c>
      <c r="Z52" s="494"/>
      <c r="AA52" s="476"/>
      <c r="AB52" s="476">
        <f t="shared" si="20"/>
        <v>0</v>
      </c>
      <c r="AC52" s="541">
        <f t="shared" si="1"/>
        <v>-1</v>
      </c>
      <c r="AD52" s="572"/>
      <c r="AE52" s="476"/>
      <c r="AF52" s="476">
        <f t="shared" si="21"/>
        <v>0</v>
      </c>
      <c r="AG52" s="541">
        <f t="shared" si="2"/>
        <v>-1</v>
      </c>
    </row>
    <row r="53" spans="1:33" x14ac:dyDescent="0.2">
      <c r="A53" s="485" t="s">
        <v>91</v>
      </c>
      <c r="B53" s="494">
        <v>81</v>
      </c>
      <c r="C53" s="476">
        <v>21</v>
      </c>
      <c r="D53" s="332">
        <f t="shared" si="7"/>
        <v>102</v>
      </c>
      <c r="E53" s="488"/>
      <c r="F53" s="493">
        <v>79</v>
      </c>
      <c r="G53" s="332">
        <v>20</v>
      </c>
      <c r="H53" s="476">
        <f t="shared" si="15"/>
        <v>99</v>
      </c>
      <c r="I53" s="571">
        <v>0</v>
      </c>
      <c r="J53" s="572">
        <v>79</v>
      </c>
      <c r="K53" s="476">
        <v>20</v>
      </c>
      <c r="L53" s="476">
        <f t="shared" si="16"/>
        <v>99</v>
      </c>
      <c r="M53" s="541">
        <f t="shared" si="4"/>
        <v>0</v>
      </c>
      <c r="N53" s="494">
        <v>76</v>
      </c>
      <c r="O53" s="476">
        <v>19</v>
      </c>
      <c r="P53" s="476">
        <f t="shared" si="17"/>
        <v>95</v>
      </c>
      <c r="Q53" s="541">
        <f t="shared" si="0"/>
        <v>-4.0404040404040407E-2</v>
      </c>
      <c r="R53" s="494">
        <v>73</v>
      </c>
      <c r="S53" s="476">
        <v>18</v>
      </c>
      <c r="T53" s="476">
        <f t="shared" si="18"/>
        <v>91</v>
      </c>
      <c r="U53" s="545">
        <f t="shared" si="5"/>
        <v>-8.0808080808080815E-2</v>
      </c>
      <c r="V53" s="494">
        <v>71</v>
      </c>
      <c r="W53" s="476">
        <v>18</v>
      </c>
      <c r="X53" s="476">
        <f t="shared" si="19"/>
        <v>89</v>
      </c>
      <c r="Y53" s="545">
        <f t="shared" si="6"/>
        <v>-0.10101010101010101</v>
      </c>
      <c r="Z53" s="494"/>
      <c r="AA53" s="476"/>
      <c r="AB53" s="476">
        <f t="shared" si="20"/>
        <v>0</v>
      </c>
      <c r="AC53" s="541">
        <f t="shared" si="1"/>
        <v>-1</v>
      </c>
      <c r="AD53" s="572"/>
      <c r="AE53" s="476"/>
      <c r="AF53" s="476">
        <f t="shared" si="21"/>
        <v>0</v>
      </c>
      <c r="AG53" s="541">
        <f t="shared" si="2"/>
        <v>-1</v>
      </c>
    </row>
    <row r="54" spans="1:33" x14ac:dyDescent="0.2">
      <c r="A54" s="484" t="s">
        <v>92</v>
      </c>
      <c r="B54" s="493">
        <v>9</v>
      </c>
      <c r="C54" s="332">
        <v>8</v>
      </c>
      <c r="D54" s="332">
        <f t="shared" si="7"/>
        <v>17</v>
      </c>
      <c r="E54" s="488"/>
      <c r="F54" s="493">
        <v>9</v>
      </c>
      <c r="G54" s="332">
        <v>8</v>
      </c>
      <c r="H54" s="476">
        <f t="shared" si="15"/>
        <v>17</v>
      </c>
      <c r="I54" s="571">
        <v>0</v>
      </c>
      <c r="J54" s="572">
        <v>9</v>
      </c>
      <c r="K54" s="476">
        <v>8</v>
      </c>
      <c r="L54" s="476">
        <f t="shared" si="16"/>
        <v>17</v>
      </c>
      <c r="M54" s="541">
        <f t="shared" si="4"/>
        <v>0</v>
      </c>
      <c r="N54" s="494">
        <v>9</v>
      </c>
      <c r="O54" s="476">
        <v>8</v>
      </c>
      <c r="P54" s="476">
        <f t="shared" si="17"/>
        <v>17</v>
      </c>
      <c r="Q54" s="541">
        <f t="shared" si="0"/>
        <v>0</v>
      </c>
      <c r="R54" s="494">
        <v>8</v>
      </c>
      <c r="S54" s="476">
        <v>8</v>
      </c>
      <c r="T54" s="476">
        <f t="shared" si="18"/>
        <v>16</v>
      </c>
      <c r="U54" s="545">
        <f t="shared" si="5"/>
        <v>-5.8823529411764705E-2</v>
      </c>
      <c r="V54" s="494">
        <v>8</v>
      </c>
      <c r="W54" s="476">
        <v>7</v>
      </c>
      <c r="X54" s="476">
        <f t="shared" si="19"/>
        <v>15</v>
      </c>
      <c r="Y54" s="545">
        <f t="shared" si="6"/>
        <v>-0.11764705882352941</v>
      </c>
      <c r="Z54" s="494"/>
      <c r="AA54" s="476"/>
      <c r="AB54" s="476">
        <f t="shared" si="20"/>
        <v>0</v>
      </c>
      <c r="AC54" s="541">
        <f t="shared" si="1"/>
        <v>-1</v>
      </c>
      <c r="AD54" s="572"/>
      <c r="AE54" s="476"/>
      <c r="AF54" s="476">
        <f t="shared" si="21"/>
        <v>0</v>
      </c>
      <c r="AG54" s="541">
        <f t="shared" si="2"/>
        <v>-1</v>
      </c>
    </row>
    <row r="55" spans="1:33" x14ac:dyDescent="0.2">
      <c r="A55" s="631" t="s">
        <v>230</v>
      </c>
      <c r="B55" s="632">
        <v>62</v>
      </c>
      <c r="C55" s="633">
        <v>8</v>
      </c>
      <c r="D55" s="332">
        <f t="shared" si="7"/>
        <v>70</v>
      </c>
      <c r="E55" s="634"/>
      <c r="F55" s="632">
        <v>60</v>
      </c>
      <c r="G55" s="633">
        <v>8</v>
      </c>
      <c r="H55" s="635">
        <f t="shared" si="15"/>
        <v>68</v>
      </c>
      <c r="I55" s="571">
        <v>0</v>
      </c>
      <c r="J55" s="637">
        <v>61</v>
      </c>
      <c r="K55" s="635">
        <v>8</v>
      </c>
      <c r="L55" s="635">
        <f t="shared" si="16"/>
        <v>69</v>
      </c>
      <c r="M55" s="543">
        <f t="shared" si="4"/>
        <v>1.4705882352941176E-2</v>
      </c>
      <c r="N55" s="639">
        <v>58</v>
      </c>
      <c r="O55" s="635">
        <v>8</v>
      </c>
      <c r="P55" s="635">
        <f t="shared" si="17"/>
        <v>66</v>
      </c>
      <c r="Q55" s="541">
        <f t="shared" si="0"/>
        <v>-2.9411764705882353E-2</v>
      </c>
      <c r="R55" s="639">
        <v>56</v>
      </c>
      <c r="S55" s="635">
        <v>8</v>
      </c>
      <c r="T55" s="635">
        <f t="shared" si="18"/>
        <v>64</v>
      </c>
      <c r="U55" s="545">
        <f t="shared" si="5"/>
        <v>-5.8823529411764705E-2</v>
      </c>
      <c r="V55" s="639">
        <v>54</v>
      </c>
      <c r="W55" s="635">
        <v>8</v>
      </c>
      <c r="X55" s="635">
        <f t="shared" si="19"/>
        <v>62</v>
      </c>
      <c r="Y55" s="545">
        <f t="shared" si="6"/>
        <v>-8.8235294117647065E-2</v>
      </c>
      <c r="Z55" s="639"/>
      <c r="AA55" s="635"/>
      <c r="AB55" s="635"/>
      <c r="AC55" s="541">
        <f t="shared" si="1"/>
        <v>-1</v>
      </c>
      <c r="AD55" s="637"/>
      <c r="AE55" s="635"/>
      <c r="AF55" s="635"/>
      <c r="AG55" s="541">
        <f t="shared" si="2"/>
        <v>-1</v>
      </c>
    </row>
    <row r="56" spans="1:33" ht="13.5" thickBot="1" x14ac:dyDescent="0.25">
      <c r="A56" s="486" t="s">
        <v>38</v>
      </c>
      <c r="B56" s="495">
        <v>132</v>
      </c>
      <c r="C56" s="477">
        <v>11</v>
      </c>
      <c r="D56" s="477">
        <f t="shared" si="7"/>
        <v>143</v>
      </c>
      <c r="E56" s="506"/>
      <c r="F56" s="495">
        <v>129</v>
      </c>
      <c r="G56" s="477">
        <v>11</v>
      </c>
      <c r="H56" s="577">
        <f t="shared" si="15"/>
        <v>140</v>
      </c>
      <c r="I56" s="578">
        <v>0</v>
      </c>
      <c r="J56" s="579">
        <v>127</v>
      </c>
      <c r="K56" s="577">
        <v>11</v>
      </c>
      <c r="L56" s="577">
        <f t="shared" si="16"/>
        <v>138</v>
      </c>
      <c r="M56" s="542">
        <f t="shared" si="4"/>
        <v>-1.4285714285714285E-2</v>
      </c>
      <c r="N56" s="580">
        <v>126</v>
      </c>
      <c r="O56" s="577">
        <v>10</v>
      </c>
      <c r="P56" s="577">
        <f t="shared" si="17"/>
        <v>136</v>
      </c>
      <c r="Q56" s="542">
        <f t="shared" si="0"/>
        <v>-2.8571428571428571E-2</v>
      </c>
      <c r="R56" s="580">
        <v>124</v>
      </c>
      <c r="S56" s="577">
        <v>10</v>
      </c>
      <c r="T56" s="577">
        <f t="shared" si="18"/>
        <v>134</v>
      </c>
      <c r="U56" s="542">
        <f t="shared" si="5"/>
        <v>-4.2857142857142858E-2</v>
      </c>
      <c r="V56" s="580">
        <v>120</v>
      </c>
      <c r="W56" s="577">
        <v>9</v>
      </c>
      <c r="X56" s="577">
        <f t="shared" si="19"/>
        <v>129</v>
      </c>
      <c r="Y56" s="622">
        <f t="shared" si="6"/>
        <v>-7.857142857142857E-2</v>
      </c>
      <c r="Z56" s="580"/>
      <c r="AA56" s="577"/>
      <c r="AB56" s="577">
        <f t="shared" si="20"/>
        <v>0</v>
      </c>
      <c r="AC56" s="542">
        <f>(AB56-$H56)/$H56</f>
        <v>-1</v>
      </c>
      <c r="AD56" s="579"/>
      <c r="AE56" s="577"/>
      <c r="AF56" s="577">
        <f t="shared" si="21"/>
        <v>0</v>
      </c>
      <c r="AG56" s="542">
        <f t="shared" si="2"/>
        <v>-1</v>
      </c>
    </row>
    <row r="57" spans="1:33" ht="13.5" thickBot="1" x14ac:dyDescent="0.25">
      <c r="B57" s="478"/>
      <c r="C57" s="478"/>
      <c r="D57" s="478"/>
      <c r="E57" s="478"/>
    </row>
    <row r="58" spans="1:33" x14ac:dyDescent="0.2">
      <c r="A58" s="502" t="s">
        <v>171</v>
      </c>
      <c r="B58" s="546">
        <f>B5+B25</f>
        <v>151</v>
      </c>
      <c r="C58" s="547">
        <f>C5+C25</f>
        <v>143</v>
      </c>
      <c r="D58" s="547">
        <f>D5+D25</f>
        <v>294</v>
      </c>
      <c r="E58" s="581"/>
      <c r="F58" s="546">
        <f>F5+F25</f>
        <v>146</v>
      </c>
      <c r="G58" s="547">
        <f>G5+G25</f>
        <v>138</v>
      </c>
      <c r="H58" s="547">
        <f>H5+H25</f>
        <v>284</v>
      </c>
      <c r="I58" s="620">
        <v>0</v>
      </c>
      <c r="J58" s="546">
        <f>J5+J25</f>
        <v>148</v>
      </c>
      <c r="K58" s="547">
        <f>K5+K25</f>
        <v>133</v>
      </c>
      <c r="L58" s="547">
        <f>L5+L25</f>
        <v>281</v>
      </c>
      <c r="M58" s="582">
        <f>(L58-$H58)/$H58</f>
        <v>-1.0563380281690141E-2</v>
      </c>
      <c r="N58" s="546">
        <f>N5+N25</f>
        <v>146</v>
      </c>
      <c r="O58" s="547">
        <f>O5+O25</f>
        <v>133</v>
      </c>
      <c r="P58" s="547">
        <f>P5+P25</f>
        <v>279</v>
      </c>
      <c r="Q58" s="583">
        <f>(P58-$H58)/$H58</f>
        <v>-1.7605633802816902E-2</v>
      </c>
      <c r="R58" s="546">
        <f>R5+R25</f>
        <v>143</v>
      </c>
      <c r="S58" s="547">
        <f>S5+S25</f>
        <v>131</v>
      </c>
      <c r="T58" s="547">
        <f>T5+T25</f>
        <v>274</v>
      </c>
      <c r="U58" s="582">
        <f>(T58-$H58)/$H58</f>
        <v>-3.5211267605633804E-2</v>
      </c>
      <c r="V58" s="546">
        <f>V5+V25</f>
        <v>135</v>
      </c>
      <c r="W58" s="547">
        <f>W5+W25</f>
        <v>130</v>
      </c>
      <c r="X58" s="547">
        <f>X5+X25</f>
        <v>265</v>
      </c>
      <c r="Y58" s="582">
        <f>(X58-$H58)/$H58</f>
        <v>-6.6901408450704219E-2</v>
      </c>
      <c r="Z58" s="546">
        <f>Z5+Z25</f>
        <v>0</v>
      </c>
      <c r="AA58" s="547">
        <f>AA5+AA25</f>
        <v>0</v>
      </c>
      <c r="AB58" s="547">
        <f>AB5+AB25</f>
        <v>0</v>
      </c>
      <c r="AC58" s="582">
        <f>(AB58-$H58)/$H58</f>
        <v>-1</v>
      </c>
      <c r="AD58" s="546">
        <f>AD5+AD25</f>
        <v>0</v>
      </c>
      <c r="AE58" s="547">
        <f>AE5+AE25</f>
        <v>0</v>
      </c>
      <c r="AF58" s="547">
        <f>AF5+AF25</f>
        <v>0</v>
      </c>
      <c r="AG58" s="582">
        <f>(AF58-$H58)/$H58</f>
        <v>-1</v>
      </c>
    </row>
    <row r="59" spans="1:33" ht="13.5" thickBot="1" x14ac:dyDescent="0.25">
      <c r="A59" s="468" t="s">
        <v>173</v>
      </c>
      <c r="B59" s="457">
        <f>B17+B30+B9</f>
        <v>640</v>
      </c>
      <c r="C59" s="387">
        <f>C17+C30+C9</f>
        <v>276</v>
      </c>
      <c r="D59" s="387">
        <f>D17+D30+D9</f>
        <v>916</v>
      </c>
      <c r="E59" s="584"/>
      <c r="F59" s="457">
        <f>F17+F30+F9</f>
        <v>615</v>
      </c>
      <c r="G59" s="387">
        <f>G17+G30+G9</f>
        <v>265</v>
      </c>
      <c r="H59" s="387">
        <f>H17+H30+H9</f>
        <v>880</v>
      </c>
      <c r="I59" s="567">
        <v>0</v>
      </c>
      <c r="J59" s="457">
        <f>J17+J30+J9</f>
        <v>617</v>
      </c>
      <c r="K59" s="387">
        <f>K17+K30+K9</f>
        <v>260</v>
      </c>
      <c r="L59" s="387">
        <f>L17+L30+L9</f>
        <v>877</v>
      </c>
      <c r="M59" s="569">
        <f>(L59-$H59)/$H59</f>
        <v>-3.4090909090909089E-3</v>
      </c>
      <c r="N59" s="457">
        <f>N17+N30+N9</f>
        <v>601</v>
      </c>
      <c r="O59" s="387">
        <f>O17+O30+O9</f>
        <v>259</v>
      </c>
      <c r="P59" s="387">
        <f>P17+P30+P9</f>
        <v>860</v>
      </c>
      <c r="Q59" s="585">
        <f>(P59-$H59)/$H59</f>
        <v>-2.2727272727272728E-2</v>
      </c>
      <c r="R59" s="457">
        <f>R17+R30+R9</f>
        <v>588</v>
      </c>
      <c r="S59" s="387">
        <f>S17+S30+S9</f>
        <v>255</v>
      </c>
      <c r="T59" s="387">
        <f>T17+T30+T9</f>
        <v>843</v>
      </c>
      <c r="U59" s="586">
        <f>(T59-$H59)/$H59</f>
        <v>-4.2045454545454546E-2</v>
      </c>
      <c r="V59" s="457">
        <f>V17+V30+V9</f>
        <v>578</v>
      </c>
      <c r="W59" s="387">
        <f>W17+W30+W9</f>
        <v>249</v>
      </c>
      <c r="X59" s="387">
        <f>X17+X30+X9</f>
        <v>827</v>
      </c>
      <c r="Y59" s="569">
        <f>(X59-$H59)/$H59</f>
        <v>-6.0227272727272727E-2</v>
      </c>
      <c r="Z59" s="457">
        <f>Z17+Z30+Z9</f>
        <v>0</v>
      </c>
      <c r="AA59" s="387">
        <f>AA17+AA30+AA9</f>
        <v>0</v>
      </c>
      <c r="AB59" s="387">
        <f>AB17+AB30+AB9</f>
        <v>0</v>
      </c>
      <c r="AC59" s="569">
        <f>(AB59-$H59)/$H59</f>
        <v>-1</v>
      </c>
      <c r="AD59" s="457">
        <f>AD17+AD30+AD9</f>
        <v>0</v>
      </c>
      <c r="AE59" s="387">
        <f>AE17+AE30+AE9</f>
        <v>0</v>
      </c>
      <c r="AF59" s="387">
        <f>AF17+AF30+AF9</f>
        <v>0</v>
      </c>
      <c r="AG59" s="569">
        <f>(AF59-$H59)/$H59</f>
        <v>-1</v>
      </c>
    </row>
    <row r="60" spans="1:33" ht="13.5" thickBot="1" x14ac:dyDescent="0.25">
      <c r="A60" s="503" t="s">
        <v>172</v>
      </c>
      <c r="B60" s="459">
        <f>B13+B22+B46</f>
        <v>702</v>
      </c>
      <c r="C60" s="460">
        <f>C13+C22+C46</f>
        <v>113</v>
      </c>
      <c r="D60" s="460">
        <f>D13+D22+D46</f>
        <v>815</v>
      </c>
      <c r="E60" s="587"/>
      <c r="F60" s="459">
        <f>F13+F22+F46</f>
        <v>664</v>
      </c>
      <c r="G60" s="460">
        <f>G13+G22+G46</f>
        <v>100</v>
      </c>
      <c r="H60" s="460">
        <f>H13+H22+H46</f>
        <v>764</v>
      </c>
      <c r="I60" s="621">
        <v>0</v>
      </c>
      <c r="J60" s="459">
        <f>J13+J22+J46</f>
        <v>670</v>
      </c>
      <c r="K60" s="460">
        <f>K13+K22+K46</f>
        <v>102</v>
      </c>
      <c r="L60" s="460">
        <f>L13+L22+L46</f>
        <v>772</v>
      </c>
      <c r="M60" s="588">
        <f>(L60-$H60)/$H60</f>
        <v>1.0471204188481676E-2</v>
      </c>
      <c r="N60" s="459">
        <f>N13+N22+N46</f>
        <v>654</v>
      </c>
      <c r="O60" s="460">
        <f>O13+O22+O46</f>
        <v>102</v>
      </c>
      <c r="P60" s="460">
        <f>P13+P22+P46</f>
        <v>756</v>
      </c>
      <c r="Q60" s="589">
        <f>(P60-$H60)/$H60</f>
        <v>-1.0471204188481676E-2</v>
      </c>
      <c r="R60" s="459">
        <f>R13+R22+R46</f>
        <v>641</v>
      </c>
      <c r="S60" s="460">
        <f>S13+S22+S46</f>
        <v>100</v>
      </c>
      <c r="T60" s="590">
        <f>T13+T22+T46</f>
        <v>741</v>
      </c>
      <c r="U60" s="591">
        <f>(T60-$H60)/$H60</f>
        <v>-3.0104712041884817E-2</v>
      </c>
      <c r="V60" s="459">
        <f>V13+V22+V46</f>
        <v>626</v>
      </c>
      <c r="W60" s="460">
        <f>W13+W22+W46</f>
        <v>98</v>
      </c>
      <c r="X60" s="460">
        <f>X13+X22+X46</f>
        <v>724</v>
      </c>
      <c r="Y60" s="588">
        <f>(X60-$H60)/$H60</f>
        <v>-5.2356020942408377E-2</v>
      </c>
      <c r="Z60" s="459">
        <f>Z13+Z22+Z46</f>
        <v>0</v>
      </c>
      <c r="AA60" s="460">
        <f>AA13+AA22+AA46</f>
        <v>0</v>
      </c>
      <c r="AB60" s="460">
        <f>AB13+AB22+AB46</f>
        <v>0</v>
      </c>
      <c r="AC60" s="588">
        <f>(AB60-$H60)/$H60</f>
        <v>-1</v>
      </c>
      <c r="AD60" s="459">
        <f>AD13+AD22+AD46</f>
        <v>0</v>
      </c>
      <c r="AE60" s="460">
        <f>AE13+AE22+AE46</f>
        <v>0</v>
      </c>
      <c r="AF60" s="460">
        <f>AF13+AF22+AF46</f>
        <v>0</v>
      </c>
      <c r="AG60" s="588">
        <f>(AF60-$H60)/$H60</f>
        <v>-1</v>
      </c>
    </row>
    <row r="61" spans="1:33" ht="13.5" thickBot="1" x14ac:dyDescent="0.25">
      <c r="A61" s="592"/>
      <c r="B61" s="593"/>
      <c r="C61" s="593"/>
      <c r="D61" s="593"/>
      <c r="E61" s="594"/>
      <c r="F61" s="593"/>
      <c r="G61" s="593"/>
      <c r="H61" s="593"/>
      <c r="I61" s="595"/>
      <c r="J61" s="593"/>
      <c r="K61" s="593"/>
      <c r="L61" s="593"/>
      <c r="M61" s="596"/>
      <c r="N61" s="593"/>
      <c r="O61" s="593"/>
      <c r="P61" s="593"/>
      <c r="Q61" s="596"/>
      <c r="R61" s="593"/>
      <c r="S61" s="593"/>
      <c r="T61" s="593"/>
      <c r="U61" s="596"/>
      <c r="V61" s="593"/>
      <c r="W61" s="593"/>
      <c r="X61" s="593"/>
      <c r="Y61" s="596"/>
      <c r="Z61" s="593"/>
      <c r="AA61" s="593"/>
      <c r="AB61" s="593"/>
      <c r="AC61" s="596"/>
      <c r="AD61" s="593"/>
      <c r="AE61" s="593"/>
      <c r="AF61" s="593"/>
      <c r="AG61" s="596"/>
    </row>
    <row r="62" spans="1:33" x14ac:dyDescent="0.2">
      <c r="A62" s="921" t="s">
        <v>216</v>
      </c>
      <c r="B62" s="919" t="s">
        <v>263</v>
      </c>
      <c r="C62" s="917"/>
      <c r="D62" s="917"/>
      <c r="E62" s="930"/>
      <c r="F62" s="923" t="s">
        <v>266</v>
      </c>
      <c r="G62" s="917"/>
      <c r="H62" s="917"/>
      <c r="I62" s="918"/>
      <c r="J62" s="919" t="s">
        <v>267</v>
      </c>
      <c r="K62" s="917"/>
      <c r="L62" s="917"/>
      <c r="M62" s="918"/>
      <c r="N62" s="919" t="s">
        <v>268</v>
      </c>
      <c r="O62" s="917"/>
      <c r="P62" s="917"/>
      <c r="Q62" s="918"/>
      <c r="R62" s="919" t="s">
        <v>269</v>
      </c>
      <c r="S62" s="926"/>
      <c r="T62" s="926"/>
      <c r="U62" s="927"/>
      <c r="V62" s="919" t="s">
        <v>270</v>
      </c>
      <c r="W62" s="917"/>
      <c r="X62" s="917"/>
      <c r="Y62" s="918"/>
      <c r="Z62" s="919"/>
      <c r="AA62" s="917"/>
      <c r="AB62" s="917"/>
      <c r="AC62" s="918"/>
      <c r="AD62" s="919"/>
      <c r="AE62" s="917"/>
      <c r="AF62" s="917"/>
      <c r="AG62" s="918"/>
    </row>
    <row r="63" spans="1:33" ht="13.5" thickBot="1" x14ac:dyDescent="0.25">
      <c r="A63" s="922"/>
      <c r="B63" s="550" t="s">
        <v>22</v>
      </c>
      <c r="C63" s="551" t="s">
        <v>21</v>
      </c>
      <c r="D63" s="552" t="s">
        <v>23</v>
      </c>
      <c r="E63" s="597" t="s">
        <v>47</v>
      </c>
      <c r="F63" s="550" t="s">
        <v>22</v>
      </c>
      <c r="G63" s="551" t="s">
        <v>21</v>
      </c>
      <c r="H63" s="552" t="s">
        <v>23</v>
      </c>
      <c r="I63" s="554" t="s">
        <v>47</v>
      </c>
      <c r="J63" s="550" t="s">
        <v>22</v>
      </c>
      <c r="K63" s="551" t="s">
        <v>21</v>
      </c>
      <c r="L63" s="552" t="s">
        <v>23</v>
      </c>
      <c r="M63" s="554" t="s">
        <v>47</v>
      </c>
      <c r="N63" s="550" t="s">
        <v>22</v>
      </c>
      <c r="O63" s="551" t="s">
        <v>21</v>
      </c>
      <c r="P63" s="552" t="s">
        <v>23</v>
      </c>
      <c r="Q63" s="554" t="s">
        <v>47</v>
      </c>
      <c r="R63" s="550" t="s">
        <v>22</v>
      </c>
      <c r="S63" s="551" t="s">
        <v>21</v>
      </c>
      <c r="T63" s="552" t="s">
        <v>23</v>
      </c>
      <c r="U63" s="554" t="s">
        <v>47</v>
      </c>
      <c r="V63" s="550" t="s">
        <v>22</v>
      </c>
      <c r="W63" s="551" t="s">
        <v>21</v>
      </c>
      <c r="X63" s="552" t="s">
        <v>23</v>
      </c>
      <c r="Y63" s="554" t="s">
        <v>47</v>
      </c>
      <c r="Z63" s="550" t="s">
        <v>22</v>
      </c>
      <c r="AA63" s="551" t="s">
        <v>21</v>
      </c>
      <c r="AB63" s="552" t="s">
        <v>23</v>
      </c>
      <c r="AC63" s="554" t="s">
        <v>47</v>
      </c>
      <c r="AD63" s="550" t="s">
        <v>22</v>
      </c>
      <c r="AE63" s="551" t="s">
        <v>21</v>
      </c>
      <c r="AF63" s="551" t="s">
        <v>48</v>
      </c>
      <c r="AG63" s="554" t="s">
        <v>47</v>
      </c>
    </row>
    <row r="64" spans="1:33" x14ac:dyDescent="0.2">
      <c r="A64" s="472" t="s">
        <v>149</v>
      </c>
      <c r="B64" s="556">
        <f t="shared" ref="B64:D65" si="22">B65</f>
        <v>181</v>
      </c>
      <c r="C64" s="557">
        <f t="shared" si="22"/>
        <v>111</v>
      </c>
      <c r="D64" s="557">
        <f t="shared" si="22"/>
        <v>292</v>
      </c>
      <c r="E64" s="598"/>
      <c r="F64" s="556">
        <f t="shared" ref="F64:G65" si="23">F65</f>
        <v>168</v>
      </c>
      <c r="G64" s="557">
        <f t="shared" si="23"/>
        <v>103</v>
      </c>
      <c r="H64" s="557">
        <f>H65</f>
        <v>271</v>
      </c>
      <c r="I64" s="619">
        <v>0</v>
      </c>
      <c r="J64" s="556">
        <f t="shared" ref="J64:L65" si="24">J65</f>
        <v>167</v>
      </c>
      <c r="K64" s="557">
        <f t="shared" si="24"/>
        <v>103</v>
      </c>
      <c r="L64" s="557">
        <f t="shared" si="24"/>
        <v>270</v>
      </c>
      <c r="M64" s="561">
        <f t="shared" ref="M64:M69" si="25">(L64-$H64)/$H64</f>
        <v>-3.6900369003690036E-3</v>
      </c>
      <c r="N64" s="556">
        <f t="shared" ref="N64:P65" si="26">N65</f>
        <v>164</v>
      </c>
      <c r="O64" s="557">
        <f t="shared" si="26"/>
        <v>103</v>
      </c>
      <c r="P64" s="557">
        <f t="shared" si="26"/>
        <v>267</v>
      </c>
      <c r="Q64" s="561">
        <f>(P64-$H64)/$H64</f>
        <v>-1.4760147601476014E-2</v>
      </c>
      <c r="R64" s="556">
        <f t="shared" ref="R64:T65" si="27">R65</f>
        <v>162</v>
      </c>
      <c r="S64" s="557">
        <f t="shared" si="27"/>
        <v>102</v>
      </c>
      <c r="T64" s="557">
        <f t="shared" si="27"/>
        <v>264</v>
      </c>
      <c r="U64" s="561">
        <f>(T64-$H64)/$H64</f>
        <v>-2.5830258302583026E-2</v>
      </c>
      <c r="V64" s="556">
        <f t="shared" ref="V64:X65" si="28">V65</f>
        <v>163</v>
      </c>
      <c r="W64" s="557">
        <f t="shared" si="28"/>
        <v>101</v>
      </c>
      <c r="X64" s="557">
        <f t="shared" si="28"/>
        <v>264</v>
      </c>
      <c r="Y64" s="561">
        <f>(X64-$H64)/$H64</f>
        <v>-2.5830258302583026E-2</v>
      </c>
      <c r="Z64" s="556">
        <f t="shared" ref="Z64:AB65" si="29">Z65</f>
        <v>0</v>
      </c>
      <c r="AA64" s="557">
        <f t="shared" si="29"/>
        <v>0</v>
      </c>
      <c r="AB64" s="557">
        <f t="shared" si="29"/>
        <v>0</v>
      </c>
      <c r="AC64" s="561">
        <f>(AB64-$H64)/$H64</f>
        <v>-1</v>
      </c>
      <c r="AD64" s="556">
        <f t="shared" ref="AD64:AF65" si="30">AD65</f>
        <v>0</v>
      </c>
      <c r="AE64" s="557">
        <f t="shared" si="30"/>
        <v>0</v>
      </c>
      <c r="AF64" s="557">
        <f t="shared" si="30"/>
        <v>0</v>
      </c>
      <c r="AG64" s="561">
        <f>(AF64-$H64)/$H64</f>
        <v>-1</v>
      </c>
    </row>
    <row r="65" spans="1:33" x14ac:dyDescent="0.2">
      <c r="A65" s="467" t="s">
        <v>82</v>
      </c>
      <c r="B65" s="492">
        <f t="shared" si="22"/>
        <v>181</v>
      </c>
      <c r="C65" s="475">
        <f t="shared" si="22"/>
        <v>111</v>
      </c>
      <c r="D65" s="475">
        <f t="shared" si="22"/>
        <v>292</v>
      </c>
      <c r="E65" s="599"/>
      <c r="F65" s="492">
        <f t="shared" si="23"/>
        <v>168</v>
      </c>
      <c r="G65" s="475">
        <f t="shared" si="23"/>
        <v>103</v>
      </c>
      <c r="H65" s="475">
        <f>H66</f>
        <v>271</v>
      </c>
      <c r="I65" s="563">
        <v>0</v>
      </c>
      <c r="J65" s="492">
        <f t="shared" si="24"/>
        <v>167</v>
      </c>
      <c r="K65" s="475">
        <f t="shared" si="24"/>
        <v>103</v>
      </c>
      <c r="L65" s="475">
        <f t="shared" si="24"/>
        <v>270</v>
      </c>
      <c r="M65" s="565">
        <f t="shared" si="25"/>
        <v>-3.6900369003690036E-3</v>
      </c>
      <c r="N65" s="492">
        <f t="shared" si="26"/>
        <v>164</v>
      </c>
      <c r="O65" s="475">
        <f t="shared" si="26"/>
        <v>103</v>
      </c>
      <c r="P65" s="475">
        <f t="shared" si="26"/>
        <v>267</v>
      </c>
      <c r="Q65" s="539">
        <f t="shared" ref="Q65:Q69" si="31">(P65-$H65)/$H65</f>
        <v>-1.4760147601476014E-2</v>
      </c>
      <c r="R65" s="492">
        <f t="shared" si="27"/>
        <v>162</v>
      </c>
      <c r="S65" s="475">
        <f t="shared" si="27"/>
        <v>102</v>
      </c>
      <c r="T65" s="475">
        <f t="shared" si="27"/>
        <v>264</v>
      </c>
      <c r="U65" s="539">
        <f t="shared" ref="U65:U69" si="32">(T65-$H65)/$H65</f>
        <v>-2.5830258302583026E-2</v>
      </c>
      <c r="V65" s="492">
        <f t="shared" si="28"/>
        <v>163</v>
      </c>
      <c r="W65" s="475">
        <f t="shared" si="28"/>
        <v>101</v>
      </c>
      <c r="X65" s="475">
        <f t="shared" si="28"/>
        <v>264</v>
      </c>
      <c r="Y65" s="565">
        <f>(X65-$H65)/$H65</f>
        <v>-2.5830258302583026E-2</v>
      </c>
      <c r="Z65" s="492">
        <f t="shared" si="29"/>
        <v>0</v>
      </c>
      <c r="AA65" s="475">
        <f t="shared" si="29"/>
        <v>0</v>
      </c>
      <c r="AB65" s="475">
        <f t="shared" si="29"/>
        <v>0</v>
      </c>
      <c r="AC65" s="565">
        <f t="shared" ref="AC65:AC69" si="33">(AB65-$H65)/$H65</f>
        <v>-1</v>
      </c>
      <c r="AD65" s="492">
        <f t="shared" si="30"/>
        <v>0</v>
      </c>
      <c r="AE65" s="475">
        <f t="shared" si="30"/>
        <v>0</v>
      </c>
      <c r="AF65" s="475">
        <f t="shared" si="30"/>
        <v>0</v>
      </c>
      <c r="AG65" s="565">
        <f t="shared" ref="AG65:AG69" si="34">(AF65-$H65)/$H65</f>
        <v>-1</v>
      </c>
    </row>
    <row r="66" spans="1:33" x14ac:dyDescent="0.2">
      <c r="A66" s="468" t="s">
        <v>174</v>
      </c>
      <c r="B66" s="457">
        <f>SUM(B67:B69)</f>
        <v>181</v>
      </c>
      <c r="C66" s="387">
        <f>SUM(C67:C69)</f>
        <v>111</v>
      </c>
      <c r="D66" s="387">
        <f>SUM(D67:D69)</f>
        <v>292</v>
      </c>
      <c r="E66" s="584"/>
      <c r="F66" s="457">
        <f>SUM(F67:F69)</f>
        <v>168</v>
      </c>
      <c r="G66" s="387">
        <f>SUM(G67:G69)</f>
        <v>103</v>
      </c>
      <c r="H66" s="387">
        <f>SUM(H67:H69)</f>
        <v>271</v>
      </c>
      <c r="I66" s="567">
        <v>0</v>
      </c>
      <c r="J66" s="457">
        <f>SUM(J67:J69)</f>
        <v>167</v>
      </c>
      <c r="K66" s="387">
        <f>SUM(K67:K69)</f>
        <v>103</v>
      </c>
      <c r="L66" s="387">
        <f>SUM(L67:L69)</f>
        <v>270</v>
      </c>
      <c r="M66" s="568">
        <f t="shared" si="25"/>
        <v>-3.6900369003690036E-3</v>
      </c>
      <c r="N66" s="457">
        <f>SUM(N67:N69)</f>
        <v>164</v>
      </c>
      <c r="O66" s="387">
        <f>SUM(O67:O69)</f>
        <v>103</v>
      </c>
      <c r="P66" s="387">
        <f>SUM(P67:P69)</f>
        <v>267</v>
      </c>
      <c r="Q66" s="568">
        <f t="shared" si="31"/>
        <v>-1.4760147601476014E-2</v>
      </c>
      <c r="R66" s="457">
        <f>SUM(R67:R69)</f>
        <v>162</v>
      </c>
      <c r="S66" s="387">
        <f>SUM(S67:S69)</f>
        <v>102</v>
      </c>
      <c r="T66" s="387">
        <f>SUM(T67:T69)</f>
        <v>264</v>
      </c>
      <c r="U66" s="568">
        <f t="shared" si="32"/>
        <v>-2.5830258302583026E-2</v>
      </c>
      <c r="V66" s="457">
        <f>SUM(V67:V69)</f>
        <v>163</v>
      </c>
      <c r="W66" s="387">
        <f>SUM(W67:W69)</f>
        <v>101</v>
      </c>
      <c r="X66" s="387">
        <f>SUM(X67:X69)</f>
        <v>264</v>
      </c>
      <c r="Y66" s="568">
        <f t="shared" ref="Y66:Y69" si="35">(X66-$H66)/$H66</f>
        <v>-2.5830258302583026E-2</v>
      </c>
      <c r="Z66" s="457">
        <f>SUM(Z67:Z69)</f>
        <v>0</v>
      </c>
      <c r="AA66" s="387">
        <f>SUM(AA67:AA69)</f>
        <v>0</v>
      </c>
      <c r="AB66" s="387">
        <f>SUM(AB67:AB69)</f>
        <v>0</v>
      </c>
      <c r="AC66" s="568">
        <f t="shared" si="33"/>
        <v>-1</v>
      </c>
      <c r="AD66" s="457">
        <f>SUM(AD67:AD69)</f>
        <v>0</v>
      </c>
      <c r="AE66" s="387">
        <f>SUM(AE67:AE69)</f>
        <v>0</v>
      </c>
      <c r="AF66" s="387">
        <f>SUM(AF67:AF69)</f>
        <v>0</v>
      </c>
      <c r="AG66" s="568">
        <f t="shared" si="34"/>
        <v>-1</v>
      </c>
    </row>
    <row r="67" spans="1:33" x14ac:dyDescent="0.2">
      <c r="A67" s="469" t="s">
        <v>262</v>
      </c>
      <c r="B67" s="493">
        <v>87</v>
      </c>
      <c r="C67" s="332">
        <v>42</v>
      </c>
      <c r="D67" s="332">
        <f>SUM(B67:C67)</f>
        <v>129</v>
      </c>
      <c r="E67" s="600"/>
      <c r="F67" s="493">
        <v>84</v>
      </c>
      <c r="G67" s="332">
        <v>40</v>
      </c>
      <c r="H67" s="476">
        <f>SUM(F67:G67)</f>
        <v>124</v>
      </c>
      <c r="I67" s="571">
        <v>0</v>
      </c>
      <c r="J67" s="493">
        <v>84</v>
      </c>
      <c r="K67" s="332">
        <v>40</v>
      </c>
      <c r="L67" s="476">
        <f>SUM(J67:K67)</f>
        <v>124</v>
      </c>
      <c r="M67" s="541">
        <f t="shared" si="25"/>
        <v>0</v>
      </c>
      <c r="N67" s="494">
        <v>82</v>
      </c>
      <c r="O67" s="476">
        <v>40</v>
      </c>
      <c r="P67" s="476">
        <f>SUM(N67:O67)</f>
        <v>122</v>
      </c>
      <c r="Q67" s="541">
        <f t="shared" si="31"/>
        <v>-1.6129032258064516E-2</v>
      </c>
      <c r="R67" s="494">
        <v>81</v>
      </c>
      <c r="S67" s="476">
        <v>40</v>
      </c>
      <c r="T67" s="476">
        <f>SUM(R67:S67)</f>
        <v>121</v>
      </c>
      <c r="U67" s="541">
        <f t="shared" si="32"/>
        <v>-2.4193548387096774E-2</v>
      </c>
      <c r="V67" s="494">
        <v>82</v>
      </c>
      <c r="W67" s="476">
        <v>40</v>
      </c>
      <c r="X67" s="476">
        <f>SUM(V67:W67)</f>
        <v>122</v>
      </c>
      <c r="Y67" s="541">
        <f t="shared" si="35"/>
        <v>-1.6129032258064516E-2</v>
      </c>
      <c r="Z67" s="494"/>
      <c r="AA67" s="476"/>
      <c r="AB67" s="476">
        <f>SUM(Z67:AA67)</f>
        <v>0</v>
      </c>
      <c r="AC67" s="541">
        <f t="shared" si="33"/>
        <v>-1</v>
      </c>
      <c r="AD67" s="493"/>
      <c r="AE67" s="332"/>
      <c r="AF67" s="476">
        <f>SUM(AD67:AE67)</f>
        <v>0</v>
      </c>
      <c r="AG67" s="541">
        <f t="shared" si="34"/>
        <v>-1</v>
      </c>
    </row>
    <row r="68" spans="1:33" x14ac:dyDescent="0.2">
      <c r="A68" s="469" t="s">
        <v>176</v>
      </c>
      <c r="B68" s="493">
        <v>74</v>
      </c>
      <c r="C68" s="332">
        <v>37</v>
      </c>
      <c r="D68" s="332">
        <f t="shared" ref="D68:D69" si="36">SUM(B68:C68)</f>
        <v>111</v>
      </c>
      <c r="E68" s="600"/>
      <c r="F68" s="493">
        <v>64</v>
      </c>
      <c r="G68" s="332">
        <v>32</v>
      </c>
      <c r="H68" s="476">
        <f>SUM(F68:G68)</f>
        <v>96</v>
      </c>
      <c r="I68" s="571">
        <v>0</v>
      </c>
      <c r="J68" s="493">
        <v>63</v>
      </c>
      <c r="K68" s="332">
        <v>32</v>
      </c>
      <c r="L68" s="476">
        <f>SUM(J68:K68)</f>
        <v>95</v>
      </c>
      <c r="M68" s="541">
        <f t="shared" si="25"/>
        <v>-1.0416666666666666E-2</v>
      </c>
      <c r="N68" s="494">
        <v>62</v>
      </c>
      <c r="O68" s="476">
        <v>32</v>
      </c>
      <c r="P68" s="476">
        <f>SUM(N68:O68)</f>
        <v>94</v>
      </c>
      <c r="Q68" s="541">
        <f t="shared" si="31"/>
        <v>-2.0833333333333332E-2</v>
      </c>
      <c r="R68" s="494">
        <v>62</v>
      </c>
      <c r="S68" s="476">
        <v>32</v>
      </c>
      <c r="T68" s="476">
        <f>SUM(R68:S68)</f>
        <v>94</v>
      </c>
      <c r="U68" s="541">
        <f t="shared" si="32"/>
        <v>-2.0833333333333332E-2</v>
      </c>
      <c r="V68" s="494">
        <v>62</v>
      </c>
      <c r="W68" s="476">
        <v>32</v>
      </c>
      <c r="X68" s="476">
        <f>SUM(V68:W68)</f>
        <v>94</v>
      </c>
      <c r="Y68" s="541">
        <f t="shared" si="35"/>
        <v>-2.0833333333333332E-2</v>
      </c>
      <c r="Z68" s="493"/>
      <c r="AA68" s="332"/>
      <c r="AB68" s="476">
        <f>SUM(Z68:AA68)</f>
        <v>0</v>
      </c>
      <c r="AC68" s="541">
        <f t="shared" si="33"/>
        <v>-1</v>
      </c>
      <c r="AD68" s="493"/>
      <c r="AE68" s="332"/>
      <c r="AF68" s="476">
        <f>SUM(AD68:AE68)</f>
        <v>0</v>
      </c>
      <c r="AG68" s="541">
        <f t="shared" si="34"/>
        <v>-1</v>
      </c>
    </row>
    <row r="69" spans="1:33" ht="13.5" thickBot="1" x14ac:dyDescent="0.25">
      <c r="A69" s="471" t="s">
        <v>5</v>
      </c>
      <c r="B69" s="495">
        <v>20</v>
      </c>
      <c r="C69" s="477">
        <v>32</v>
      </c>
      <c r="D69" s="477">
        <f t="shared" si="36"/>
        <v>52</v>
      </c>
      <c r="E69" s="601"/>
      <c r="F69" s="495">
        <v>20</v>
      </c>
      <c r="G69" s="477">
        <v>31</v>
      </c>
      <c r="H69" s="577">
        <f>SUM(F69:G69)</f>
        <v>51</v>
      </c>
      <c r="I69" s="578">
        <v>0</v>
      </c>
      <c r="J69" s="495">
        <v>20</v>
      </c>
      <c r="K69" s="477">
        <v>31</v>
      </c>
      <c r="L69" s="577">
        <f>SUM(J69:K69)</f>
        <v>51</v>
      </c>
      <c r="M69" s="542">
        <f t="shared" si="25"/>
        <v>0</v>
      </c>
      <c r="N69" s="580">
        <v>20</v>
      </c>
      <c r="O69" s="577">
        <v>31</v>
      </c>
      <c r="P69" s="577">
        <f>SUM(N69:O69)</f>
        <v>51</v>
      </c>
      <c r="Q69" s="542">
        <f t="shared" si="31"/>
        <v>0</v>
      </c>
      <c r="R69" s="580">
        <v>19</v>
      </c>
      <c r="S69" s="577">
        <v>30</v>
      </c>
      <c r="T69" s="577">
        <f>SUM(R69:S69)</f>
        <v>49</v>
      </c>
      <c r="U69" s="542">
        <f t="shared" si="32"/>
        <v>-3.9215686274509803E-2</v>
      </c>
      <c r="V69" s="580">
        <v>19</v>
      </c>
      <c r="W69" s="577">
        <v>29</v>
      </c>
      <c r="X69" s="577">
        <f>SUM(V69:W69)</f>
        <v>48</v>
      </c>
      <c r="Y69" s="622">
        <f t="shared" si="35"/>
        <v>-5.8823529411764705E-2</v>
      </c>
      <c r="Z69" s="495"/>
      <c r="AA69" s="477"/>
      <c r="AB69" s="577">
        <f>SUM(Z69:AA69)</f>
        <v>0</v>
      </c>
      <c r="AC69" s="542">
        <f t="shared" si="33"/>
        <v>-1</v>
      </c>
      <c r="AD69" s="495"/>
      <c r="AE69" s="477"/>
      <c r="AF69" s="577">
        <f>SUM(AD69:AE69)</f>
        <v>0</v>
      </c>
      <c r="AG69" s="542">
        <f t="shared" si="34"/>
        <v>-1</v>
      </c>
    </row>
    <row r="70" spans="1:33" ht="13.5" thickBot="1" x14ac:dyDescent="0.25">
      <c r="A70" s="602"/>
      <c r="B70" s="603"/>
      <c r="C70" s="603"/>
      <c r="D70" s="603"/>
      <c r="E70" s="604"/>
      <c r="F70" s="603"/>
      <c r="G70" s="603"/>
      <c r="H70" s="593"/>
      <c r="I70" s="595"/>
      <c r="J70" s="603"/>
      <c r="K70" s="603"/>
      <c r="L70" s="593"/>
      <c r="M70" s="605"/>
      <c r="N70" s="603"/>
      <c r="O70" s="603"/>
      <c r="P70" s="593"/>
      <c r="Q70" s="605"/>
      <c r="R70" s="603"/>
      <c r="S70" s="603"/>
      <c r="T70" s="593"/>
      <c r="U70" s="605"/>
      <c r="V70" s="603"/>
      <c r="W70" s="603"/>
      <c r="X70" s="593"/>
      <c r="Y70" s="605"/>
      <c r="Z70" s="603"/>
      <c r="AA70" s="603"/>
      <c r="AB70" s="593"/>
      <c r="AC70" s="605"/>
      <c r="AD70" s="603"/>
      <c r="AE70" s="603"/>
      <c r="AF70" s="593"/>
      <c r="AG70" s="605"/>
    </row>
    <row r="71" spans="1:33" ht="13.5" thickBot="1" x14ac:dyDescent="0.25">
      <c r="A71" s="606" t="s">
        <v>174</v>
      </c>
      <c r="B71" s="607">
        <f>B66</f>
        <v>181</v>
      </c>
      <c r="C71" s="608">
        <f>C66</f>
        <v>111</v>
      </c>
      <c r="D71" s="608">
        <f>D66</f>
        <v>292</v>
      </c>
      <c r="E71" s="609"/>
      <c r="F71" s="607">
        <f>F66</f>
        <v>168</v>
      </c>
      <c r="G71" s="608">
        <f>G66</f>
        <v>103</v>
      </c>
      <c r="H71" s="608">
        <f>H66</f>
        <v>271</v>
      </c>
      <c r="I71" s="610">
        <v>0</v>
      </c>
      <c r="J71" s="607">
        <f>J66</f>
        <v>167</v>
      </c>
      <c r="K71" s="608">
        <f>K66</f>
        <v>103</v>
      </c>
      <c r="L71" s="608">
        <f>L66</f>
        <v>270</v>
      </c>
      <c r="M71" s="611">
        <f>(L71-$H71)/$H71</f>
        <v>-3.6900369003690036E-3</v>
      </c>
      <c r="N71" s="607">
        <f>N66</f>
        <v>164</v>
      </c>
      <c r="O71" s="608">
        <f>O66</f>
        <v>103</v>
      </c>
      <c r="P71" s="608">
        <f>P66</f>
        <v>267</v>
      </c>
      <c r="Q71" s="611">
        <f>(P71-$H71)/$H71</f>
        <v>-1.4760147601476014E-2</v>
      </c>
      <c r="R71" s="612">
        <f>R66</f>
        <v>162</v>
      </c>
      <c r="S71" s="613">
        <f>S66</f>
        <v>102</v>
      </c>
      <c r="T71" s="608">
        <f>T66</f>
        <v>264</v>
      </c>
      <c r="U71" s="611">
        <f>(T71-$H71)/$H71</f>
        <v>-2.5830258302583026E-2</v>
      </c>
      <c r="V71" s="607">
        <f>V66</f>
        <v>163</v>
      </c>
      <c r="W71" s="608">
        <f>W66</f>
        <v>101</v>
      </c>
      <c r="X71" s="608">
        <f>X66</f>
        <v>264</v>
      </c>
      <c r="Y71" s="611">
        <f>(X71-$H71)/$H71</f>
        <v>-2.5830258302583026E-2</v>
      </c>
      <c r="Z71" s="607">
        <f>Z66</f>
        <v>0</v>
      </c>
      <c r="AA71" s="608">
        <f>AA66</f>
        <v>0</v>
      </c>
      <c r="AB71" s="608">
        <f>AB66</f>
        <v>0</v>
      </c>
      <c r="AC71" s="611">
        <f>(AB71-$H71)/$H71</f>
        <v>-1</v>
      </c>
      <c r="AD71" s="607">
        <f>AD66</f>
        <v>0</v>
      </c>
      <c r="AE71" s="608">
        <f>AE66</f>
        <v>0</v>
      </c>
      <c r="AF71" s="608">
        <f>AF66</f>
        <v>0</v>
      </c>
      <c r="AG71" s="611">
        <f>(AF71-$H71)/$H71</f>
        <v>-1</v>
      </c>
    </row>
    <row r="72" spans="1:33" x14ac:dyDescent="0.2">
      <c r="A72" s="602"/>
      <c r="B72" s="603"/>
      <c r="C72" s="603"/>
      <c r="D72" s="603"/>
      <c r="E72" s="604"/>
      <c r="F72" s="603"/>
      <c r="G72" s="603"/>
      <c r="H72" s="593"/>
      <c r="I72" s="595"/>
      <c r="J72" s="603"/>
      <c r="K72" s="603"/>
      <c r="L72" s="593"/>
      <c r="M72" s="605"/>
      <c r="N72" s="603"/>
      <c r="O72" s="603"/>
      <c r="P72" s="593"/>
      <c r="Q72" s="605"/>
      <c r="R72" s="603"/>
      <c r="S72" s="603"/>
      <c r="T72" s="593"/>
      <c r="U72" s="605"/>
      <c r="V72" s="603"/>
      <c r="W72" s="603"/>
      <c r="X72" s="593"/>
      <c r="Y72" s="605"/>
      <c r="Z72" s="603"/>
      <c r="AA72" s="603"/>
      <c r="AB72" s="593"/>
      <c r="AC72" s="605"/>
      <c r="AD72" s="603"/>
      <c r="AE72" s="603"/>
      <c r="AF72" s="593"/>
      <c r="AG72" s="605"/>
    </row>
    <row r="73" spans="1:33" x14ac:dyDescent="0.2">
      <c r="A73" s="898" t="s">
        <v>50</v>
      </c>
      <c r="B73" s="898"/>
      <c r="C73" s="898"/>
      <c r="D73" s="898"/>
      <c r="E73" s="898"/>
      <c r="F73" s="898"/>
      <c r="G73" s="898"/>
      <c r="H73" s="898"/>
      <c r="I73" s="898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  <c r="AG73" s="898"/>
    </row>
    <row r="74" spans="1:33" x14ac:dyDescent="0.2">
      <c r="A74" s="653" t="s">
        <v>204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</row>
    <row r="75" spans="1:33" ht="13.5" thickBot="1" x14ac:dyDescent="0.25">
      <c r="A75" s="652"/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</row>
    <row r="76" spans="1:33" ht="13.5" thickBot="1" x14ac:dyDescent="0.25">
      <c r="A76" s="473"/>
      <c r="B76" s="906"/>
      <c r="C76" s="907"/>
      <c r="D76" s="907"/>
      <c r="E76" s="909"/>
      <c r="F76" s="910"/>
      <c r="G76" s="907"/>
      <c r="H76" s="907"/>
      <c r="I76" s="909"/>
      <c r="J76" s="906"/>
      <c r="K76" s="907"/>
      <c r="L76" s="907"/>
      <c r="M76" s="909"/>
      <c r="N76" s="906"/>
      <c r="O76" s="907"/>
      <c r="P76" s="907"/>
      <c r="Q76" s="909"/>
      <c r="R76" s="906"/>
      <c r="S76" s="911"/>
      <c r="T76" s="911"/>
      <c r="U76" s="912"/>
      <c r="V76" s="906"/>
      <c r="W76" s="907"/>
      <c r="X76" s="907"/>
      <c r="Y76" s="909"/>
      <c r="Z76" s="906"/>
      <c r="AA76" s="907"/>
      <c r="AB76" s="907"/>
      <c r="AC76" s="909"/>
      <c r="AD76" s="906"/>
      <c r="AE76" s="907"/>
      <c r="AF76" s="907"/>
      <c r="AG76" s="909"/>
    </row>
    <row r="77" spans="1:33" ht="13.5" thickBot="1" x14ac:dyDescent="0.25">
      <c r="A77" s="516"/>
      <c r="B77" s="512" t="s">
        <v>22</v>
      </c>
      <c r="C77" s="513" t="s">
        <v>21</v>
      </c>
      <c r="D77" s="514" t="s">
        <v>23</v>
      </c>
      <c r="E77" s="515" t="s">
        <v>47</v>
      </c>
      <c r="F77" s="521" t="s">
        <v>22</v>
      </c>
      <c r="G77" s="513" t="s">
        <v>21</v>
      </c>
      <c r="H77" s="514" t="s">
        <v>23</v>
      </c>
      <c r="I77" s="515" t="s">
        <v>47</v>
      </c>
      <c r="J77" s="512" t="s">
        <v>22</v>
      </c>
      <c r="K77" s="513" t="s">
        <v>21</v>
      </c>
      <c r="L77" s="514" t="s">
        <v>23</v>
      </c>
      <c r="M77" s="515" t="s">
        <v>47</v>
      </c>
      <c r="N77" s="512" t="s">
        <v>22</v>
      </c>
      <c r="O77" s="513" t="s">
        <v>21</v>
      </c>
      <c r="P77" s="514" t="s">
        <v>23</v>
      </c>
      <c r="Q77" s="515" t="s">
        <v>47</v>
      </c>
      <c r="R77" s="512" t="s">
        <v>22</v>
      </c>
      <c r="S77" s="513" t="s">
        <v>21</v>
      </c>
      <c r="T77" s="514" t="s">
        <v>23</v>
      </c>
      <c r="U77" s="515" t="s">
        <v>47</v>
      </c>
      <c r="V77" s="512" t="s">
        <v>22</v>
      </c>
      <c r="W77" s="513" t="s">
        <v>21</v>
      </c>
      <c r="X77" s="514" t="s">
        <v>23</v>
      </c>
      <c r="Y77" s="515" t="s">
        <v>47</v>
      </c>
      <c r="Z77" s="512" t="s">
        <v>22</v>
      </c>
      <c r="AA77" s="513" t="s">
        <v>21</v>
      </c>
      <c r="AB77" s="514" t="s">
        <v>23</v>
      </c>
      <c r="AC77" s="515" t="s">
        <v>47</v>
      </c>
      <c r="AD77" s="512" t="s">
        <v>22</v>
      </c>
      <c r="AE77" s="513" t="s">
        <v>21</v>
      </c>
      <c r="AF77" s="513" t="s">
        <v>48</v>
      </c>
      <c r="AG77" s="515" t="s">
        <v>47</v>
      </c>
    </row>
    <row r="78" spans="1:33" x14ac:dyDescent="0.2">
      <c r="A78" s="472" t="s">
        <v>149</v>
      </c>
      <c r="B78" s="491">
        <f>B79+B91+B99</f>
        <v>0</v>
      </c>
      <c r="C78" s="491">
        <f>C79+C91+C99</f>
        <v>0</v>
      </c>
      <c r="D78" s="491">
        <f>D79+D91+D99</f>
        <v>0</v>
      </c>
      <c r="E78" s="463">
        <f t="shared" ref="E78:E131" si="37">(D78-$H3)/$H3</f>
        <v>-1</v>
      </c>
      <c r="F78" s="466">
        <f>F79+F91+F99</f>
        <v>0</v>
      </c>
      <c r="G78" s="452">
        <f>G79+G91+G99</f>
        <v>0</v>
      </c>
      <c r="H78" s="452">
        <f>H79+H91+H99</f>
        <v>0</v>
      </c>
      <c r="I78" s="463">
        <f t="shared" ref="I78:I130" si="38">(H78-$H3)/$H3</f>
        <v>-1</v>
      </c>
      <c r="J78" s="462">
        <f>J79+J91+J99</f>
        <v>0</v>
      </c>
      <c r="K78" s="452">
        <f>K79+K91+K99</f>
        <v>0</v>
      </c>
      <c r="L78" s="452">
        <f>L79+L91+L99</f>
        <v>0</v>
      </c>
      <c r="M78" s="463">
        <f t="shared" ref="M78:M131" si="39">(L78-$H3)/$H3</f>
        <v>-1</v>
      </c>
      <c r="N78" s="462">
        <f>N79+N91+N99</f>
        <v>0</v>
      </c>
      <c r="O78" s="452">
        <f>O79+O91+O99</f>
        <v>0</v>
      </c>
      <c r="P78" s="453">
        <f>P79+P91+P99</f>
        <v>0</v>
      </c>
      <c r="Q78" s="463">
        <f t="shared" ref="Q78:Q131" si="40">(P78-$H3)/$H3</f>
        <v>-1</v>
      </c>
      <c r="R78" s="462">
        <f>R79+R91+R99</f>
        <v>0</v>
      </c>
      <c r="S78" s="452">
        <f>S79+S91+S99</f>
        <v>0</v>
      </c>
      <c r="T78" s="453">
        <f>T79+T91+T99</f>
        <v>0</v>
      </c>
      <c r="U78" s="463">
        <f t="shared" ref="U78:U131" si="41">(T78-$H3)/$H3</f>
        <v>-1</v>
      </c>
      <c r="V78" s="462">
        <f>V79+V91+V99</f>
        <v>0</v>
      </c>
      <c r="W78" s="452">
        <f>W79+W91+W99</f>
        <v>0</v>
      </c>
      <c r="X78" s="453">
        <f>X79+X91+X99</f>
        <v>0</v>
      </c>
      <c r="Y78" s="463">
        <f t="shared" ref="Y78:Y130" si="42">(X78-$H3)/$H3</f>
        <v>-1</v>
      </c>
      <c r="Z78" s="462">
        <f>Z79+Z91+Z99</f>
        <v>0</v>
      </c>
      <c r="AA78" s="452">
        <f>AA79+AA91+AA99</f>
        <v>0</v>
      </c>
      <c r="AB78" s="453">
        <f>AB79+AB91+AB99</f>
        <v>0</v>
      </c>
      <c r="AC78" s="463">
        <f t="shared" ref="AC78:AC131" si="43">(AB78-$H3)/$H3</f>
        <v>-1</v>
      </c>
      <c r="AD78" s="462">
        <f>AD79+AD91+AD99</f>
        <v>0</v>
      </c>
      <c r="AE78" s="452">
        <f>AE79+AE91+AE99</f>
        <v>0</v>
      </c>
      <c r="AF78" s="453">
        <f>AF79+AF91+AF99</f>
        <v>0</v>
      </c>
      <c r="AG78" s="463">
        <f t="shared" ref="AG78:AG130" si="44">(AF78-$H3)/$H3</f>
        <v>-1</v>
      </c>
    </row>
    <row r="79" spans="1:33" x14ac:dyDescent="0.2">
      <c r="A79" s="467" t="s">
        <v>165</v>
      </c>
      <c r="B79" s="536">
        <f>B80+B84+B88</f>
        <v>0</v>
      </c>
      <c r="C79" s="475">
        <f>C80+C84+C88</f>
        <v>0</v>
      </c>
      <c r="D79" s="475">
        <f>D80+D84+D88</f>
        <v>0</v>
      </c>
      <c r="E79" s="539">
        <f t="shared" si="37"/>
        <v>-1</v>
      </c>
      <c r="F79" s="564">
        <f>F80+F84+F88</f>
        <v>0</v>
      </c>
      <c r="G79" s="475">
        <f>G80+G84+G88</f>
        <v>0</v>
      </c>
      <c r="H79" s="475">
        <f>H80+H84+H88</f>
        <v>0</v>
      </c>
      <c r="I79" s="565">
        <f t="shared" si="38"/>
        <v>-1</v>
      </c>
      <c r="J79" s="492">
        <f>J80+J84+J88</f>
        <v>0</v>
      </c>
      <c r="K79" s="475">
        <f>K80+K84+K88</f>
        <v>0</v>
      </c>
      <c r="L79" s="475">
        <f>L80+L84+L88</f>
        <v>0</v>
      </c>
      <c r="M79" s="565">
        <f t="shared" si="39"/>
        <v>-1</v>
      </c>
      <c r="N79" s="492">
        <f>N80+N84+N88</f>
        <v>0</v>
      </c>
      <c r="O79" s="475">
        <f>O80+O84+O88</f>
        <v>0</v>
      </c>
      <c r="P79" s="475">
        <f>P80+P84+P88</f>
        <v>0</v>
      </c>
      <c r="Q79" s="565">
        <f t="shared" si="40"/>
        <v>-1</v>
      </c>
      <c r="R79" s="492">
        <f>R80+R84+R88</f>
        <v>0</v>
      </c>
      <c r="S79" s="475">
        <f>S80+S84+S88</f>
        <v>0</v>
      </c>
      <c r="T79" s="475">
        <f>T80+T84+T88</f>
        <v>0</v>
      </c>
      <c r="U79" s="565">
        <f t="shared" si="41"/>
        <v>-1</v>
      </c>
      <c r="V79" s="492">
        <f>V80+V84+V88</f>
        <v>0</v>
      </c>
      <c r="W79" s="475">
        <f>W80+W84+W88</f>
        <v>0</v>
      </c>
      <c r="X79" s="475">
        <f>X80+X84+X88</f>
        <v>0</v>
      </c>
      <c r="Y79" s="565">
        <f t="shared" si="42"/>
        <v>-1</v>
      </c>
      <c r="Z79" s="492">
        <f>Z80+Z84+Z88</f>
        <v>0</v>
      </c>
      <c r="AA79" s="475">
        <f>AA80+AA84+AA88</f>
        <v>0</v>
      </c>
      <c r="AB79" s="475">
        <f>AB80+AB84+AB88</f>
        <v>0</v>
      </c>
      <c r="AC79" s="565">
        <f t="shared" si="43"/>
        <v>-1</v>
      </c>
      <c r="AD79" s="492">
        <f>AD80+AD84+AD88</f>
        <v>0</v>
      </c>
      <c r="AE79" s="475">
        <f>AE80+AE84+AE88</f>
        <v>0</v>
      </c>
      <c r="AF79" s="475">
        <f>AF80+AF84+AF88</f>
        <v>0</v>
      </c>
      <c r="AG79" s="565">
        <f t="shared" si="44"/>
        <v>-1</v>
      </c>
    </row>
    <row r="80" spans="1:33" x14ac:dyDescent="0.2">
      <c r="A80" s="468" t="s">
        <v>171</v>
      </c>
      <c r="B80" s="387">
        <f>SUM(B81:B83)</f>
        <v>0</v>
      </c>
      <c r="C80" s="387">
        <f>SUM(C81:C83)</f>
        <v>0</v>
      </c>
      <c r="D80" s="387">
        <f>SUM(D81:D83)</f>
        <v>0</v>
      </c>
      <c r="E80" s="540">
        <f t="shared" si="37"/>
        <v>-1</v>
      </c>
      <c r="F80" s="382">
        <f>SUM(F81:F83)</f>
        <v>0</v>
      </c>
      <c r="G80" s="387">
        <f>SUM(G81:G83)</f>
        <v>0</v>
      </c>
      <c r="H80" s="387">
        <f>SUM(H81:H83)</f>
        <v>0</v>
      </c>
      <c r="I80" s="568">
        <f t="shared" si="38"/>
        <v>-1</v>
      </c>
      <c r="J80" s="457">
        <f>SUM(J81:J83)</f>
        <v>0</v>
      </c>
      <c r="K80" s="387">
        <f>SUM(K81:K83)</f>
        <v>0</v>
      </c>
      <c r="L80" s="387">
        <f>SUM(L81:L83)</f>
        <v>0</v>
      </c>
      <c r="M80" s="540">
        <f t="shared" si="39"/>
        <v>-1</v>
      </c>
      <c r="N80" s="457">
        <f>SUM(N81:N83)</f>
        <v>0</v>
      </c>
      <c r="O80" s="387">
        <f>SUM(O81:O83)</f>
        <v>0</v>
      </c>
      <c r="P80" s="387">
        <f>SUM(P81:P83)</f>
        <v>0</v>
      </c>
      <c r="Q80" s="568">
        <f t="shared" si="40"/>
        <v>-1</v>
      </c>
      <c r="R80" s="457">
        <f>SUM(R81:R83)</f>
        <v>0</v>
      </c>
      <c r="S80" s="387">
        <f>SUM(S81:S83)</f>
        <v>0</v>
      </c>
      <c r="T80" s="387">
        <f>SUM(T81:T83)</f>
        <v>0</v>
      </c>
      <c r="U80" s="568">
        <f t="shared" si="41"/>
        <v>-1</v>
      </c>
      <c r="V80" s="457">
        <f>SUM(V81:V83)</f>
        <v>0</v>
      </c>
      <c r="W80" s="387">
        <f>SUM(W81:W83)</f>
        <v>0</v>
      </c>
      <c r="X80" s="387">
        <f>SUM(X81:X83)</f>
        <v>0</v>
      </c>
      <c r="Y80" s="568">
        <f t="shared" si="42"/>
        <v>-1</v>
      </c>
      <c r="Z80" s="457">
        <f>SUM(Z81:Z83)</f>
        <v>0</v>
      </c>
      <c r="AA80" s="387">
        <f>SUM(AA81:AA83)</f>
        <v>0</v>
      </c>
      <c r="AB80" s="387">
        <f>SUM(AB81:AB83)</f>
        <v>0</v>
      </c>
      <c r="AC80" s="568">
        <f t="shared" si="43"/>
        <v>-1</v>
      </c>
      <c r="AD80" s="457">
        <f>SUM(AD81:AD83)</f>
        <v>0</v>
      </c>
      <c r="AE80" s="387">
        <f>SUM(AE81:AE83)</f>
        <v>0</v>
      </c>
      <c r="AF80" s="387">
        <f>SUM(AF81:AF83)</f>
        <v>0</v>
      </c>
      <c r="AG80" s="568">
        <f t="shared" si="44"/>
        <v>-1</v>
      </c>
    </row>
    <row r="81" spans="1:33" s="654" customFormat="1" x14ac:dyDescent="0.2">
      <c r="A81" s="470" t="s">
        <v>214</v>
      </c>
      <c r="B81" s="538"/>
      <c r="C81" s="476"/>
      <c r="D81" s="476">
        <f>SUM(B81:C81)</f>
        <v>0</v>
      </c>
      <c r="E81" s="541">
        <f t="shared" si="37"/>
        <v>-1</v>
      </c>
      <c r="F81" s="572"/>
      <c r="G81" s="476"/>
      <c r="H81" s="476">
        <f>SUM(F81:G81)</f>
        <v>0</v>
      </c>
      <c r="I81" s="541">
        <f t="shared" si="38"/>
        <v>-1</v>
      </c>
      <c r="J81" s="494"/>
      <c r="K81" s="476"/>
      <c r="L81" s="476">
        <f>SUM(J81:K81)</f>
        <v>0</v>
      </c>
      <c r="M81" s="541">
        <f t="shared" si="39"/>
        <v>-1</v>
      </c>
      <c r="N81" s="494"/>
      <c r="O81" s="476"/>
      <c r="P81" s="476">
        <f>SUM(N81:O81)</f>
        <v>0</v>
      </c>
      <c r="Q81" s="541">
        <f t="shared" si="40"/>
        <v>-1</v>
      </c>
      <c r="R81" s="494"/>
      <c r="S81" s="476"/>
      <c r="T81" s="476">
        <f>SUM(R81:S81)</f>
        <v>0</v>
      </c>
      <c r="U81" s="541">
        <f t="shared" si="41"/>
        <v>-1</v>
      </c>
      <c r="V81" s="494"/>
      <c r="W81" s="476"/>
      <c r="X81" s="476">
        <f>SUM(V81:W81)</f>
        <v>0</v>
      </c>
      <c r="Y81" s="541">
        <f t="shared" si="42"/>
        <v>-1</v>
      </c>
      <c r="Z81" s="494"/>
      <c r="AA81" s="476"/>
      <c r="AB81" s="476">
        <f>SUM(Z81:AA81)</f>
        <v>0</v>
      </c>
      <c r="AC81" s="541">
        <f t="shared" si="43"/>
        <v>-1</v>
      </c>
      <c r="AD81" s="494"/>
      <c r="AE81" s="476"/>
      <c r="AF81" s="476">
        <f>SUM(AD81:AE81)</f>
        <v>0</v>
      </c>
      <c r="AG81" s="541">
        <f t="shared" si="44"/>
        <v>-1</v>
      </c>
    </row>
    <row r="82" spans="1:33" s="654" customFormat="1" x14ac:dyDescent="0.2">
      <c r="A82" s="470" t="s">
        <v>130</v>
      </c>
      <c r="B82" s="538"/>
      <c r="C82" s="476"/>
      <c r="D82" s="476">
        <f>SUM(B82:C82)</f>
        <v>0</v>
      </c>
      <c r="E82" s="541">
        <f t="shared" si="37"/>
        <v>-1</v>
      </c>
      <c r="F82" s="572"/>
      <c r="G82" s="476"/>
      <c r="H82" s="476">
        <f>SUM(F82:G82)</f>
        <v>0</v>
      </c>
      <c r="I82" s="541">
        <f>(H82-$H7)/$H7</f>
        <v>-1</v>
      </c>
      <c r="J82" s="494"/>
      <c r="K82" s="476"/>
      <c r="L82" s="476">
        <f>SUM(J82:K82)</f>
        <v>0</v>
      </c>
      <c r="M82" s="541">
        <f t="shared" si="39"/>
        <v>-1</v>
      </c>
      <c r="N82" s="494"/>
      <c r="O82" s="476"/>
      <c r="P82" s="476">
        <f>SUM(N82:O82)</f>
        <v>0</v>
      </c>
      <c r="Q82" s="541">
        <f t="shared" si="40"/>
        <v>-1</v>
      </c>
      <c r="R82" s="494"/>
      <c r="S82" s="476"/>
      <c r="T82" s="476">
        <f>SUM(R82:S82)</f>
        <v>0</v>
      </c>
      <c r="U82" s="541">
        <f t="shared" si="41"/>
        <v>-1</v>
      </c>
      <c r="V82" s="494"/>
      <c r="W82" s="476"/>
      <c r="X82" s="476">
        <f>SUM(V82:W82)</f>
        <v>0</v>
      </c>
      <c r="Y82" s="541">
        <f t="shared" si="42"/>
        <v>-1</v>
      </c>
      <c r="Z82" s="494"/>
      <c r="AA82" s="476"/>
      <c r="AB82" s="476">
        <f>SUM(Z82:AA82)</f>
        <v>0</v>
      </c>
      <c r="AC82" s="541">
        <f t="shared" si="43"/>
        <v>-1</v>
      </c>
      <c r="AD82" s="494"/>
      <c r="AE82" s="476"/>
      <c r="AF82" s="476">
        <f>SUM(AD82:AE82)</f>
        <v>0</v>
      </c>
      <c r="AG82" s="541">
        <f t="shared" si="44"/>
        <v>-1</v>
      </c>
    </row>
    <row r="83" spans="1:33" s="654" customFormat="1" x14ac:dyDescent="0.2">
      <c r="A83" s="470" t="s">
        <v>10</v>
      </c>
      <c r="B83" s="538"/>
      <c r="C83" s="476"/>
      <c r="D83" s="476">
        <f>SUM(B83:C83)</f>
        <v>0</v>
      </c>
      <c r="E83" s="541">
        <f t="shared" si="37"/>
        <v>-1</v>
      </c>
      <c r="F83" s="572"/>
      <c r="G83" s="476"/>
      <c r="H83" s="476">
        <f>SUM(F83:G83)</f>
        <v>0</v>
      </c>
      <c r="I83" s="541">
        <f t="shared" si="38"/>
        <v>-1</v>
      </c>
      <c r="J83" s="494"/>
      <c r="K83" s="476"/>
      <c r="L83" s="476">
        <f>SUM(J83:K83)</f>
        <v>0</v>
      </c>
      <c r="M83" s="541">
        <f t="shared" si="39"/>
        <v>-1</v>
      </c>
      <c r="N83" s="494"/>
      <c r="O83" s="476"/>
      <c r="P83" s="476">
        <f>SUM(N83:O83)</f>
        <v>0</v>
      </c>
      <c r="Q83" s="541">
        <f t="shared" si="40"/>
        <v>-1</v>
      </c>
      <c r="R83" s="494"/>
      <c r="S83" s="476"/>
      <c r="T83" s="476">
        <f>SUM(R83:S83)</f>
        <v>0</v>
      </c>
      <c r="U83" s="541">
        <f t="shared" si="41"/>
        <v>-1</v>
      </c>
      <c r="V83" s="494"/>
      <c r="W83" s="476"/>
      <c r="X83" s="476">
        <f>SUM(V83:W83)</f>
        <v>0</v>
      </c>
      <c r="Y83" s="541">
        <f t="shared" si="42"/>
        <v>-1</v>
      </c>
      <c r="Z83" s="494"/>
      <c r="AA83" s="476"/>
      <c r="AB83" s="476">
        <f>SUM(Z83:AA83)</f>
        <v>0</v>
      </c>
      <c r="AC83" s="541">
        <f t="shared" si="43"/>
        <v>-1</v>
      </c>
      <c r="AD83" s="494"/>
      <c r="AE83" s="476"/>
      <c r="AF83" s="476">
        <f>SUM(AD83:AE83)</f>
        <v>0</v>
      </c>
      <c r="AG83" s="541">
        <f t="shared" si="44"/>
        <v>-1</v>
      </c>
    </row>
    <row r="84" spans="1:33" x14ac:dyDescent="0.2">
      <c r="A84" s="468" t="s">
        <v>173</v>
      </c>
      <c r="B84" s="501">
        <f>SUM(B85:B87)</f>
        <v>0</v>
      </c>
      <c r="C84" s="387">
        <f>SUM(C85:C87)</f>
        <v>0</v>
      </c>
      <c r="D84" s="387">
        <f>SUM(D85:D87)</f>
        <v>0</v>
      </c>
      <c r="E84" s="540">
        <f t="shared" si="37"/>
        <v>-1</v>
      </c>
      <c r="F84" s="382">
        <f>SUM(F85:F87)</f>
        <v>0</v>
      </c>
      <c r="G84" s="387">
        <f>SUM(G85:G87)</f>
        <v>0</v>
      </c>
      <c r="H84" s="387">
        <f>SUM(H85:H87)</f>
        <v>0</v>
      </c>
      <c r="I84" s="568">
        <f t="shared" si="38"/>
        <v>-1</v>
      </c>
      <c r="J84" s="457">
        <f>SUM(J85:J87)</f>
        <v>0</v>
      </c>
      <c r="K84" s="387">
        <f>SUM(K85:K87)</f>
        <v>0</v>
      </c>
      <c r="L84" s="387">
        <f>SUM(L85:L87)</f>
        <v>0</v>
      </c>
      <c r="M84" s="540">
        <f t="shared" si="39"/>
        <v>-1</v>
      </c>
      <c r="N84" s="457">
        <f>SUM(N85:N87)</f>
        <v>0</v>
      </c>
      <c r="O84" s="387">
        <f>SUM(O85:O87)</f>
        <v>0</v>
      </c>
      <c r="P84" s="387">
        <f>SUM(P85:P87)</f>
        <v>0</v>
      </c>
      <c r="Q84" s="568">
        <f t="shared" si="40"/>
        <v>-1</v>
      </c>
      <c r="R84" s="457">
        <f>SUM(R85:R87)</f>
        <v>0</v>
      </c>
      <c r="S84" s="387">
        <f>SUM(S85:S87)</f>
        <v>0</v>
      </c>
      <c r="T84" s="387">
        <f>SUM(T85:T87)</f>
        <v>0</v>
      </c>
      <c r="U84" s="568">
        <f t="shared" si="41"/>
        <v>-1</v>
      </c>
      <c r="V84" s="457">
        <f>SUM(V85:V87)</f>
        <v>0</v>
      </c>
      <c r="W84" s="387">
        <f>SUM(W85:W87)</f>
        <v>0</v>
      </c>
      <c r="X84" s="387">
        <f>SUM(X85:X87)</f>
        <v>0</v>
      </c>
      <c r="Y84" s="568">
        <f t="shared" si="42"/>
        <v>-1</v>
      </c>
      <c r="Z84" s="457">
        <f>SUM(Z85:Z87)</f>
        <v>0</v>
      </c>
      <c r="AA84" s="387">
        <f>SUM(AA85:AA87)</f>
        <v>0</v>
      </c>
      <c r="AB84" s="387">
        <f>SUM(AB85:AB87)</f>
        <v>0</v>
      </c>
      <c r="AC84" s="568">
        <f t="shared" si="43"/>
        <v>-1</v>
      </c>
      <c r="AD84" s="457">
        <f>SUM(AD85:AD87)</f>
        <v>0</v>
      </c>
      <c r="AE84" s="387">
        <f>SUM(AE85:AE87)</f>
        <v>0</v>
      </c>
      <c r="AF84" s="387">
        <f>SUM(AF85:AF87)</f>
        <v>0</v>
      </c>
      <c r="AG84" s="568">
        <f t="shared" si="44"/>
        <v>-1</v>
      </c>
    </row>
    <row r="85" spans="1:33" s="654" customFormat="1" x14ac:dyDescent="0.2">
      <c r="A85" s="470" t="s">
        <v>185</v>
      </c>
      <c r="B85" s="538"/>
      <c r="C85" s="476"/>
      <c r="D85" s="476">
        <f>SUM(B85:C85)</f>
        <v>0</v>
      </c>
      <c r="E85" s="541">
        <f t="shared" si="37"/>
        <v>-1</v>
      </c>
      <c r="F85" s="572"/>
      <c r="G85" s="476"/>
      <c r="H85" s="476">
        <f>SUM(F85:G85)</f>
        <v>0</v>
      </c>
      <c r="I85" s="541">
        <f t="shared" si="38"/>
        <v>-1</v>
      </c>
      <c r="J85" s="494"/>
      <c r="K85" s="476"/>
      <c r="L85" s="476">
        <f>SUM(J85:K85)</f>
        <v>0</v>
      </c>
      <c r="M85" s="541">
        <f t="shared" si="39"/>
        <v>-1</v>
      </c>
      <c r="N85" s="494"/>
      <c r="O85" s="476"/>
      <c r="P85" s="476">
        <f>SUM(N85:O85)</f>
        <v>0</v>
      </c>
      <c r="Q85" s="541">
        <f t="shared" si="40"/>
        <v>-1</v>
      </c>
      <c r="R85" s="494"/>
      <c r="S85" s="476"/>
      <c r="T85" s="476">
        <f>SUM(R85:S85)</f>
        <v>0</v>
      </c>
      <c r="U85" s="541">
        <f t="shared" si="41"/>
        <v>-1</v>
      </c>
      <c r="V85" s="494"/>
      <c r="W85" s="476"/>
      <c r="X85" s="476">
        <f>SUM(V85:W85)</f>
        <v>0</v>
      </c>
      <c r="Y85" s="541">
        <f t="shared" si="42"/>
        <v>-1</v>
      </c>
      <c r="Z85" s="494"/>
      <c r="AA85" s="476"/>
      <c r="AB85" s="476">
        <f>SUM(Z85:AA85)</f>
        <v>0</v>
      </c>
      <c r="AC85" s="541">
        <f t="shared" si="43"/>
        <v>-1</v>
      </c>
      <c r="AD85" s="494"/>
      <c r="AE85" s="476"/>
      <c r="AF85" s="476">
        <f>SUM(AD85:AE85)</f>
        <v>0</v>
      </c>
      <c r="AG85" s="541">
        <f t="shared" si="44"/>
        <v>-1</v>
      </c>
    </row>
    <row r="86" spans="1:33" s="654" customFormat="1" x14ac:dyDescent="0.2">
      <c r="A86" s="470" t="s">
        <v>234</v>
      </c>
      <c r="B86" s="538"/>
      <c r="C86" s="476"/>
      <c r="D86" s="476">
        <f>SUM(B86:C86)</f>
        <v>0</v>
      </c>
      <c r="E86" s="541">
        <f t="shared" si="37"/>
        <v>-1</v>
      </c>
      <c r="F86" s="572"/>
      <c r="G86" s="476"/>
      <c r="H86" s="476">
        <f>SUM(F86:G86)</f>
        <v>0</v>
      </c>
      <c r="I86" s="541">
        <f t="shared" si="38"/>
        <v>-1</v>
      </c>
      <c r="J86" s="494"/>
      <c r="K86" s="476"/>
      <c r="L86" s="476">
        <f>SUM(J86:K86)</f>
        <v>0</v>
      </c>
      <c r="M86" s="541">
        <f t="shared" si="39"/>
        <v>-1</v>
      </c>
      <c r="N86" s="494"/>
      <c r="O86" s="476"/>
      <c r="P86" s="476">
        <f>SUM(N86:O86)</f>
        <v>0</v>
      </c>
      <c r="Q86" s="541">
        <f t="shared" si="40"/>
        <v>-1</v>
      </c>
      <c r="R86" s="494"/>
      <c r="S86" s="476"/>
      <c r="T86" s="476">
        <f>SUM(R86:S86)</f>
        <v>0</v>
      </c>
      <c r="U86" s="541">
        <f t="shared" si="41"/>
        <v>-1</v>
      </c>
      <c r="V86" s="494"/>
      <c r="W86" s="476"/>
      <c r="X86" s="476">
        <f>SUM(V86:W86)</f>
        <v>0</v>
      </c>
      <c r="Y86" s="541">
        <f t="shared" si="42"/>
        <v>-1</v>
      </c>
      <c r="Z86" s="494"/>
      <c r="AA86" s="476"/>
      <c r="AB86" s="476">
        <f>SUM(Z86:AA86)</f>
        <v>0</v>
      </c>
      <c r="AC86" s="541">
        <f t="shared" si="43"/>
        <v>-1</v>
      </c>
      <c r="AD86" s="494"/>
      <c r="AE86" s="476"/>
      <c r="AF86" s="476"/>
      <c r="AG86" s="541">
        <f t="shared" si="44"/>
        <v>-1</v>
      </c>
    </row>
    <row r="87" spans="1:33" s="654" customFormat="1" x14ac:dyDescent="0.2">
      <c r="A87" s="470" t="s">
        <v>184</v>
      </c>
      <c r="B87" s="538"/>
      <c r="C87" s="476"/>
      <c r="D87" s="476">
        <f>SUM(B87:C87)</f>
        <v>0</v>
      </c>
      <c r="E87" s="541">
        <f t="shared" si="37"/>
        <v>-1</v>
      </c>
      <c r="F87" s="572"/>
      <c r="G87" s="476"/>
      <c r="H87" s="476">
        <f>SUM(F87:G87)</f>
        <v>0</v>
      </c>
      <c r="I87" s="541">
        <f t="shared" si="38"/>
        <v>-1</v>
      </c>
      <c r="J87" s="494"/>
      <c r="K87" s="476"/>
      <c r="L87" s="476">
        <f>SUM(J87:K87)</f>
        <v>0</v>
      </c>
      <c r="M87" s="541">
        <f t="shared" si="39"/>
        <v>-1</v>
      </c>
      <c r="N87" s="494"/>
      <c r="O87" s="476"/>
      <c r="P87" s="476">
        <f>SUM(N87:O87)</f>
        <v>0</v>
      </c>
      <c r="Q87" s="541">
        <f t="shared" si="40"/>
        <v>-1</v>
      </c>
      <c r="R87" s="494"/>
      <c r="S87" s="476"/>
      <c r="T87" s="476">
        <f>SUM(R87:S87)</f>
        <v>0</v>
      </c>
      <c r="U87" s="541">
        <f t="shared" si="41"/>
        <v>-1</v>
      </c>
      <c r="V87" s="494"/>
      <c r="W87" s="476"/>
      <c r="X87" s="476">
        <f>SUM(V87:W87)</f>
        <v>0</v>
      </c>
      <c r="Y87" s="541">
        <f t="shared" si="42"/>
        <v>-1</v>
      </c>
      <c r="Z87" s="494"/>
      <c r="AA87" s="476"/>
      <c r="AB87" s="476">
        <f>SUM(Z87:AA87)</f>
        <v>0</v>
      </c>
      <c r="AC87" s="541">
        <f t="shared" si="43"/>
        <v>-1</v>
      </c>
      <c r="AD87" s="494"/>
      <c r="AE87" s="476"/>
      <c r="AF87" s="476">
        <f>SUM(AD87:AE87)</f>
        <v>0</v>
      </c>
      <c r="AG87" s="541">
        <f t="shared" si="44"/>
        <v>-1</v>
      </c>
    </row>
    <row r="88" spans="1:33" x14ac:dyDescent="0.2">
      <c r="A88" s="468" t="s">
        <v>172</v>
      </c>
      <c r="B88" s="501">
        <f>SUM(B89:B90)</f>
        <v>0</v>
      </c>
      <c r="C88" s="387">
        <f>SUM(C89:C90)</f>
        <v>0</v>
      </c>
      <c r="D88" s="387">
        <f>SUM(D89:D90)</f>
        <v>0</v>
      </c>
      <c r="E88" s="540">
        <f t="shared" si="37"/>
        <v>-1</v>
      </c>
      <c r="F88" s="382">
        <f>SUM(F89:F90)</f>
        <v>0</v>
      </c>
      <c r="G88" s="387">
        <f>SUM(G89:G90)</f>
        <v>0</v>
      </c>
      <c r="H88" s="387">
        <f>SUM(H89:H90)</f>
        <v>0</v>
      </c>
      <c r="I88" s="568">
        <f t="shared" si="38"/>
        <v>-1</v>
      </c>
      <c r="J88" s="457">
        <f>SUM(J89:J90)</f>
        <v>0</v>
      </c>
      <c r="K88" s="387">
        <f>SUM(K89:K90)</f>
        <v>0</v>
      </c>
      <c r="L88" s="387">
        <f>SUM(L89:L90)</f>
        <v>0</v>
      </c>
      <c r="M88" s="568">
        <f t="shared" si="39"/>
        <v>-1</v>
      </c>
      <c r="N88" s="457">
        <f>SUM(N89:N90)</f>
        <v>0</v>
      </c>
      <c r="O88" s="387">
        <f>SUM(O89:O90)</f>
        <v>0</v>
      </c>
      <c r="P88" s="387">
        <f>SUM(P89:P90)</f>
        <v>0</v>
      </c>
      <c r="Q88" s="568">
        <f t="shared" si="40"/>
        <v>-1</v>
      </c>
      <c r="R88" s="457">
        <f>SUM(R89:R90)</f>
        <v>0</v>
      </c>
      <c r="S88" s="387">
        <f>SUM(S89:S90)</f>
        <v>0</v>
      </c>
      <c r="T88" s="387">
        <f>SUM(T89:T90)</f>
        <v>0</v>
      </c>
      <c r="U88" s="614">
        <f t="shared" si="41"/>
        <v>-1</v>
      </c>
      <c r="V88" s="457">
        <f>SUM(V89:V90)</f>
        <v>0</v>
      </c>
      <c r="W88" s="387">
        <f>SUM(W89:W90)</f>
        <v>0</v>
      </c>
      <c r="X88" s="387">
        <f>SUM(X89:X90)</f>
        <v>0</v>
      </c>
      <c r="Y88" s="568">
        <f t="shared" si="42"/>
        <v>-1</v>
      </c>
      <c r="Z88" s="457">
        <f>SUM(Z89:Z90)</f>
        <v>0</v>
      </c>
      <c r="AA88" s="387">
        <f>SUM(AA89:AA90)</f>
        <v>0</v>
      </c>
      <c r="AB88" s="387">
        <f>SUM(AB89:AB90)</f>
        <v>0</v>
      </c>
      <c r="AC88" s="568">
        <f t="shared" si="43"/>
        <v>-1</v>
      </c>
      <c r="AD88" s="457">
        <f>SUM(AD89:AD90)</f>
        <v>0</v>
      </c>
      <c r="AE88" s="387">
        <f>SUM(AE89:AE90)</f>
        <v>0</v>
      </c>
      <c r="AF88" s="387">
        <f>SUM(AF89:AF90)</f>
        <v>0</v>
      </c>
      <c r="AG88" s="568">
        <f t="shared" si="44"/>
        <v>-1</v>
      </c>
    </row>
    <row r="89" spans="1:33" s="654" customFormat="1" x14ac:dyDescent="0.2">
      <c r="A89" s="470" t="s">
        <v>150</v>
      </c>
      <c r="B89" s="538"/>
      <c r="C89" s="476"/>
      <c r="D89" s="476">
        <f>SUM(B89:C89)</f>
        <v>0</v>
      </c>
      <c r="E89" s="541">
        <f t="shared" si="37"/>
        <v>-1</v>
      </c>
      <c r="F89" s="572"/>
      <c r="G89" s="476"/>
      <c r="H89" s="476">
        <f>SUM(F89:G89)</f>
        <v>0</v>
      </c>
      <c r="I89" s="541">
        <f t="shared" si="38"/>
        <v>-1</v>
      </c>
      <c r="J89" s="494"/>
      <c r="K89" s="476"/>
      <c r="L89" s="476">
        <f>SUM(J89:K89)</f>
        <v>0</v>
      </c>
      <c r="M89" s="541">
        <f t="shared" si="39"/>
        <v>-1</v>
      </c>
      <c r="N89" s="494"/>
      <c r="O89" s="476"/>
      <c r="P89" s="476">
        <f>SUM(N89:O89)</f>
        <v>0</v>
      </c>
      <c r="Q89" s="541">
        <f t="shared" si="40"/>
        <v>-1</v>
      </c>
      <c r="R89" s="494"/>
      <c r="S89" s="476"/>
      <c r="T89" s="476">
        <f>SUM(R89:S89)</f>
        <v>0</v>
      </c>
      <c r="U89" s="541">
        <f t="shared" si="41"/>
        <v>-1</v>
      </c>
      <c r="V89" s="494"/>
      <c r="W89" s="476"/>
      <c r="X89" s="476">
        <f>SUM(V89:W89)</f>
        <v>0</v>
      </c>
      <c r="Y89" s="541">
        <f t="shared" si="42"/>
        <v>-1</v>
      </c>
      <c r="Z89" s="494"/>
      <c r="AA89" s="476"/>
      <c r="AB89" s="476">
        <f>SUM(Z89:AA89)</f>
        <v>0</v>
      </c>
      <c r="AC89" s="541">
        <f t="shared" si="43"/>
        <v>-1</v>
      </c>
      <c r="AD89" s="494"/>
      <c r="AE89" s="476"/>
      <c r="AF89" s="476">
        <f>SUM(AD89:AE89)</f>
        <v>0</v>
      </c>
      <c r="AG89" s="541">
        <f t="shared" si="44"/>
        <v>-1</v>
      </c>
    </row>
    <row r="90" spans="1:33" s="654" customFormat="1" x14ac:dyDescent="0.2">
      <c r="A90" s="470" t="s">
        <v>91</v>
      </c>
      <c r="B90" s="538"/>
      <c r="C90" s="476"/>
      <c r="D90" s="476">
        <f>SUM(B90:C90)</f>
        <v>0</v>
      </c>
      <c r="E90" s="541">
        <f t="shared" si="37"/>
        <v>-1</v>
      </c>
      <c r="F90" s="572"/>
      <c r="G90" s="476"/>
      <c r="H90" s="476">
        <f>SUM(F90:G90)</f>
        <v>0</v>
      </c>
      <c r="I90" s="541">
        <f t="shared" si="38"/>
        <v>-1</v>
      </c>
      <c r="J90" s="494"/>
      <c r="K90" s="476"/>
      <c r="L90" s="476">
        <f>SUM(J90:K90)</f>
        <v>0</v>
      </c>
      <c r="M90" s="541">
        <f>(L90-$H15)/$H15</f>
        <v>-1</v>
      </c>
      <c r="N90" s="494"/>
      <c r="O90" s="476"/>
      <c r="P90" s="476">
        <f>SUM(N90:O90)</f>
        <v>0</v>
      </c>
      <c r="Q90" s="541">
        <f t="shared" si="40"/>
        <v>-1</v>
      </c>
      <c r="R90" s="494"/>
      <c r="S90" s="476"/>
      <c r="T90" s="476">
        <f>SUM(R90:S90)</f>
        <v>0</v>
      </c>
      <c r="U90" s="541">
        <f t="shared" si="41"/>
        <v>-1</v>
      </c>
      <c r="V90" s="494"/>
      <c r="W90" s="476"/>
      <c r="X90" s="476">
        <f>SUM(V90:W90)</f>
        <v>0</v>
      </c>
      <c r="Y90" s="541">
        <f t="shared" si="42"/>
        <v>-1</v>
      </c>
      <c r="Z90" s="494"/>
      <c r="AA90" s="476"/>
      <c r="AB90" s="476">
        <f>SUM(Z90:AA90)</f>
        <v>0</v>
      </c>
      <c r="AC90" s="541">
        <f t="shared" si="43"/>
        <v>-1</v>
      </c>
      <c r="AD90" s="494"/>
      <c r="AE90" s="476"/>
      <c r="AF90" s="476">
        <f>SUM(AD90:AE90)</f>
        <v>0</v>
      </c>
      <c r="AG90" s="541">
        <f t="shared" si="44"/>
        <v>-1</v>
      </c>
    </row>
    <row r="91" spans="1:33" x14ac:dyDescent="0.2">
      <c r="A91" s="467" t="s">
        <v>81</v>
      </c>
      <c r="B91" s="536">
        <f>B92+B97</f>
        <v>0</v>
      </c>
      <c r="C91" s="475">
        <f>C92+C97</f>
        <v>0</v>
      </c>
      <c r="D91" s="475">
        <f>D92+D97</f>
        <v>0</v>
      </c>
      <c r="E91" s="539">
        <f t="shared" si="37"/>
        <v>-1</v>
      </c>
      <c r="F91" s="564">
        <f>F92+F97</f>
        <v>0</v>
      </c>
      <c r="G91" s="475">
        <f>G92+G97</f>
        <v>0</v>
      </c>
      <c r="H91" s="475">
        <f>H92+H97</f>
        <v>0</v>
      </c>
      <c r="I91" s="565">
        <f t="shared" si="38"/>
        <v>-1</v>
      </c>
      <c r="J91" s="492">
        <f>J92+J97</f>
        <v>0</v>
      </c>
      <c r="K91" s="475">
        <f>K92+K97</f>
        <v>0</v>
      </c>
      <c r="L91" s="475">
        <f>L92+L97</f>
        <v>0</v>
      </c>
      <c r="M91" s="565">
        <f t="shared" si="39"/>
        <v>-1</v>
      </c>
      <c r="N91" s="492">
        <f>N92+N97</f>
        <v>0</v>
      </c>
      <c r="O91" s="475">
        <f>O92+O97</f>
        <v>0</v>
      </c>
      <c r="P91" s="475">
        <f>P92+P97</f>
        <v>0</v>
      </c>
      <c r="Q91" s="565">
        <f t="shared" si="40"/>
        <v>-1</v>
      </c>
      <c r="R91" s="492">
        <f>R92+R97</f>
        <v>0</v>
      </c>
      <c r="S91" s="475">
        <f>S92+S97</f>
        <v>0</v>
      </c>
      <c r="T91" s="475">
        <f>T92+T97</f>
        <v>0</v>
      </c>
      <c r="U91" s="565">
        <f t="shared" si="41"/>
        <v>-1</v>
      </c>
      <c r="V91" s="492">
        <f>V92+V97</f>
        <v>0</v>
      </c>
      <c r="W91" s="475">
        <f>W92+W97</f>
        <v>0</v>
      </c>
      <c r="X91" s="475">
        <f>X92+X97</f>
        <v>0</v>
      </c>
      <c r="Y91" s="565">
        <f t="shared" si="42"/>
        <v>-1</v>
      </c>
      <c r="Z91" s="492">
        <f>Z92+Z97</f>
        <v>0</v>
      </c>
      <c r="AA91" s="475">
        <f>AA92+AA97</f>
        <v>0</v>
      </c>
      <c r="AB91" s="475">
        <f>AB92+AB97</f>
        <v>0</v>
      </c>
      <c r="AC91" s="565">
        <f t="shared" si="43"/>
        <v>-1</v>
      </c>
      <c r="AD91" s="492">
        <f>AD92+AD97</f>
        <v>0</v>
      </c>
      <c r="AE91" s="475">
        <f>AE92+AE97</f>
        <v>0</v>
      </c>
      <c r="AF91" s="475">
        <f>AF92+AF97</f>
        <v>0</v>
      </c>
      <c r="AG91" s="565">
        <f t="shared" si="44"/>
        <v>-1</v>
      </c>
    </row>
    <row r="92" spans="1:33" x14ac:dyDescent="0.2">
      <c r="A92" s="468" t="s">
        <v>173</v>
      </c>
      <c r="B92" s="501">
        <f>SUM(B93:B96)</f>
        <v>0</v>
      </c>
      <c r="C92" s="387">
        <f>SUM(C93:C96)</f>
        <v>0</v>
      </c>
      <c r="D92" s="387">
        <f>SUM(D93:D96)</f>
        <v>0</v>
      </c>
      <c r="E92" s="540">
        <f t="shared" si="37"/>
        <v>-1</v>
      </c>
      <c r="F92" s="382">
        <f>SUM(F93:F96)</f>
        <v>0</v>
      </c>
      <c r="G92" s="387">
        <f>SUM(G93:G96)</f>
        <v>0</v>
      </c>
      <c r="H92" s="387">
        <f>SUM(H93:H96)</f>
        <v>0</v>
      </c>
      <c r="I92" s="568">
        <f t="shared" si="38"/>
        <v>-1</v>
      </c>
      <c r="J92" s="457">
        <f>SUM(J93:J96)</f>
        <v>0</v>
      </c>
      <c r="K92" s="387">
        <f>SUM(K93:K96)</f>
        <v>0</v>
      </c>
      <c r="L92" s="387">
        <f>SUM(L93:L96)</f>
        <v>0</v>
      </c>
      <c r="M92" s="540">
        <f t="shared" si="39"/>
        <v>-1</v>
      </c>
      <c r="N92" s="457">
        <f>SUM(N93:N96)</f>
        <v>0</v>
      </c>
      <c r="O92" s="387">
        <f>SUM(O93:O96)</f>
        <v>0</v>
      </c>
      <c r="P92" s="387">
        <f>SUM(P93:P96)</f>
        <v>0</v>
      </c>
      <c r="Q92" s="568">
        <f t="shared" si="40"/>
        <v>-1</v>
      </c>
      <c r="R92" s="457">
        <f>SUM(R93:R96)</f>
        <v>0</v>
      </c>
      <c r="S92" s="387">
        <f>SUM(S93:S96)</f>
        <v>0</v>
      </c>
      <c r="T92" s="387">
        <f>SUM(T93:T96)</f>
        <v>0</v>
      </c>
      <c r="U92" s="568">
        <f t="shared" si="41"/>
        <v>-1</v>
      </c>
      <c r="V92" s="457">
        <f>SUM(V93:V96)</f>
        <v>0</v>
      </c>
      <c r="W92" s="387">
        <f>SUM(W93:W96)</f>
        <v>0</v>
      </c>
      <c r="X92" s="387">
        <f>SUM(X93:X96)</f>
        <v>0</v>
      </c>
      <c r="Y92" s="568">
        <f t="shared" si="42"/>
        <v>-1</v>
      </c>
      <c r="Z92" s="457">
        <f>SUM(Z93:Z96)</f>
        <v>0</v>
      </c>
      <c r="AA92" s="387">
        <f>SUM(AA93:AA96)</f>
        <v>0</v>
      </c>
      <c r="AB92" s="387">
        <f>SUM(AB93:AB96)</f>
        <v>0</v>
      </c>
      <c r="AC92" s="568">
        <f t="shared" si="43"/>
        <v>-1</v>
      </c>
      <c r="AD92" s="457">
        <f>SUM(AD93:AD96)</f>
        <v>0</v>
      </c>
      <c r="AE92" s="387">
        <f>SUM(AE93:AE96)</f>
        <v>0</v>
      </c>
      <c r="AF92" s="387">
        <f>SUM(AF93:AF96)</f>
        <v>0</v>
      </c>
      <c r="AG92" s="568">
        <f t="shared" si="44"/>
        <v>-1</v>
      </c>
    </row>
    <row r="93" spans="1:33" s="654" customFormat="1" x14ac:dyDescent="0.2">
      <c r="A93" s="470" t="s">
        <v>9</v>
      </c>
      <c r="B93" s="538"/>
      <c r="C93" s="476"/>
      <c r="D93" s="476">
        <f>SUM(B93:C93)</f>
        <v>0</v>
      </c>
      <c r="E93" s="541">
        <f t="shared" si="37"/>
        <v>-1</v>
      </c>
      <c r="F93" s="572"/>
      <c r="G93" s="476"/>
      <c r="H93" s="476">
        <f>SUM(F93:G93)</f>
        <v>0</v>
      </c>
      <c r="I93" s="541">
        <f t="shared" si="38"/>
        <v>-1</v>
      </c>
      <c r="J93" s="494"/>
      <c r="K93" s="476"/>
      <c r="L93" s="476">
        <f>SUM(J93:K93)</f>
        <v>0</v>
      </c>
      <c r="M93" s="541">
        <f t="shared" si="39"/>
        <v>-1</v>
      </c>
      <c r="N93" s="494"/>
      <c r="O93" s="476"/>
      <c r="P93" s="476">
        <f>SUM(N93:O93)</f>
        <v>0</v>
      </c>
      <c r="Q93" s="541">
        <f t="shared" si="40"/>
        <v>-1</v>
      </c>
      <c r="R93" s="494"/>
      <c r="S93" s="476"/>
      <c r="T93" s="476">
        <f>SUM(R93:S93)</f>
        <v>0</v>
      </c>
      <c r="U93" s="541">
        <f t="shared" si="41"/>
        <v>-1</v>
      </c>
      <c r="V93" s="494"/>
      <c r="W93" s="476"/>
      <c r="X93" s="476">
        <f>SUM(V93:W93)</f>
        <v>0</v>
      </c>
      <c r="Y93" s="541">
        <f t="shared" si="42"/>
        <v>-1</v>
      </c>
      <c r="Z93" s="494"/>
      <c r="AA93" s="476"/>
      <c r="AB93" s="476">
        <f>SUM(Z93:AA93)</f>
        <v>0</v>
      </c>
      <c r="AC93" s="541">
        <f t="shared" si="43"/>
        <v>-1</v>
      </c>
      <c r="AD93" s="494"/>
      <c r="AE93" s="476"/>
      <c r="AF93" s="476">
        <f>SUM(AD93:AE93)</f>
        <v>0</v>
      </c>
      <c r="AG93" s="541">
        <f t="shared" si="44"/>
        <v>-1</v>
      </c>
    </row>
    <row r="94" spans="1:33" s="654" customFormat="1" x14ac:dyDescent="0.2">
      <c r="A94" s="470" t="s">
        <v>103</v>
      </c>
      <c r="B94" s="538"/>
      <c r="C94" s="476"/>
      <c r="D94" s="476">
        <f t="shared" ref="D94:D96" si="45">SUM(B94:C94)</f>
        <v>0</v>
      </c>
      <c r="E94" s="541">
        <f t="shared" si="37"/>
        <v>-1</v>
      </c>
      <c r="F94" s="572"/>
      <c r="G94" s="576"/>
      <c r="H94" s="476">
        <f>SUM(F94:G94)</f>
        <v>0</v>
      </c>
      <c r="I94" s="541">
        <f t="shared" si="38"/>
        <v>-1</v>
      </c>
      <c r="J94" s="494"/>
      <c r="K94" s="576"/>
      <c r="L94" s="476">
        <f>SUM(J94:K94)</f>
        <v>0</v>
      </c>
      <c r="M94" s="541">
        <f t="shared" si="39"/>
        <v>-1</v>
      </c>
      <c r="N94" s="494"/>
      <c r="O94" s="576"/>
      <c r="P94" s="476">
        <f>SUM(N94:O94)</f>
        <v>0</v>
      </c>
      <c r="Q94" s="541">
        <f t="shared" si="40"/>
        <v>-1</v>
      </c>
      <c r="R94" s="494"/>
      <c r="S94" s="576"/>
      <c r="T94" s="476">
        <f>SUM(R94:S94)</f>
        <v>0</v>
      </c>
      <c r="U94" s="541">
        <f t="shared" si="41"/>
        <v>-1</v>
      </c>
      <c r="V94" s="494"/>
      <c r="W94" s="576"/>
      <c r="X94" s="476">
        <f>SUM(V94:W94)</f>
        <v>0</v>
      </c>
      <c r="Y94" s="541">
        <f t="shared" si="42"/>
        <v>-1</v>
      </c>
      <c r="Z94" s="494"/>
      <c r="AA94" s="576"/>
      <c r="AB94" s="476">
        <f>SUM(Z94:AA94)</f>
        <v>0</v>
      </c>
      <c r="AC94" s="541">
        <f t="shared" si="43"/>
        <v>-1</v>
      </c>
      <c r="AD94" s="494"/>
      <c r="AE94" s="576"/>
      <c r="AF94" s="476">
        <f>SUM(AD94:AE94)</f>
        <v>0</v>
      </c>
      <c r="AG94" s="541">
        <f t="shared" si="44"/>
        <v>-1</v>
      </c>
    </row>
    <row r="95" spans="1:33" s="654" customFormat="1" x14ac:dyDescent="0.2">
      <c r="A95" s="470" t="s">
        <v>13</v>
      </c>
      <c r="B95" s="538"/>
      <c r="C95" s="476"/>
      <c r="D95" s="476">
        <f t="shared" si="45"/>
        <v>0</v>
      </c>
      <c r="E95" s="541">
        <f t="shared" si="37"/>
        <v>-1</v>
      </c>
      <c r="F95" s="572"/>
      <c r="G95" s="476"/>
      <c r="H95" s="476">
        <f>SUM(F95:G95)</f>
        <v>0</v>
      </c>
      <c r="I95" s="541">
        <f t="shared" si="38"/>
        <v>-1</v>
      </c>
      <c r="J95" s="494"/>
      <c r="K95" s="476"/>
      <c r="L95" s="476">
        <f>SUM(J95:K95)</f>
        <v>0</v>
      </c>
      <c r="M95" s="541">
        <f t="shared" si="39"/>
        <v>-1</v>
      </c>
      <c r="N95" s="494"/>
      <c r="O95" s="476"/>
      <c r="P95" s="476">
        <f>SUM(N95:O95)</f>
        <v>0</v>
      </c>
      <c r="Q95" s="541">
        <f t="shared" si="40"/>
        <v>-1</v>
      </c>
      <c r="R95" s="494"/>
      <c r="S95" s="476"/>
      <c r="T95" s="476">
        <f>SUM(R95:S95)</f>
        <v>0</v>
      </c>
      <c r="U95" s="541">
        <f t="shared" si="41"/>
        <v>-1</v>
      </c>
      <c r="V95" s="494"/>
      <c r="W95" s="476"/>
      <c r="X95" s="476">
        <f>SUM(V95:W95)</f>
        <v>0</v>
      </c>
      <c r="Y95" s="541">
        <f t="shared" si="42"/>
        <v>-1</v>
      </c>
      <c r="Z95" s="494"/>
      <c r="AA95" s="476"/>
      <c r="AB95" s="476">
        <f>SUM(Z95:AA95)</f>
        <v>0</v>
      </c>
      <c r="AC95" s="541">
        <f t="shared" si="43"/>
        <v>-1</v>
      </c>
      <c r="AD95" s="494"/>
      <c r="AE95" s="476"/>
      <c r="AF95" s="476">
        <f>SUM(AD95:AE95)</f>
        <v>0</v>
      </c>
      <c r="AG95" s="541">
        <f t="shared" si="44"/>
        <v>-1</v>
      </c>
    </row>
    <row r="96" spans="1:33" s="654" customFormat="1" x14ac:dyDescent="0.2">
      <c r="A96" s="470" t="s">
        <v>80</v>
      </c>
      <c r="B96" s="538"/>
      <c r="C96" s="476"/>
      <c r="D96" s="476">
        <f t="shared" si="45"/>
        <v>0</v>
      </c>
      <c r="E96" s="541">
        <f t="shared" si="37"/>
        <v>-1</v>
      </c>
      <c r="F96" s="572"/>
      <c r="G96" s="476"/>
      <c r="H96" s="476">
        <f>SUM(F96:G96)</f>
        <v>0</v>
      </c>
      <c r="I96" s="541">
        <f t="shared" si="38"/>
        <v>-1</v>
      </c>
      <c r="J96" s="494"/>
      <c r="K96" s="476"/>
      <c r="L96" s="476">
        <f>SUM(J96:K96)</f>
        <v>0</v>
      </c>
      <c r="M96" s="541">
        <f t="shared" si="39"/>
        <v>-1</v>
      </c>
      <c r="N96" s="494"/>
      <c r="O96" s="476"/>
      <c r="P96" s="476">
        <f>SUM(N96:O96)</f>
        <v>0</v>
      </c>
      <c r="Q96" s="541">
        <f t="shared" si="40"/>
        <v>-1</v>
      </c>
      <c r="R96" s="494"/>
      <c r="S96" s="476"/>
      <c r="T96" s="476">
        <f>SUM(R96:S96)</f>
        <v>0</v>
      </c>
      <c r="U96" s="541">
        <f t="shared" si="41"/>
        <v>-1</v>
      </c>
      <c r="V96" s="494"/>
      <c r="W96" s="476"/>
      <c r="X96" s="476">
        <f>SUM(V96:W96)</f>
        <v>0</v>
      </c>
      <c r="Y96" s="541">
        <f t="shared" si="42"/>
        <v>-1</v>
      </c>
      <c r="Z96" s="494"/>
      <c r="AA96" s="476"/>
      <c r="AB96" s="476">
        <f>SUM(Z96:AA96)</f>
        <v>0</v>
      </c>
      <c r="AC96" s="541">
        <f t="shared" si="43"/>
        <v>-1</v>
      </c>
      <c r="AD96" s="494"/>
      <c r="AE96" s="476"/>
      <c r="AF96" s="476">
        <f>SUM(AD96:AE96)</f>
        <v>0</v>
      </c>
      <c r="AG96" s="541">
        <f t="shared" si="44"/>
        <v>-1</v>
      </c>
    </row>
    <row r="97" spans="1:33" x14ac:dyDescent="0.2">
      <c r="A97" s="468" t="s">
        <v>172</v>
      </c>
      <c r="B97" s="501">
        <f>SUM(B98:B98)</f>
        <v>0</v>
      </c>
      <c r="C97" s="387">
        <f>SUM(C98:C98)</f>
        <v>0</v>
      </c>
      <c r="D97" s="387">
        <f>SUM(D98:D98)</f>
        <v>0</v>
      </c>
      <c r="E97" s="540">
        <f t="shared" si="37"/>
        <v>-1</v>
      </c>
      <c r="F97" s="382">
        <f>SUM(F98:F98)</f>
        <v>0</v>
      </c>
      <c r="G97" s="387">
        <f>SUM(G98:G98)</f>
        <v>0</v>
      </c>
      <c r="H97" s="387">
        <f>SUM(H98:H98)</f>
        <v>0</v>
      </c>
      <c r="I97" s="568">
        <f t="shared" si="38"/>
        <v>-1</v>
      </c>
      <c r="J97" s="457">
        <f>SUM(J98:J98)</f>
        <v>0</v>
      </c>
      <c r="K97" s="387">
        <f>SUM(K98:K98)</f>
        <v>0</v>
      </c>
      <c r="L97" s="387">
        <f>SUM(L98:L98)</f>
        <v>0</v>
      </c>
      <c r="M97" s="568">
        <f t="shared" si="39"/>
        <v>-1</v>
      </c>
      <c r="N97" s="457">
        <f>SUM(N98:N98)</f>
        <v>0</v>
      </c>
      <c r="O97" s="387">
        <f>SUM(O98:O98)</f>
        <v>0</v>
      </c>
      <c r="P97" s="387">
        <f>SUM(P98:P98)</f>
        <v>0</v>
      </c>
      <c r="Q97" s="568">
        <f t="shared" si="40"/>
        <v>-1</v>
      </c>
      <c r="R97" s="457">
        <f>SUM(R98:R98)</f>
        <v>0</v>
      </c>
      <c r="S97" s="387">
        <f>SUM(S98:S98)</f>
        <v>0</v>
      </c>
      <c r="T97" s="387">
        <f>SUM(T98:T98)</f>
        <v>0</v>
      </c>
      <c r="U97" s="568">
        <f t="shared" si="41"/>
        <v>-1</v>
      </c>
      <c r="V97" s="457">
        <f>SUM(V98:V98)</f>
        <v>0</v>
      </c>
      <c r="W97" s="387">
        <f>SUM(W98:W98)</f>
        <v>0</v>
      </c>
      <c r="X97" s="387">
        <f>SUM(X98:X98)</f>
        <v>0</v>
      </c>
      <c r="Y97" s="568">
        <f t="shared" si="42"/>
        <v>-1</v>
      </c>
      <c r="Z97" s="457">
        <f>SUM(Z98:Z98)</f>
        <v>0</v>
      </c>
      <c r="AA97" s="387">
        <f>SUM(AA98:AA98)</f>
        <v>0</v>
      </c>
      <c r="AB97" s="387">
        <f>SUM(AB98:AB98)</f>
        <v>0</v>
      </c>
      <c r="AC97" s="568">
        <f t="shared" si="43"/>
        <v>-1</v>
      </c>
      <c r="AD97" s="457">
        <f>SUM(AD98:AD98)</f>
        <v>0</v>
      </c>
      <c r="AE97" s="387">
        <f>SUM(AE98:AE98)</f>
        <v>0</v>
      </c>
      <c r="AF97" s="387">
        <f>SUM(AF98:AF98)</f>
        <v>0</v>
      </c>
      <c r="AG97" s="568">
        <f t="shared" si="44"/>
        <v>-1</v>
      </c>
    </row>
    <row r="98" spans="1:33" s="654" customFormat="1" x14ac:dyDescent="0.2">
      <c r="A98" s="470" t="s">
        <v>3</v>
      </c>
      <c r="B98" s="538"/>
      <c r="C98" s="476"/>
      <c r="D98" s="476">
        <f>SUM(B98:C98)</f>
        <v>0</v>
      </c>
      <c r="E98" s="541">
        <f t="shared" si="37"/>
        <v>-1</v>
      </c>
      <c r="F98" s="572"/>
      <c r="G98" s="476"/>
      <c r="H98" s="476">
        <f>SUM(F98:G98)</f>
        <v>0</v>
      </c>
      <c r="I98" s="541">
        <f t="shared" si="38"/>
        <v>-1</v>
      </c>
      <c r="J98" s="494"/>
      <c r="K98" s="476"/>
      <c r="L98" s="476">
        <f>SUM(J98:K98)</f>
        <v>0</v>
      </c>
      <c r="M98" s="541">
        <f t="shared" si="39"/>
        <v>-1</v>
      </c>
      <c r="N98" s="494"/>
      <c r="O98" s="476"/>
      <c r="P98" s="476">
        <f>SUM(N98:O98)</f>
        <v>0</v>
      </c>
      <c r="Q98" s="541">
        <f t="shared" si="40"/>
        <v>-1</v>
      </c>
      <c r="R98" s="494"/>
      <c r="S98" s="476"/>
      <c r="T98" s="476">
        <f>SUM(R98:S98)</f>
        <v>0</v>
      </c>
      <c r="U98" s="541">
        <f t="shared" si="41"/>
        <v>-1</v>
      </c>
      <c r="V98" s="494"/>
      <c r="W98" s="476"/>
      <c r="X98" s="476">
        <f>SUM(V98:W98)</f>
        <v>0</v>
      </c>
      <c r="Y98" s="541">
        <f t="shared" si="42"/>
        <v>-1</v>
      </c>
      <c r="Z98" s="494"/>
      <c r="AA98" s="476"/>
      <c r="AB98" s="476">
        <f>SUM(Z98:AA98)</f>
        <v>0</v>
      </c>
      <c r="AC98" s="541">
        <f t="shared" si="43"/>
        <v>-1</v>
      </c>
      <c r="AD98" s="494"/>
      <c r="AE98" s="476"/>
      <c r="AF98" s="476">
        <f>SUM(AD98:AE98)</f>
        <v>0</v>
      </c>
      <c r="AG98" s="541">
        <f t="shared" si="44"/>
        <v>-1</v>
      </c>
    </row>
    <row r="99" spans="1:33" x14ac:dyDescent="0.2">
      <c r="A99" s="467" t="s">
        <v>82</v>
      </c>
      <c r="B99" s="536">
        <f>B100+B105+B121</f>
        <v>0</v>
      </c>
      <c r="C99" s="475">
        <f>C100+C105+C121</f>
        <v>0</v>
      </c>
      <c r="D99" s="475">
        <f>D100+D105+D121</f>
        <v>0</v>
      </c>
      <c r="E99" s="539">
        <f t="shared" si="37"/>
        <v>-1</v>
      </c>
      <c r="F99" s="564">
        <f>F100+F105+F121</f>
        <v>0</v>
      </c>
      <c r="G99" s="475">
        <f>G100+G105+G121</f>
        <v>0</v>
      </c>
      <c r="H99" s="475">
        <f>H100+H105+H121</f>
        <v>0</v>
      </c>
      <c r="I99" s="565">
        <f t="shared" si="38"/>
        <v>-1</v>
      </c>
      <c r="J99" s="492">
        <f>J100+J105+J121</f>
        <v>0</v>
      </c>
      <c r="K99" s="475">
        <f>K100+K105+K121</f>
        <v>0</v>
      </c>
      <c r="L99" s="475">
        <f>L100+L105+L121</f>
        <v>0</v>
      </c>
      <c r="M99" s="565">
        <f t="shared" si="39"/>
        <v>-1</v>
      </c>
      <c r="N99" s="492">
        <f>N100+N105+N121</f>
        <v>0</v>
      </c>
      <c r="O99" s="475">
        <f>O100+O105+O121</f>
        <v>0</v>
      </c>
      <c r="P99" s="475">
        <f>P100+P105+P121</f>
        <v>0</v>
      </c>
      <c r="Q99" s="565">
        <f t="shared" si="40"/>
        <v>-1</v>
      </c>
      <c r="R99" s="492">
        <f>R100+R105+R121</f>
        <v>0</v>
      </c>
      <c r="S99" s="475">
        <f>S100+S105+S121</f>
        <v>0</v>
      </c>
      <c r="T99" s="475">
        <f>T100+T105+T121</f>
        <v>0</v>
      </c>
      <c r="U99" s="565">
        <f t="shared" si="41"/>
        <v>-1</v>
      </c>
      <c r="V99" s="492">
        <f>V100+V105+V121</f>
        <v>0</v>
      </c>
      <c r="W99" s="475">
        <f>W100+W105+W121</f>
        <v>0</v>
      </c>
      <c r="X99" s="475">
        <f>X100+X105+X121</f>
        <v>0</v>
      </c>
      <c r="Y99" s="565">
        <f t="shared" si="42"/>
        <v>-1</v>
      </c>
      <c r="Z99" s="492">
        <f>Z100+Z105+Z121</f>
        <v>0</v>
      </c>
      <c r="AA99" s="475">
        <f>AA100+AA105+AA121</f>
        <v>0</v>
      </c>
      <c r="AB99" s="475">
        <f>AB100+AB105+AB121</f>
        <v>0</v>
      </c>
      <c r="AC99" s="565">
        <f t="shared" si="43"/>
        <v>-1</v>
      </c>
      <c r="AD99" s="492">
        <f>AD100+AD105+AD121</f>
        <v>0</v>
      </c>
      <c r="AE99" s="475">
        <f>AE100+AE105+AE121</f>
        <v>0</v>
      </c>
      <c r="AF99" s="475">
        <f>AF100+AF105+AF121</f>
        <v>0</v>
      </c>
      <c r="AG99" s="565">
        <f t="shared" si="44"/>
        <v>-1</v>
      </c>
    </row>
    <row r="100" spans="1:33" x14ac:dyDescent="0.2">
      <c r="A100" s="468" t="s">
        <v>171</v>
      </c>
      <c r="B100" s="501">
        <f>SUM(B101:B104)</f>
        <v>0</v>
      </c>
      <c r="C100" s="387">
        <f>SUM(C101:C104)</f>
        <v>0</v>
      </c>
      <c r="D100" s="387">
        <f>SUM(D101:D104)</f>
        <v>0</v>
      </c>
      <c r="E100" s="540">
        <f t="shared" si="37"/>
        <v>-1</v>
      </c>
      <c r="F100" s="382">
        <f>SUM(F101:F104)</f>
        <v>0</v>
      </c>
      <c r="G100" s="387">
        <f>SUM(G101:G104)</f>
        <v>0</v>
      </c>
      <c r="H100" s="387">
        <f>SUM(H101:H104)</f>
        <v>0</v>
      </c>
      <c r="I100" s="568">
        <f t="shared" si="38"/>
        <v>-1</v>
      </c>
      <c r="J100" s="457">
        <f>SUM(J101:J104)</f>
        <v>0</v>
      </c>
      <c r="K100" s="387">
        <f>SUM(K101:K104)</f>
        <v>0</v>
      </c>
      <c r="L100" s="387">
        <f>SUM(L101:L104)</f>
        <v>0</v>
      </c>
      <c r="M100" s="540">
        <f t="shared" si="39"/>
        <v>-1</v>
      </c>
      <c r="N100" s="457">
        <f>SUM(N101:N104)</f>
        <v>0</v>
      </c>
      <c r="O100" s="387">
        <f>SUM(O101:O104)</f>
        <v>0</v>
      </c>
      <c r="P100" s="387">
        <f>SUM(P101:P104)</f>
        <v>0</v>
      </c>
      <c r="Q100" s="568">
        <f t="shared" si="40"/>
        <v>-1</v>
      </c>
      <c r="R100" s="457">
        <f>SUM(R101:R104)</f>
        <v>0</v>
      </c>
      <c r="S100" s="387">
        <f>SUM(S101:S104)</f>
        <v>0</v>
      </c>
      <c r="T100" s="387">
        <f>SUM(T101:T104)</f>
        <v>0</v>
      </c>
      <c r="U100" s="568">
        <f t="shared" si="41"/>
        <v>-1</v>
      </c>
      <c r="V100" s="457">
        <f>SUM(V101:V104)</f>
        <v>0</v>
      </c>
      <c r="W100" s="387">
        <f>SUM(W101:W104)</f>
        <v>0</v>
      </c>
      <c r="X100" s="387">
        <f>SUM(X101:X104)</f>
        <v>0</v>
      </c>
      <c r="Y100" s="568">
        <f t="shared" si="42"/>
        <v>-1</v>
      </c>
      <c r="Z100" s="457">
        <f>SUM(Z101:Z104)</f>
        <v>0</v>
      </c>
      <c r="AA100" s="387">
        <f>SUM(AA101:AA104)</f>
        <v>0</v>
      </c>
      <c r="AB100" s="387">
        <f>SUM(AB101:AB104)</f>
        <v>0</v>
      </c>
      <c r="AC100" s="568">
        <f t="shared" si="43"/>
        <v>-1</v>
      </c>
      <c r="AD100" s="457">
        <f>SUM(AD101:AD104)</f>
        <v>0</v>
      </c>
      <c r="AE100" s="387">
        <f>SUM(AE101:AE104)</f>
        <v>0</v>
      </c>
      <c r="AF100" s="387">
        <f>SUM(AF101:AF104)</f>
        <v>0</v>
      </c>
      <c r="AG100" s="568">
        <f t="shared" si="44"/>
        <v>-1</v>
      </c>
    </row>
    <row r="101" spans="1:33" s="654" customFormat="1" x14ac:dyDescent="0.2">
      <c r="A101" s="470" t="s">
        <v>44</v>
      </c>
      <c r="B101" s="538"/>
      <c r="C101" s="476"/>
      <c r="D101" s="476">
        <f>SUM(B101:C101)</f>
        <v>0</v>
      </c>
      <c r="E101" s="541">
        <f t="shared" si="37"/>
        <v>-1</v>
      </c>
      <c r="F101" s="572"/>
      <c r="G101" s="476"/>
      <c r="H101" s="476">
        <f>SUM(F101:G101)</f>
        <v>0</v>
      </c>
      <c r="I101" s="541">
        <f t="shared" si="38"/>
        <v>-1</v>
      </c>
      <c r="J101" s="494"/>
      <c r="K101" s="476"/>
      <c r="L101" s="476">
        <f>SUM(J101:K101)</f>
        <v>0</v>
      </c>
      <c r="M101" s="541">
        <f t="shared" si="39"/>
        <v>-1</v>
      </c>
      <c r="N101" s="494"/>
      <c r="O101" s="476"/>
      <c r="P101" s="476">
        <f>SUM(N101:O101)</f>
        <v>0</v>
      </c>
      <c r="Q101" s="541">
        <f t="shared" si="40"/>
        <v>-1</v>
      </c>
      <c r="R101" s="494"/>
      <c r="S101" s="476"/>
      <c r="T101" s="476">
        <f>SUM(R101:S101)</f>
        <v>0</v>
      </c>
      <c r="U101" s="541">
        <f t="shared" si="41"/>
        <v>-1</v>
      </c>
      <c r="V101" s="494"/>
      <c r="W101" s="476"/>
      <c r="X101" s="476">
        <f>SUM(V101:W101)</f>
        <v>0</v>
      </c>
      <c r="Y101" s="541">
        <f t="shared" si="42"/>
        <v>-1</v>
      </c>
      <c r="Z101" s="494"/>
      <c r="AA101" s="476"/>
      <c r="AB101" s="476">
        <f>SUM(Z101:AA101)</f>
        <v>0</v>
      </c>
      <c r="AC101" s="541">
        <f t="shared" si="43"/>
        <v>-1</v>
      </c>
      <c r="AD101" s="494"/>
      <c r="AE101" s="476"/>
      <c r="AF101" s="476">
        <f>SUM(AD101:AE101)</f>
        <v>0</v>
      </c>
      <c r="AG101" s="541">
        <f t="shared" si="44"/>
        <v>-1</v>
      </c>
    </row>
    <row r="102" spans="1:33" s="654" customFormat="1" x14ac:dyDescent="0.2">
      <c r="A102" s="470" t="s">
        <v>130</v>
      </c>
      <c r="B102" s="538"/>
      <c r="C102" s="476"/>
      <c r="D102" s="476">
        <f t="shared" ref="D102:D104" si="46">SUM(B102:C102)</f>
        <v>0</v>
      </c>
      <c r="E102" s="541">
        <f t="shared" si="37"/>
        <v>-1</v>
      </c>
      <c r="F102" s="572"/>
      <c r="G102" s="476"/>
      <c r="H102" s="476">
        <f>SUM(F102:G102)</f>
        <v>0</v>
      </c>
      <c r="I102" s="541">
        <f t="shared" si="38"/>
        <v>-1</v>
      </c>
      <c r="J102" s="494"/>
      <c r="K102" s="476"/>
      <c r="L102" s="476">
        <f>SUM(J102:K102)</f>
        <v>0</v>
      </c>
      <c r="M102" s="541">
        <f t="shared" si="39"/>
        <v>-1</v>
      </c>
      <c r="N102" s="494"/>
      <c r="O102" s="476"/>
      <c r="P102" s="476">
        <f>SUM(N102:O102)</f>
        <v>0</v>
      </c>
      <c r="Q102" s="541">
        <f t="shared" si="40"/>
        <v>-1</v>
      </c>
      <c r="R102" s="494"/>
      <c r="S102" s="476"/>
      <c r="T102" s="476">
        <f>SUM(R102:S102)</f>
        <v>0</v>
      </c>
      <c r="U102" s="541">
        <f t="shared" si="41"/>
        <v>-1</v>
      </c>
      <c r="V102" s="494"/>
      <c r="W102" s="476"/>
      <c r="X102" s="476">
        <f>SUM(V102:W102)</f>
        <v>0</v>
      </c>
      <c r="Y102" s="541">
        <f t="shared" si="42"/>
        <v>-1</v>
      </c>
      <c r="Z102" s="494"/>
      <c r="AA102" s="476"/>
      <c r="AB102" s="476">
        <f>SUM(Z102:AA102)</f>
        <v>0</v>
      </c>
      <c r="AC102" s="541">
        <f t="shared" si="43"/>
        <v>-1</v>
      </c>
      <c r="AD102" s="494"/>
      <c r="AE102" s="476"/>
      <c r="AF102" s="476">
        <f>SUM(AD102:AE102)</f>
        <v>0</v>
      </c>
      <c r="AG102" s="541">
        <f t="shared" si="44"/>
        <v>-1</v>
      </c>
    </row>
    <row r="103" spans="1:33" s="654" customFormat="1" x14ac:dyDescent="0.2">
      <c r="A103" s="470" t="s">
        <v>11</v>
      </c>
      <c r="B103" s="538"/>
      <c r="C103" s="476"/>
      <c r="D103" s="476">
        <f t="shared" si="46"/>
        <v>0</v>
      </c>
      <c r="E103" s="541">
        <f t="shared" si="37"/>
        <v>-1</v>
      </c>
      <c r="F103" s="572"/>
      <c r="G103" s="476"/>
      <c r="H103" s="476">
        <f>SUM(F103:G103)</f>
        <v>0</v>
      </c>
      <c r="I103" s="541">
        <f t="shared" si="38"/>
        <v>-1</v>
      </c>
      <c r="J103" s="494"/>
      <c r="K103" s="476"/>
      <c r="L103" s="476">
        <f>SUM(J103:K103)</f>
        <v>0</v>
      </c>
      <c r="M103" s="541">
        <f t="shared" si="39"/>
        <v>-1</v>
      </c>
      <c r="N103" s="494"/>
      <c r="O103" s="476"/>
      <c r="P103" s="476">
        <f>SUM(N103:O103)</f>
        <v>0</v>
      </c>
      <c r="Q103" s="541">
        <f t="shared" si="40"/>
        <v>-1</v>
      </c>
      <c r="R103" s="494"/>
      <c r="S103" s="476"/>
      <c r="T103" s="476">
        <f>SUM(R103:S103)</f>
        <v>0</v>
      </c>
      <c r="U103" s="541">
        <f t="shared" si="41"/>
        <v>-1</v>
      </c>
      <c r="V103" s="494"/>
      <c r="W103" s="476"/>
      <c r="X103" s="476">
        <f>SUM(V103:W103)</f>
        <v>0</v>
      </c>
      <c r="Y103" s="541">
        <f t="shared" si="42"/>
        <v>-1</v>
      </c>
      <c r="Z103" s="494"/>
      <c r="AA103" s="476"/>
      <c r="AB103" s="476">
        <f>SUM(Z103:AA103)</f>
        <v>0</v>
      </c>
      <c r="AC103" s="541">
        <f t="shared" si="43"/>
        <v>-1</v>
      </c>
      <c r="AD103" s="494"/>
      <c r="AE103" s="476"/>
      <c r="AF103" s="476">
        <f>SUM(AD103:AE103)</f>
        <v>0</v>
      </c>
      <c r="AG103" s="541">
        <f t="shared" si="44"/>
        <v>-1</v>
      </c>
    </row>
    <row r="104" spans="1:33" s="654" customFormat="1" x14ac:dyDescent="0.2">
      <c r="A104" s="470" t="s">
        <v>10</v>
      </c>
      <c r="B104" s="538"/>
      <c r="C104" s="476"/>
      <c r="D104" s="476">
        <f t="shared" si="46"/>
        <v>0</v>
      </c>
      <c r="E104" s="541">
        <f t="shared" si="37"/>
        <v>-1</v>
      </c>
      <c r="F104" s="572"/>
      <c r="G104" s="476"/>
      <c r="H104" s="476">
        <f>SUM(F104:G104)</f>
        <v>0</v>
      </c>
      <c r="I104" s="541">
        <f t="shared" si="38"/>
        <v>-1</v>
      </c>
      <c r="J104" s="494"/>
      <c r="K104" s="476"/>
      <c r="L104" s="476">
        <f>SUM(J104:K104)</f>
        <v>0</v>
      </c>
      <c r="M104" s="541">
        <f t="shared" si="39"/>
        <v>-1</v>
      </c>
      <c r="N104" s="494"/>
      <c r="O104" s="476"/>
      <c r="P104" s="476">
        <f>SUM(N104:O104)</f>
        <v>0</v>
      </c>
      <c r="Q104" s="541">
        <f t="shared" si="40"/>
        <v>-1</v>
      </c>
      <c r="R104" s="494"/>
      <c r="S104" s="476"/>
      <c r="T104" s="476">
        <f>SUM(R104:S104)</f>
        <v>0</v>
      </c>
      <c r="U104" s="541">
        <f t="shared" si="41"/>
        <v>-1</v>
      </c>
      <c r="V104" s="494"/>
      <c r="W104" s="476"/>
      <c r="X104" s="476">
        <f>SUM(V104:W104)</f>
        <v>0</v>
      </c>
      <c r="Y104" s="541">
        <f t="shared" si="42"/>
        <v>-1</v>
      </c>
      <c r="Z104" s="494"/>
      <c r="AA104" s="476"/>
      <c r="AB104" s="476">
        <f>SUM(Z104:AA104)</f>
        <v>0</v>
      </c>
      <c r="AC104" s="541">
        <f t="shared" si="43"/>
        <v>-1</v>
      </c>
      <c r="AD104" s="494"/>
      <c r="AE104" s="476"/>
      <c r="AF104" s="476">
        <f>SUM(AD104:AE104)</f>
        <v>0</v>
      </c>
      <c r="AG104" s="541">
        <f t="shared" si="44"/>
        <v>-1</v>
      </c>
    </row>
    <row r="105" spans="1:33" x14ac:dyDescent="0.2">
      <c r="A105" s="468" t="s">
        <v>173</v>
      </c>
      <c r="B105" s="501">
        <f>SUM(B106:B120)</f>
        <v>0</v>
      </c>
      <c r="C105" s="387">
        <f>SUM(C106:C120)</f>
        <v>0</v>
      </c>
      <c r="D105" s="387">
        <f>SUM(D106:D120)</f>
        <v>0</v>
      </c>
      <c r="E105" s="540">
        <f t="shared" si="37"/>
        <v>-1</v>
      </c>
      <c r="F105" s="382">
        <f>SUM(F106:F120)</f>
        <v>0</v>
      </c>
      <c r="G105" s="387">
        <f>SUM(G106:G120)</f>
        <v>0</v>
      </c>
      <c r="H105" s="387">
        <f>SUM(H106:H120)</f>
        <v>0</v>
      </c>
      <c r="I105" s="568">
        <f t="shared" si="38"/>
        <v>-1</v>
      </c>
      <c r="J105" s="457">
        <f>SUM(J106:J120)</f>
        <v>0</v>
      </c>
      <c r="K105" s="387">
        <f>SUM(K106:K120)</f>
        <v>0</v>
      </c>
      <c r="L105" s="387">
        <f>SUM(L106:L120)</f>
        <v>0</v>
      </c>
      <c r="M105" s="568">
        <f t="shared" si="39"/>
        <v>-1</v>
      </c>
      <c r="N105" s="457">
        <f>SUM(N106:N120)</f>
        <v>0</v>
      </c>
      <c r="O105" s="387">
        <f>SUM(O106:O120)</f>
        <v>0</v>
      </c>
      <c r="P105" s="387">
        <f>SUM(P106:P120)</f>
        <v>0</v>
      </c>
      <c r="Q105" s="568">
        <f t="shared" si="40"/>
        <v>-1</v>
      </c>
      <c r="R105" s="457">
        <f>SUM(R106:R120)</f>
        <v>0</v>
      </c>
      <c r="S105" s="387">
        <f>SUM(S106:S120)</f>
        <v>0</v>
      </c>
      <c r="T105" s="387">
        <f>SUM(T106:T120)</f>
        <v>0</v>
      </c>
      <c r="U105" s="568">
        <f t="shared" si="41"/>
        <v>-1</v>
      </c>
      <c r="V105" s="457">
        <f>SUM(V106:V120)</f>
        <v>0</v>
      </c>
      <c r="W105" s="387">
        <f>SUM(W106:W120)</f>
        <v>0</v>
      </c>
      <c r="X105" s="387">
        <f>SUM(X106:X120)</f>
        <v>0</v>
      </c>
      <c r="Y105" s="568">
        <f t="shared" si="42"/>
        <v>-1</v>
      </c>
      <c r="Z105" s="457">
        <f>SUM(Z106:Z120)</f>
        <v>0</v>
      </c>
      <c r="AA105" s="387">
        <f>SUM(AA106:AA120)</f>
        <v>0</v>
      </c>
      <c r="AB105" s="387">
        <f>SUM(AB106:AB120)</f>
        <v>0</v>
      </c>
      <c r="AC105" s="568">
        <f t="shared" si="43"/>
        <v>-1</v>
      </c>
      <c r="AD105" s="457">
        <f>SUM(AD106:AD120)</f>
        <v>0</v>
      </c>
      <c r="AE105" s="387">
        <f>SUM(AE106:AE120)</f>
        <v>0</v>
      </c>
      <c r="AF105" s="387">
        <f>SUM(AF106:AF120)</f>
        <v>0</v>
      </c>
      <c r="AG105" s="568">
        <f t="shared" si="44"/>
        <v>-1</v>
      </c>
    </row>
    <row r="106" spans="1:33" s="654" customFormat="1" x14ac:dyDescent="0.2">
      <c r="A106" s="470" t="s">
        <v>9</v>
      </c>
      <c r="B106" s="538"/>
      <c r="C106" s="476"/>
      <c r="D106" s="476">
        <f>SUM(B106:C106)</f>
        <v>0</v>
      </c>
      <c r="E106" s="541">
        <f t="shared" si="37"/>
        <v>-1</v>
      </c>
      <c r="F106" s="572"/>
      <c r="G106" s="476"/>
      <c r="H106" s="476">
        <f t="shared" ref="H106:H119" si="47">SUM(F106:G106)</f>
        <v>0</v>
      </c>
      <c r="I106" s="541">
        <f t="shared" si="38"/>
        <v>-1</v>
      </c>
      <c r="J106" s="494"/>
      <c r="K106" s="476"/>
      <c r="L106" s="476">
        <f t="shared" ref="L106:L119" si="48">SUM(J106:K106)</f>
        <v>0</v>
      </c>
      <c r="M106" s="541">
        <f t="shared" si="39"/>
        <v>-1</v>
      </c>
      <c r="N106" s="494"/>
      <c r="O106" s="476"/>
      <c r="P106" s="476">
        <f t="shared" ref="P106:P119" si="49">SUM(N106:O106)</f>
        <v>0</v>
      </c>
      <c r="Q106" s="541">
        <f t="shared" si="40"/>
        <v>-1</v>
      </c>
      <c r="R106" s="494"/>
      <c r="S106" s="476"/>
      <c r="T106" s="476">
        <f t="shared" ref="T106:T120" si="50">SUM(R106:S106)</f>
        <v>0</v>
      </c>
      <c r="U106" s="541">
        <f t="shared" si="41"/>
        <v>-1</v>
      </c>
      <c r="V106" s="494"/>
      <c r="W106" s="476"/>
      <c r="X106" s="476">
        <f t="shared" ref="X106:X120" si="51">SUM(V106:W106)</f>
        <v>0</v>
      </c>
      <c r="Y106" s="541">
        <f t="shared" si="42"/>
        <v>-1</v>
      </c>
      <c r="Z106" s="494"/>
      <c r="AA106" s="476"/>
      <c r="AB106" s="476">
        <f t="shared" ref="AB106:AB120" si="52">SUM(Z106:AA106)</f>
        <v>0</v>
      </c>
      <c r="AC106" s="541">
        <f t="shared" si="43"/>
        <v>-1</v>
      </c>
      <c r="AD106" s="494"/>
      <c r="AE106" s="476"/>
      <c r="AF106" s="476">
        <f t="shared" ref="AF106:AF120" si="53">SUM(AD106:AE106)</f>
        <v>0</v>
      </c>
      <c r="AG106" s="541">
        <f t="shared" si="44"/>
        <v>-1</v>
      </c>
    </row>
    <row r="107" spans="1:33" s="654" customFormat="1" x14ac:dyDescent="0.2">
      <c r="A107" s="470" t="s">
        <v>119</v>
      </c>
      <c r="B107" s="538"/>
      <c r="C107" s="476"/>
      <c r="D107" s="476">
        <f t="shared" ref="D107:D120" si="54">SUM(B107:C107)</f>
        <v>0</v>
      </c>
      <c r="E107" s="541">
        <f t="shared" si="37"/>
        <v>-1</v>
      </c>
      <c r="F107" s="572"/>
      <c r="G107" s="476"/>
      <c r="H107" s="476">
        <f t="shared" si="47"/>
        <v>0</v>
      </c>
      <c r="I107" s="541">
        <f t="shared" si="38"/>
        <v>-1</v>
      </c>
      <c r="J107" s="494"/>
      <c r="K107" s="476"/>
      <c r="L107" s="476">
        <f t="shared" si="48"/>
        <v>0</v>
      </c>
      <c r="M107" s="541">
        <f t="shared" si="39"/>
        <v>-1</v>
      </c>
      <c r="N107" s="494"/>
      <c r="O107" s="476"/>
      <c r="P107" s="476">
        <f t="shared" si="49"/>
        <v>0</v>
      </c>
      <c r="Q107" s="541">
        <f t="shared" si="40"/>
        <v>-1</v>
      </c>
      <c r="R107" s="494"/>
      <c r="S107" s="476"/>
      <c r="T107" s="476">
        <f t="shared" si="50"/>
        <v>0</v>
      </c>
      <c r="U107" s="541">
        <f t="shared" si="41"/>
        <v>-1</v>
      </c>
      <c r="V107" s="494"/>
      <c r="W107" s="476"/>
      <c r="X107" s="476">
        <f t="shared" si="51"/>
        <v>0</v>
      </c>
      <c r="Y107" s="541">
        <f t="shared" si="42"/>
        <v>-1</v>
      </c>
      <c r="Z107" s="494"/>
      <c r="AA107" s="476"/>
      <c r="AB107" s="476">
        <f t="shared" si="52"/>
        <v>0</v>
      </c>
      <c r="AC107" s="541">
        <f t="shared" si="43"/>
        <v>-1</v>
      </c>
      <c r="AD107" s="494"/>
      <c r="AE107" s="476"/>
      <c r="AF107" s="476">
        <f t="shared" si="53"/>
        <v>0</v>
      </c>
      <c r="AG107" s="541">
        <f t="shared" si="44"/>
        <v>-1</v>
      </c>
    </row>
    <row r="108" spans="1:33" s="654" customFormat="1" x14ac:dyDescent="0.2">
      <c r="A108" s="470" t="s">
        <v>151</v>
      </c>
      <c r="B108" s="538"/>
      <c r="C108" s="476"/>
      <c r="D108" s="476">
        <f t="shared" si="54"/>
        <v>0</v>
      </c>
      <c r="E108" s="541">
        <f t="shared" si="37"/>
        <v>-1</v>
      </c>
      <c r="F108" s="572"/>
      <c r="G108" s="476"/>
      <c r="H108" s="476">
        <f t="shared" si="47"/>
        <v>0</v>
      </c>
      <c r="I108" s="541">
        <f t="shared" si="38"/>
        <v>-1</v>
      </c>
      <c r="J108" s="494"/>
      <c r="K108" s="476"/>
      <c r="L108" s="476">
        <f t="shared" si="48"/>
        <v>0</v>
      </c>
      <c r="M108" s="541">
        <f t="shared" si="39"/>
        <v>-1</v>
      </c>
      <c r="N108" s="494"/>
      <c r="O108" s="476"/>
      <c r="P108" s="476">
        <f t="shared" si="49"/>
        <v>0</v>
      </c>
      <c r="Q108" s="541">
        <f t="shared" si="40"/>
        <v>-1</v>
      </c>
      <c r="R108" s="494"/>
      <c r="S108" s="476"/>
      <c r="T108" s="476">
        <f t="shared" si="50"/>
        <v>0</v>
      </c>
      <c r="U108" s="541">
        <f t="shared" si="41"/>
        <v>-1</v>
      </c>
      <c r="V108" s="494"/>
      <c r="W108" s="476"/>
      <c r="X108" s="476">
        <f t="shared" si="51"/>
        <v>0</v>
      </c>
      <c r="Y108" s="541">
        <f t="shared" si="42"/>
        <v>-1</v>
      </c>
      <c r="Z108" s="494"/>
      <c r="AA108" s="476"/>
      <c r="AB108" s="476">
        <f t="shared" si="52"/>
        <v>0</v>
      </c>
      <c r="AC108" s="541">
        <f t="shared" si="43"/>
        <v>-1</v>
      </c>
      <c r="AD108" s="494"/>
      <c r="AE108" s="476"/>
      <c r="AF108" s="476">
        <f t="shared" si="53"/>
        <v>0</v>
      </c>
      <c r="AG108" s="541">
        <f t="shared" si="44"/>
        <v>-1</v>
      </c>
    </row>
    <row r="109" spans="1:33" s="654" customFormat="1" x14ac:dyDescent="0.2">
      <c r="A109" s="470" t="s">
        <v>103</v>
      </c>
      <c r="B109" s="538"/>
      <c r="C109" s="476"/>
      <c r="D109" s="476">
        <f t="shared" si="54"/>
        <v>0</v>
      </c>
      <c r="E109" s="541">
        <f t="shared" si="37"/>
        <v>-1</v>
      </c>
      <c r="F109" s="572"/>
      <c r="G109" s="476"/>
      <c r="H109" s="476">
        <f t="shared" si="47"/>
        <v>0</v>
      </c>
      <c r="I109" s="541">
        <f t="shared" si="38"/>
        <v>-1</v>
      </c>
      <c r="J109" s="494"/>
      <c r="K109" s="476"/>
      <c r="L109" s="476">
        <f t="shared" si="48"/>
        <v>0</v>
      </c>
      <c r="M109" s="541">
        <f t="shared" si="39"/>
        <v>-1</v>
      </c>
      <c r="N109" s="494"/>
      <c r="O109" s="476"/>
      <c r="P109" s="476">
        <f t="shared" si="49"/>
        <v>0</v>
      </c>
      <c r="Q109" s="541">
        <f t="shared" si="40"/>
        <v>-1</v>
      </c>
      <c r="R109" s="494"/>
      <c r="S109" s="476"/>
      <c r="T109" s="476">
        <f t="shared" si="50"/>
        <v>0</v>
      </c>
      <c r="U109" s="541">
        <f t="shared" si="41"/>
        <v>-1</v>
      </c>
      <c r="V109" s="494"/>
      <c r="W109" s="476"/>
      <c r="X109" s="476">
        <f t="shared" si="51"/>
        <v>0</v>
      </c>
      <c r="Y109" s="541">
        <f t="shared" si="42"/>
        <v>-1</v>
      </c>
      <c r="Z109" s="494"/>
      <c r="AA109" s="476"/>
      <c r="AB109" s="476">
        <f t="shared" si="52"/>
        <v>0</v>
      </c>
      <c r="AC109" s="541">
        <f t="shared" si="43"/>
        <v>-1</v>
      </c>
      <c r="AD109" s="494"/>
      <c r="AE109" s="476"/>
      <c r="AF109" s="476">
        <f t="shared" si="53"/>
        <v>0</v>
      </c>
      <c r="AG109" s="541">
        <f t="shared" si="44"/>
        <v>-1</v>
      </c>
    </row>
    <row r="110" spans="1:33" s="654" customFormat="1" x14ac:dyDescent="0.2">
      <c r="A110" s="470" t="s">
        <v>154</v>
      </c>
      <c r="B110" s="538"/>
      <c r="C110" s="476"/>
      <c r="D110" s="476">
        <f t="shared" si="54"/>
        <v>0</v>
      </c>
      <c r="E110" s="541">
        <f t="shared" si="37"/>
        <v>-1</v>
      </c>
      <c r="F110" s="572"/>
      <c r="G110" s="476"/>
      <c r="H110" s="476">
        <f t="shared" si="47"/>
        <v>0</v>
      </c>
      <c r="I110" s="541">
        <f t="shared" si="38"/>
        <v>-1</v>
      </c>
      <c r="J110" s="494"/>
      <c r="K110" s="476"/>
      <c r="L110" s="476">
        <f t="shared" si="48"/>
        <v>0</v>
      </c>
      <c r="M110" s="541">
        <f t="shared" si="39"/>
        <v>-1</v>
      </c>
      <c r="N110" s="494"/>
      <c r="O110" s="476"/>
      <c r="P110" s="476">
        <f t="shared" si="49"/>
        <v>0</v>
      </c>
      <c r="Q110" s="541">
        <f t="shared" si="40"/>
        <v>-1</v>
      </c>
      <c r="R110" s="494"/>
      <c r="S110" s="476"/>
      <c r="T110" s="476">
        <f t="shared" si="50"/>
        <v>0</v>
      </c>
      <c r="U110" s="541">
        <f t="shared" si="41"/>
        <v>-1</v>
      </c>
      <c r="V110" s="494"/>
      <c r="W110" s="476"/>
      <c r="X110" s="476">
        <f t="shared" si="51"/>
        <v>0</v>
      </c>
      <c r="Y110" s="541">
        <f t="shared" si="42"/>
        <v>-1</v>
      </c>
      <c r="Z110" s="494"/>
      <c r="AA110" s="476"/>
      <c r="AB110" s="476">
        <f t="shared" si="52"/>
        <v>0</v>
      </c>
      <c r="AC110" s="541">
        <f t="shared" si="43"/>
        <v>-1</v>
      </c>
      <c r="AD110" s="494"/>
      <c r="AE110" s="476"/>
      <c r="AF110" s="476">
        <f t="shared" si="53"/>
        <v>0</v>
      </c>
      <c r="AG110" s="541">
        <f t="shared" si="44"/>
        <v>-1</v>
      </c>
    </row>
    <row r="111" spans="1:33" s="654" customFormat="1" x14ac:dyDescent="0.2">
      <c r="A111" s="470" t="s">
        <v>116</v>
      </c>
      <c r="B111" s="538"/>
      <c r="C111" s="476"/>
      <c r="D111" s="476">
        <f t="shared" si="54"/>
        <v>0</v>
      </c>
      <c r="E111" s="541">
        <f t="shared" si="37"/>
        <v>-1</v>
      </c>
      <c r="F111" s="572"/>
      <c r="G111" s="476"/>
      <c r="H111" s="476">
        <f t="shared" si="47"/>
        <v>0</v>
      </c>
      <c r="I111" s="541">
        <f t="shared" si="38"/>
        <v>-1</v>
      </c>
      <c r="J111" s="494"/>
      <c r="K111" s="476"/>
      <c r="L111" s="476">
        <f t="shared" si="48"/>
        <v>0</v>
      </c>
      <c r="M111" s="541">
        <f t="shared" si="39"/>
        <v>-1</v>
      </c>
      <c r="N111" s="494"/>
      <c r="O111" s="476"/>
      <c r="P111" s="476">
        <f t="shared" si="49"/>
        <v>0</v>
      </c>
      <c r="Q111" s="541">
        <f t="shared" si="40"/>
        <v>-1</v>
      </c>
      <c r="R111" s="494"/>
      <c r="S111" s="476"/>
      <c r="T111" s="476">
        <f t="shared" si="50"/>
        <v>0</v>
      </c>
      <c r="U111" s="541">
        <f t="shared" si="41"/>
        <v>-1</v>
      </c>
      <c r="V111" s="494"/>
      <c r="W111" s="476"/>
      <c r="X111" s="476">
        <f t="shared" si="51"/>
        <v>0</v>
      </c>
      <c r="Y111" s="541">
        <f t="shared" si="42"/>
        <v>-1</v>
      </c>
      <c r="Z111" s="494"/>
      <c r="AA111" s="476"/>
      <c r="AB111" s="476">
        <f t="shared" si="52"/>
        <v>0</v>
      </c>
      <c r="AC111" s="541">
        <f t="shared" si="43"/>
        <v>-1</v>
      </c>
      <c r="AD111" s="494"/>
      <c r="AE111" s="476"/>
      <c r="AF111" s="476">
        <f t="shared" si="53"/>
        <v>0</v>
      </c>
      <c r="AG111" s="541">
        <f t="shared" si="44"/>
        <v>-1</v>
      </c>
    </row>
    <row r="112" spans="1:33" s="654" customFormat="1" x14ac:dyDescent="0.2">
      <c r="A112" s="470" t="s">
        <v>156</v>
      </c>
      <c r="B112" s="538"/>
      <c r="C112" s="476"/>
      <c r="D112" s="476">
        <f t="shared" si="54"/>
        <v>0</v>
      </c>
      <c r="E112" s="541">
        <f t="shared" si="37"/>
        <v>-1</v>
      </c>
      <c r="F112" s="572"/>
      <c r="G112" s="476"/>
      <c r="H112" s="476">
        <f t="shared" si="47"/>
        <v>0</v>
      </c>
      <c r="I112" s="541">
        <f t="shared" si="38"/>
        <v>-1</v>
      </c>
      <c r="J112" s="494"/>
      <c r="K112" s="476"/>
      <c r="L112" s="476">
        <f t="shared" si="48"/>
        <v>0</v>
      </c>
      <c r="M112" s="541">
        <f t="shared" si="39"/>
        <v>-1</v>
      </c>
      <c r="N112" s="494"/>
      <c r="O112" s="476"/>
      <c r="P112" s="476">
        <f t="shared" si="49"/>
        <v>0</v>
      </c>
      <c r="Q112" s="541">
        <f t="shared" si="40"/>
        <v>-1</v>
      </c>
      <c r="R112" s="494"/>
      <c r="S112" s="476"/>
      <c r="T112" s="476">
        <f t="shared" si="50"/>
        <v>0</v>
      </c>
      <c r="U112" s="541">
        <f t="shared" si="41"/>
        <v>-1</v>
      </c>
      <c r="V112" s="494"/>
      <c r="W112" s="476"/>
      <c r="X112" s="476">
        <f t="shared" si="51"/>
        <v>0</v>
      </c>
      <c r="Y112" s="541">
        <f t="shared" si="42"/>
        <v>-1</v>
      </c>
      <c r="Z112" s="494"/>
      <c r="AA112" s="476"/>
      <c r="AB112" s="476">
        <f t="shared" si="52"/>
        <v>0</v>
      </c>
      <c r="AC112" s="541">
        <f t="shared" si="43"/>
        <v>-1</v>
      </c>
      <c r="AD112" s="494"/>
      <c r="AE112" s="476"/>
      <c r="AF112" s="476">
        <f t="shared" si="53"/>
        <v>0</v>
      </c>
      <c r="AG112" s="541">
        <f t="shared" si="44"/>
        <v>-1</v>
      </c>
    </row>
    <row r="113" spans="1:33" s="654" customFormat="1" x14ac:dyDescent="0.2">
      <c r="A113" s="470" t="s">
        <v>157</v>
      </c>
      <c r="B113" s="538"/>
      <c r="C113" s="476"/>
      <c r="D113" s="476">
        <f t="shared" si="54"/>
        <v>0</v>
      </c>
      <c r="E113" s="541">
        <f t="shared" si="37"/>
        <v>-1</v>
      </c>
      <c r="F113" s="572"/>
      <c r="G113" s="476"/>
      <c r="H113" s="476">
        <f t="shared" si="47"/>
        <v>0</v>
      </c>
      <c r="I113" s="541">
        <f t="shared" si="38"/>
        <v>-1</v>
      </c>
      <c r="J113" s="494"/>
      <c r="K113" s="476"/>
      <c r="L113" s="476">
        <f t="shared" si="48"/>
        <v>0</v>
      </c>
      <c r="M113" s="541">
        <f t="shared" si="39"/>
        <v>-1</v>
      </c>
      <c r="N113" s="494"/>
      <c r="O113" s="476"/>
      <c r="P113" s="476">
        <f t="shared" si="49"/>
        <v>0</v>
      </c>
      <c r="Q113" s="541">
        <f t="shared" si="40"/>
        <v>-1</v>
      </c>
      <c r="R113" s="494"/>
      <c r="S113" s="476"/>
      <c r="T113" s="476">
        <f t="shared" si="50"/>
        <v>0</v>
      </c>
      <c r="U113" s="541">
        <f t="shared" si="41"/>
        <v>-1</v>
      </c>
      <c r="V113" s="494"/>
      <c r="W113" s="476"/>
      <c r="X113" s="476">
        <f t="shared" si="51"/>
        <v>0</v>
      </c>
      <c r="Y113" s="541">
        <f t="shared" si="42"/>
        <v>-1</v>
      </c>
      <c r="Z113" s="494"/>
      <c r="AA113" s="476"/>
      <c r="AB113" s="476">
        <f t="shared" si="52"/>
        <v>0</v>
      </c>
      <c r="AC113" s="541">
        <f t="shared" si="43"/>
        <v>-1</v>
      </c>
      <c r="AD113" s="494"/>
      <c r="AE113" s="476"/>
      <c r="AF113" s="476">
        <f t="shared" si="53"/>
        <v>0</v>
      </c>
      <c r="AG113" s="541">
        <f t="shared" si="44"/>
        <v>-1</v>
      </c>
    </row>
    <row r="114" spans="1:33" s="654" customFormat="1" x14ac:dyDescent="0.2">
      <c r="A114" s="470" t="s">
        <v>164</v>
      </c>
      <c r="B114" s="538"/>
      <c r="C114" s="476"/>
      <c r="D114" s="476">
        <f t="shared" si="54"/>
        <v>0</v>
      </c>
      <c r="E114" s="541">
        <f t="shared" si="37"/>
        <v>-1</v>
      </c>
      <c r="F114" s="572"/>
      <c r="G114" s="476"/>
      <c r="H114" s="476">
        <f t="shared" si="47"/>
        <v>0</v>
      </c>
      <c r="I114" s="541">
        <f t="shared" si="38"/>
        <v>-1</v>
      </c>
      <c r="J114" s="494"/>
      <c r="K114" s="476"/>
      <c r="L114" s="476">
        <f t="shared" si="48"/>
        <v>0</v>
      </c>
      <c r="M114" s="541">
        <f t="shared" si="39"/>
        <v>-1</v>
      </c>
      <c r="N114" s="494"/>
      <c r="O114" s="476"/>
      <c r="P114" s="476">
        <f t="shared" si="49"/>
        <v>0</v>
      </c>
      <c r="Q114" s="541">
        <f t="shared" si="40"/>
        <v>-1</v>
      </c>
      <c r="R114" s="494"/>
      <c r="S114" s="476"/>
      <c r="T114" s="476">
        <f t="shared" si="50"/>
        <v>0</v>
      </c>
      <c r="U114" s="541">
        <f t="shared" si="41"/>
        <v>-1</v>
      </c>
      <c r="V114" s="494"/>
      <c r="W114" s="476"/>
      <c r="X114" s="476">
        <f t="shared" si="51"/>
        <v>0</v>
      </c>
      <c r="Y114" s="541">
        <f t="shared" si="42"/>
        <v>-1</v>
      </c>
      <c r="Z114" s="494"/>
      <c r="AA114" s="476"/>
      <c r="AB114" s="476">
        <f t="shared" si="52"/>
        <v>0</v>
      </c>
      <c r="AC114" s="541">
        <f t="shared" si="43"/>
        <v>-1</v>
      </c>
      <c r="AD114" s="494"/>
      <c r="AE114" s="476"/>
      <c r="AF114" s="476">
        <f t="shared" si="53"/>
        <v>0</v>
      </c>
      <c r="AG114" s="541">
        <f t="shared" si="44"/>
        <v>-1</v>
      </c>
    </row>
    <row r="115" spans="1:33" s="654" customFormat="1" x14ac:dyDescent="0.2">
      <c r="A115" s="470" t="s">
        <v>158</v>
      </c>
      <c r="B115" s="538"/>
      <c r="C115" s="476"/>
      <c r="D115" s="476">
        <f t="shared" si="54"/>
        <v>0</v>
      </c>
      <c r="E115" s="541">
        <f t="shared" si="37"/>
        <v>-1</v>
      </c>
      <c r="F115" s="572"/>
      <c r="G115" s="476"/>
      <c r="H115" s="476">
        <f t="shared" si="47"/>
        <v>0</v>
      </c>
      <c r="I115" s="541">
        <f t="shared" si="38"/>
        <v>-1</v>
      </c>
      <c r="J115" s="494"/>
      <c r="K115" s="476"/>
      <c r="L115" s="476">
        <f t="shared" si="48"/>
        <v>0</v>
      </c>
      <c r="M115" s="541">
        <f t="shared" si="39"/>
        <v>-1</v>
      </c>
      <c r="N115" s="494"/>
      <c r="O115" s="476"/>
      <c r="P115" s="476">
        <f t="shared" si="49"/>
        <v>0</v>
      </c>
      <c r="Q115" s="541">
        <f t="shared" si="40"/>
        <v>-1</v>
      </c>
      <c r="R115" s="494"/>
      <c r="S115" s="476"/>
      <c r="T115" s="476">
        <f t="shared" si="50"/>
        <v>0</v>
      </c>
      <c r="U115" s="541">
        <f t="shared" si="41"/>
        <v>-1</v>
      </c>
      <c r="V115" s="494"/>
      <c r="W115" s="476"/>
      <c r="X115" s="476">
        <f t="shared" si="51"/>
        <v>0</v>
      </c>
      <c r="Y115" s="541">
        <f t="shared" si="42"/>
        <v>-1</v>
      </c>
      <c r="Z115" s="494"/>
      <c r="AA115" s="476"/>
      <c r="AB115" s="476">
        <f t="shared" si="52"/>
        <v>0</v>
      </c>
      <c r="AC115" s="541">
        <f t="shared" si="43"/>
        <v>-1</v>
      </c>
      <c r="AD115" s="494"/>
      <c r="AE115" s="476"/>
      <c r="AF115" s="476">
        <f t="shared" si="53"/>
        <v>0</v>
      </c>
      <c r="AG115" s="541">
        <f t="shared" si="44"/>
        <v>-1</v>
      </c>
    </row>
    <row r="116" spans="1:33" s="654" customFormat="1" x14ac:dyDescent="0.2">
      <c r="A116" s="470" t="s">
        <v>215</v>
      </c>
      <c r="B116" s="538"/>
      <c r="C116" s="476"/>
      <c r="D116" s="476">
        <f t="shared" si="54"/>
        <v>0</v>
      </c>
      <c r="E116" s="541">
        <f t="shared" si="37"/>
        <v>-1</v>
      </c>
      <c r="F116" s="572"/>
      <c r="G116" s="476"/>
      <c r="H116" s="476">
        <f t="shared" si="47"/>
        <v>0</v>
      </c>
      <c r="I116" s="541">
        <f t="shared" si="38"/>
        <v>-1</v>
      </c>
      <c r="J116" s="494"/>
      <c r="K116" s="476"/>
      <c r="L116" s="476">
        <f t="shared" si="48"/>
        <v>0</v>
      </c>
      <c r="M116" s="541">
        <f t="shared" si="39"/>
        <v>-1</v>
      </c>
      <c r="N116" s="494"/>
      <c r="O116" s="476"/>
      <c r="P116" s="476">
        <f t="shared" si="49"/>
        <v>0</v>
      </c>
      <c r="Q116" s="541">
        <f t="shared" si="40"/>
        <v>-1</v>
      </c>
      <c r="R116" s="494"/>
      <c r="S116" s="476"/>
      <c r="T116" s="476">
        <f t="shared" si="50"/>
        <v>0</v>
      </c>
      <c r="U116" s="541">
        <f t="shared" si="41"/>
        <v>-1</v>
      </c>
      <c r="V116" s="494"/>
      <c r="W116" s="476"/>
      <c r="X116" s="476">
        <f t="shared" si="51"/>
        <v>0</v>
      </c>
      <c r="Y116" s="541">
        <f t="shared" si="42"/>
        <v>-1</v>
      </c>
      <c r="Z116" s="494"/>
      <c r="AA116" s="476"/>
      <c r="AB116" s="476">
        <f t="shared" si="52"/>
        <v>0</v>
      </c>
      <c r="AC116" s="541">
        <f t="shared" si="43"/>
        <v>-1</v>
      </c>
      <c r="AD116" s="494"/>
      <c r="AE116" s="476"/>
      <c r="AF116" s="476">
        <f t="shared" si="53"/>
        <v>0</v>
      </c>
      <c r="AG116" s="541">
        <f t="shared" si="44"/>
        <v>-1</v>
      </c>
    </row>
    <row r="117" spans="1:33" s="654" customFormat="1" x14ac:dyDescent="0.2">
      <c r="A117" s="470" t="s">
        <v>161</v>
      </c>
      <c r="B117" s="538"/>
      <c r="C117" s="476"/>
      <c r="D117" s="476">
        <f t="shared" si="54"/>
        <v>0</v>
      </c>
      <c r="E117" s="541">
        <f t="shared" si="37"/>
        <v>-1</v>
      </c>
      <c r="F117" s="572"/>
      <c r="G117" s="476"/>
      <c r="H117" s="476">
        <f t="shared" si="47"/>
        <v>0</v>
      </c>
      <c r="I117" s="541">
        <f t="shared" si="38"/>
        <v>-1</v>
      </c>
      <c r="J117" s="494"/>
      <c r="K117" s="476"/>
      <c r="L117" s="476">
        <f t="shared" si="48"/>
        <v>0</v>
      </c>
      <c r="M117" s="541">
        <f t="shared" si="39"/>
        <v>-1</v>
      </c>
      <c r="N117" s="494"/>
      <c r="O117" s="476"/>
      <c r="P117" s="476">
        <f t="shared" si="49"/>
        <v>0</v>
      </c>
      <c r="Q117" s="541">
        <f t="shared" si="40"/>
        <v>-1</v>
      </c>
      <c r="R117" s="494"/>
      <c r="S117" s="476"/>
      <c r="T117" s="476">
        <f t="shared" si="50"/>
        <v>0</v>
      </c>
      <c r="U117" s="541">
        <f t="shared" si="41"/>
        <v>-1</v>
      </c>
      <c r="V117" s="494"/>
      <c r="W117" s="476"/>
      <c r="X117" s="476">
        <f t="shared" si="51"/>
        <v>0</v>
      </c>
      <c r="Y117" s="541">
        <f t="shared" si="42"/>
        <v>-1</v>
      </c>
      <c r="Z117" s="494"/>
      <c r="AA117" s="476"/>
      <c r="AB117" s="476">
        <f t="shared" si="52"/>
        <v>0</v>
      </c>
      <c r="AC117" s="541">
        <f t="shared" si="43"/>
        <v>-1</v>
      </c>
      <c r="AD117" s="494"/>
      <c r="AE117" s="476"/>
      <c r="AF117" s="476">
        <f t="shared" si="53"/>
        <v>0</v>
      </c>
      <c r="AG117" s="541">
        <f t="shared" si="44"/>
        <v>-1</v>
      </c>
    </row>
    <row r="118" spans="1:33" s="654" customFormat="1" x14ac:dyDescent="0.2">
      <c r="A118" s="470" t="s">
        <v>162</v>
      </c>
      <c r="B118" s="538"/>
      <c r="C118" s="476"/>
      <c r="D118" s="476">
        <f t="shared" si="54"/>
        <v>0</v>
      </c>
      <c r="E118" s="541">
        <f t="shared" si="37"/>
        <v>-1</v>
      </c>
      <c r="F118" s="572"/>
      <c r="G118" s="476"/>
      <c r="H118" s="476">
        <f t="shared" si="47"/>
        <v>0</v>
      </c>
      <c r="I118" s="541">
        <f t="shared" si="38"/>
        <v>-1</v>
      </c>
      <c r="J118" s="494"/>
      <c r="K118" s="476"/>
      <c r="L118" s="476">
        <f t="shared" si="48"/>
        <v>0</v>
      </c>
      <c r="M118" s="541">
        <f t="shared" si="39"/>
        <v>-1</v>
      </c>
      <c r="N118" s="494"/>
      <c r="O118" s="476"/>
      <c r="P118" s="476">
        <f t="shared" si="49"/>
        <v>0</v>
      </c>
      <c r="Q118" s="541">
        <f t="shared" si="40"/>
        <v>-1</v>
      </c>
      <c r="R118" s="494"/>
      <c r="S118" s="476"/>
      <c r="T118" s="476">
        <f t="shared" si="50"/>
        <v>0</v>
      </c>
      <c r="U118" s="541">
        <f t="shared" si="41"/>
        <v>-1</v>
      </c>
      <c r="V118" s="494"/>
      <c r="W118" s="476"/>
      <c r="X118" s="476">
        <f t="shared" si="51"/>
        <v>0</v>
      </c>
      <c r="Y118" s="541">
        <f t="shared" si="42"/>
        <v>-1</v>
      </c>
      <c r="Z118" s="494"/>
      <c r="AA118" s="476"/>
      <c r="AB118" s="476">
        <f t="shared" si="52"/>
        <v>0</v>
      </c>
      <c r="AC118" s="541">
        <f t="shared" si="43"/>
        <v>-1</v>
      </c>
      <c r="AD118" s="494"/>
      <c r="AE118" s="476"/>
      <c r="AF118" s="476">
        <f t="shared" si="53"/>
        <v>0</v>
      </c>
      <c r="AG118" s="541">
        <f t="shared" si="44"/>
        <v>-1</v>
      </c>
    </row>
    <row r="119" spans="1:33" s="654" customFormat="1" x14ac:dyDescent="0.2">
      <c r="A119" s="470" t="s">
        <v>56</v>
      </c>
      <c r="B119" s="538"/>
      <c r="C119" s="476"/>
      <c r="D119" s="476">
        <f t="shared" si="54"/>
        <v>0</v>
      </c>
      <c r="E119" s="541">
        <f t="shared" si="37"/>
        <v>-1</v>
      </c>
      <c r="F119" s="572"/>
      <c r="G119" s="476"/>
      <c r="H119" s="476">
        <f t="shared" si="47"/>
        <v>0</v>
      </c>
      <c r="I119" s="541">
        <f t="shared" si="38"/>
        <v>-1</v>
      </c>
      <c r="J119" s="494"/>
      <c r="K119" s="476"/>
      <c r="L119" s="476">
        <f t="shared" si="48"/>
        <v>0</v>
      </c>
      <c r="M119" s="541">
        <f t="shared" si="39"/>
        <v>-1</v>
      </c>
      <c r="N119" s="494"/>
      <c r="O119" s="476"/>
      <c r="P119" s="476">
        <f t="shared" si="49"/>
        <v>0</v>
      </c>
      <c r="Q119" s="541">
        <f t="shared" si="40"/>
        <v>-1</v>
      </c>
      <c r="R119" s="494"/>
      <c r="S119" s="476"/>
      <c r="T119" s="476">
        <f t="shared" si="50"/>
        <v>0</v>
      </c>
      <c r="U119" s="541">
        <f t="shared" si="41"/>
        <v>-1</v>
      </c>
      <c r="V119" s="494"/>
      <c r="W119" s="476"/>
      <c r="X119" s="476">
        <f t="shared" si="51"/>
        <v>0</v>
      </c>
      <c r="Y119" s="541">
        <f t="shared" si="42"/>
        <v>-1</v>
      </c>
      <c r="Z119" s="494"/>
      <c r="AA119" s="476"/>
      <c r="AB119" s="476">
        <f t="shared" si="52"/>
        <v>0</v>
      </c>
      <c r="AC119" s="541">
        <f t="shared" si="43"/>
        <v>-1</v>
      </c>
      <c r="AD119" s="494"/>
      <c r="AE119" s="476"/>
      <c r="AF119" s="476">
        <f t="shared" si="53"/>
        <v>0</v>
      </c>
      <c r="AG119" s="541">
        <f t="shared" si="44"/>
        <v>-1</v>
      </c>
    </row>
    <row r="120" spans="1:33" s="654" customFormat="1" x14ac:dyDescent="0.2">
      <c r="A120" s="470" t="s">
        <v>184</v>
      </c>
      <c r="B120" s="538"/>
      <c r="C120" s="476"/>
      <c r="D120" s="476">
        <f t="shared" si="54"/>
        <v>0</v>
      </c>
      <c r="E120" s="541">
        <f t="shared" si="37"/>
        <v>-1</v>
      </c>
      <c r="F120" s="572"/>
      <c r="G120" s="476"/>
      <c r="H120" s="476">
        <f>SUM(F120:G120)</f>
        <v>0</v>
      </c>
      <c r="I120" s="541">
        <f t="shared" si="38"/>
        <v>-1</v>
      </c>
      <c r="J120" s="494"/>
      <c r="K120" s="476"/>
      <c r="L120" s="476">
        <f>SUM(J120:K120)</f>
        <v>0</v>
      </c>
      <c r="M120" s="541">
        <f t="shared" si="39"/>
        <v>-1</v>
      </c>
      <c r="N120" s="494"/>
      <c r="O120" s="476"/>
      <c r="P120" s="476">
        <f>SUM(N120:O120)</f>
        <v>0</v>
      </c>
      <c r="Q120" s="541">
        <f t="shared" si="40"/>
        <v>-1</v>
      </c>
      <c r="R120" s="494"/>
      <c r="S120" s="476"/>
      <c r="T120" s="476">
        <f t="shared" si="50"/>
        <v>0</v>
      </c>
      <c r="U120" s="541">
        <f t="shared" si="41"/>
        <v>-1</v>
      </c>
      <c r="V120" s="494"/>
      <c r="W120" s="476"/>
      <c r="X120" s="476">
        <f t="shared" si="51"/>
        <v>0</v>
      </c>
      <c r="Y120" s="541">
        <f t="shared" si="42"/>
        <v>-1</v>
      </c>
      <c r="Z120" s="494"/>
      <c r="AA120" s="476"/>
      <c r="AB120" s="476">
        <f t="shared" si="52"/>
        <v>0</v>
      </c>
      <c r="AC120" s="541">
        <f t="shared" si="43"/>
        <v>-1</v>
      </c>
      <c r="AD120" s="494"/>
      <c r="AE120" s="476"/>
      <c r="AF120" s="476">
        <f t="shared" si="53"/>
        <v>0</v>
      </c>
      <c r="AG120" s="541">
        <f t="shared" si="44"/>
        <v>-1</v>
      </c>
    </row>
    <row r="121" spans="1:33" x14ac:dyDescent="0.2">
      <c r="A121" s="468" t="s">
        <v>172</v>
      </c>
      <c r="B121" s="501">
        <f>SUM(B122:B131)</f>
        <v>0</v>
      </c>
      <c r="C121" s="387">
        <f>SUM(C122:C131)</f>
        <v>0</v>
      </c>
      <c r="D121" s="387">
        <f>SUM(D122:D131)</f>
        <v>0</v>
      </c>
      <c r="E121" s="540">
        <f t="shared" si="37"/>
        <v>-1</v>
      </c>
      <c r="F121" s="382">
        <f>SUM(F122:F131)</f>
        <v>0</v>
      </c>
      <c r="G121" s="387">
        <f>SUM(G122:G131)</f>
        <v>0</v>
      </c>
      <c r="H121" s="387">
        <f>SUM(H122:H131)</f>
        <v>0</v>
      </c>
      <c r="I121" s="568">
        <f t="shared" si="38"/>
        <v>-1</v>
      </c>
      <c r="J121" s="457">
        <f>SUM(J122:J131)</f>
        <v>0</v>
      </c>
      <c r="K121" s="387">
        <f>SUM(K122:K131)</f>
        <v>0</v>
      </c>
      <c r="L121" s="387">
        <f>SUM(L122:L131)</f>
        <v>0</v>
      </c>
      <c r="M121" s="540">
        <f t="shared" si="39"/>
        <v>-1</v>
      </c>
      <c r="N121" s="457">
        <f>SUM(N122:N131)</f>
        <v>0</v>
      </c>
      <c r="O121" s="387">
        <f>SUM(O122:O131)</f>
        <v>0</v>
      </c>
      <c r="P121" s="387">
        <f>SUM(P122:P131)</f>
        <v>0</v>
      </c>
      <c r="Q121" s="568">
        <f t="shared" si="40"/>
        <v>-1</v>
      </c>
      <c r="R121" s="457">
        <f>SUM(R122:R131)</f>
        <v>0</v>
      </c>
      <c r="S121" s="387">
        <f>SUM(S122:S131)</f>
        <v>0</v>
      </c>
      <c r="T121" s="387">
        <f>SUM(T122:T131)</f>
        <v>0</v>
      </c>
      <c r="U121" s="568">
        <f t="shared" si="41"/>
        <v>-1</v>
      </c>
      <c r="V121" s="457">
        <f>SUM(V122:V131)</f>
        <v>0</v>
      </c>
      <c r="W121" s="387">
        <f>SUM(W122:W131)</f>
        <v>0</v>
      </c>
      <c r="X121" s="387">
        <f>SUM(X122:X131)</f>
        <v>0</v>
      </c>
      <c r="Y121" s="568">
        <f t="shared" si="42"/>
        <v>-1</v>
      </c>
      <c r="Z121" s="457">
        <f>SUM(Z122:Z131)</f>
        <v>0</v>
      </c>
      <c r="AA121" s="387">
        <f>SUM(AA122:AA131)</f>
        <v>0</v>
      </c>
      <c r="AB121" s="387">
        <f>SUM(AB122:AB131)</f>
        <v>0</v>
      </c>
      <c r="AC121" s="568">
        <f t="shared" si="43"/>
        <v>-1</v>
      </c>
      <c r="AD121" s="457">
        <f>SUM(AD122:AD131)</f>
        <v>0</v>
      </c>
      <c r="AE121" s="387">
        <f>SUM(AE122:AE131)</f>
        <v>0</v>
      </c>
      <c r="AF121" s="387">
        <f>SUM(AF122:AF131)</f>
        <v>0</v>
      </c>
      <c r="AG121" s="568">
        <f t="shared" si="44"/>
        <v>-1</v>
      </c>
    </row>
    <row r="122" spans="1:33" s="654" customFormat="1" x14ac:dyDescent="0.2">
      <c r="A122" s="470" t="s">
        <v>102</v>
      </c>
      <c r="B122" s="538"/>
      <c r="C122" s="476"/>
      <c r="D122" s="476">
        <f>SUM(B122:C122)</f>
        <v>0</v>
      </c>
      <c r="E122" s="541">
        <f t="shared" si="37"/>
        <v>-1</v>
      </c>
      <c r="F122" s="572"/>
      <c r="G122" s="476"/>
      <c r="H122" s="476">
        <f t="shared" ref="H122:H131" si="55">SUM(F122:G122)</f>
        <v>0</v>
      </c>
      <c r="I122" s="541">
        <f t="shared" si="38"/>
        <v>-1</v>
      </c>
      <c r="J122" s="494"/>
      <c r="K122" s="476"/>
      <c r="L122" s="476">
        <f t="shared" ref="L122:L131" si="56">SUM(J122:K122)</f>
        <v>0</v>
      </c>
      <c r="M122" s="541">
        <f t="shared" si="39"/>
        <v>-1</v>
      </c>
      <c r="N122" s="494"/>
      <c r="O122" s="476"/>
      <c r="P122" s="476">
        <f t="shared" ref="P122:P131" si="57">SUM(N122:O122)</f>
        <v>0</v>
      </c>
      <c r="Q122" s="541">
        <f t="shared" si="40"/>
        <v>-1</v>
      </c>
      <c r="R122" s="494"/>
      <c r="S122" s="476"/>
      <c r="T122" s="476">
        <f t="shared" ref="T122:T131" si="58">SUM(R122:S122)</f>
        <v>0</v>
      </c>
      <c r="U122" s="541">
        <f t="shared" si="41"/>
        <v>-1</v>
      </c>
      <c r="V122" s="494"/>
      <c r="W122" s="476"/>
      <c r="X122" s="476">
        <f t="shared" ref="X122:X131" si="59">SUM(V122:W122)</f>
        <v>0</v>
      </c>
      <c r="Y122" s="541">
        <f t="shared" si="42"/>
        <v>-1</v>
      </c>
      <c r="Z122" s="494"/>
      <c r="AA122" s="476"/>
      <c r="AB122" s="476">
        <f t="shared" ref="AB122:AB131" si="60">SUM(Z122:AA122)</f>
        <v>0</v>
      </c>
      <c r="AC122" s="541">
        <f t="shared" si="43"/>
        <v>-1</v>
      </c>
      <c r="AD122" s="494"/>
      <c r="AE122" s="476"/>
      <c r="AF122" s="476">
        <f t="shared" ref="AF122:AF131" si="61">SUM(AD122:AE122)</f>
        <v>0</v>
      </c>
      <c r="AG122" s="541">
        <f t="shared" si="44"/>
        <v>-1</v>
      </c>
    </row>
    <row r="123" spans="1:33" s="654" customFormat="1" x14ac:dyDescent="0.2">
      <c r="A123" s="470" t="s">
        <v>152</v>
      </c>
      <c r="B123" s="538"/>
      <c r="C123" s="476"/>
      <c r="D123" s="476">
        <f t="shared" ref="D123:D131" si="62">SUM(B123:C123)</f>
        <v>0</v>
      </c>
      <c r="E123" s="541">
        <f t="shared" si="37"/>
        <v>-1</v>
      </c>
      <c r="F123" s="572"/>
      <c r="G123" s="476"/>
      <c r="H123" s="476">
        <f t="shared" si="55"/>
        <v>0</v>
      </c>
      <c r="I123" s="541">
        <f t="shared" si="38"/>
        <v>-1</v>
      </c>
      <c r="J123" s="494"/>
      <c r="K123" s="476"/>
      <c r="L123" s="476">
        <f t="shared" si="56"/>
        <v>0</v>
      </c>
      <c r="M123" s="541">
        <f t="shared" si="39"/>
        <v>-1</v>
      </c>
      <c r="N123" s="494"/>
      <c r="O123" s="476"/>
      <c r="P123" s="476">
        <f t="shared" si="57"/>
        <v>0</v>
      </c>
      <c r="Q123" s="541">
        <f t="shared" si="40"/>
        <v>-1</v>
      </c>
      <c r="R123" s="494"/>
      <c r="S123" s="476"/>
      <c r="T123" s="476">
        <f t="shared" si="58"/>
        <v>0</v>
      </c>
      <c r="U123" s="541">
        <f t="shared" si="41"/>
        <v>-1</v>
      </c>
      <c r="V123" s="494"/>
      <c r="W123" s="476"/>
      <c r="X123" s="476">
        <f t="shared" si="59"/>
        <v>0</v>
      </c>
      <c r="Y123" s="541">
        <f t="shared" si="42"/>
        <v>-1</v>
      </c>
      <c r="Z123" s="494"/>
      <c r="AA123" s="476"/>
      <c r="AB123" s="476">
        <f t="shared" si="60"/>
        <v>0</v>
      </c>
      <c r="AC123" s="541">
        <f t="shared" si="43"/>
        <v>-1</v>
      </c>
      <c r="AD123" s="494"/>
      <c r="AE123" s="476"/>
      <c r="AF123" s="476">
        <f t="shared" si="61"/>
        <v>0</v>
      </c>
      <c r="AG123" s="541">
        <f t="shared" si="44"/>
        <v>-1</v>
      </c>
    </row>
    <row r="124" spans="1:33" s="654" customFormat="1" x14ac:dyDescent="0.2">
      <c r="A124" s="470" t="s">
        <v>153</v>
      </c>
      <c r="B124" s="538"/>
      <c r="C124" s="476"/>
      <c r="D124" s="476">
        <f t="shared" si="62"/>
        <v>0</v>
      </c>
      <c r="E124" s="541">
        <f t="shared" si="37"/>
        <v>-1</v>
      </c>
      <c r="F124" s="572"/>
      <c r="G124" s="476"/>
      <c r="H124" s="476">
        <f>SUM(F124:G124)</f>
        <v>0</v>
      </c>
      <c r="I124" s="541">
        <f t="shared" si="38"/>
        <v>-1</v>
      </c>
      <c r="J124" s="494"/>
      <c r="K124" s="476"/>
      <c r="L124" s="476">
        <f>SUM(J124:K124)</f>
        <v>0</v>
      </c>
      <c r="M124" s="541">
        <f t="shared" si="39"/>
        <v>-1</v>
      </c>
      <c r="N124" s="494"/>
      <c r="O124" s="476"/>
      <c r="P124" s="476">
        <f>SUM(N124:O124)</f>
        <v>0</v>
      </c>
      <c r="Q124" s="541">
        <f t="shared" si="40"/>
        <v>-1</v>
      </c>
      <c r="R124" s="494"/>
      <c r="S124" s="476"/>
      <c r="T124" s="476">
        <f>SUM(R124:S124)</f>
        <v>0</v>
      </c>
      <c r="U124" s="541">
        <f t="shared" si="41"/>
        <v>-1</v>
      </c>
      <c r="V124" s="494"/>
      <c r="W124" s="476"/>
      <c r="X124" s="476">
        <f>SUM(V124:W124)</f>
        <v>0</v>
      </c>
      <c r="Y124" s="541">
        <f t="shared" si="42"/>
        <v>-1</v>
      </c>
      <c r="Z124" s="494"/>
      <c r="AA124" s="476"/>
      <c r="AB124" s="476">
        <f>SUM(Z124:AA124)</f>
        <v>0</v>
      </c>
      <c r="AC124" s="541">
        <f t="shared" si="43"/>
        <v>-1</v>
      </c>
      <c r="AD124" s="494"/>
      <c r="AE124" s="476"/>
      <c r="AF124" s="476">
        <f>SUM(AD124:AE124)</f>
        <v>0</v>
      </c>
      <c r="AG124" s="541">
        <f t="shared" si="44"/>
        <v>-1</v>
      </c>
    </row>
    <row r="125" spans="1:33" s="654" customFormat="1" x14ac:dyDescent="0.2">
      <c r="A125" s="470" t="s">
        <v>155</v>
      </c>
      <c r="B125" s="538"/>
      <c r="C125" s="476"/>
      <c r="D125" s="476">
        <f t="shared" si="62"/>
        <v>0</v>
      </c>
      <c r="E125" s="541">
        <f t="shared" si="37"/>
        <v>-1</v>
      </c>
      <c r="F125" s="572"/>
      <c r="G125" s="476"/>
      <c r="H125" s="476">
        <f t="shared" si="55"/>
        <v>0</v>
      </c>
      <c r="I125" s="541">
        <f t="shared" si="38"/>
        <v>-1</v>
      </c>
      <c r="J125" s="494"/>
      <c r="K125" s="476"/>
      <c r="L125" s="476">
        <f t="shared" si="56"/>
        <v>0</v>
      </c>
      <c r="M125" s="541">
        <f t="shared" si="39"/>
        <v>-1</v>
      </c>
      <c r="N125" s="494"/>
      <c r="O125" s="476"/>
      <c r="P125" s="476">
        <f t="shared" si="57"/>
        <v>0</v>
      </c>
      <c r="Q125" s="541">
        <f t="shared" si="40"/>
        <v>-1</v>
      </c>
      <c r="R125" s="494"/>
      <c r="S125" s="476"/>
      <c r="T125" s="476">
        <f t="shared" si="58"/>
        <v>0</v>
      </c>
      <c r="U125" s="541">
        <f t="shared" si="41"/>
        <v>-1</v>
      </c>
      <c r="V125" s="494"/>
      <c r="W125" s="476"/>
      <c r="X125" s="476">
        <f t="shared" si="59"/>
        <v>0</v>
      </c>
      <c r="Y125" s="541">
        <f t="shared" si="42"/>
        <v>-1</v>
      </c>
      <c r="Z125" s="494"/>
      <c r="AA125" s="476"/>
      <c r="AB125" s="476">
        <f t="shared" si="60"/>
        <v>0</v>
      </c>
      <c r="AC125" s="541">
        <f t="shared" si="43"/>
        <v>-1</v>
      </c>
      <c r="AD125" s="494"/>
      <c r="AE125" s="476"/>
      <c r="AF125" s="476">
        <f t="shared" si="61"/>
        <v>0</v>
      </c>
      <c r="AG125" s="541">
        <f t="shared" si="44"/>
        <v>-1</v>
      </c>
    </row>
    <row r="126" spans="1:33" s="654" customFormat="1" x14ac:dyDescent="0.2">
      <c r="A126" s="470" t="s">
        <v>118</v>
      </c>
      <c r="B126" s="538"/>
      <c r="C126" s="476"/>
      <c r="D126" s="476">
        <f t="shared" si="62"/>
        <v>0</v>
      </c>
      <c r="E126" s="541">
        <f t="shared" si="37"/>
        <v>-1</v>
      </c>
      <c r="F126" s="572"/>
      <c r="G126" s="476"/>
      <c r="H126" s="476">
        <f t="shared" si="55"/>
        <v>0</v>
      </c>
      <c r="I126" s="541">
        <f t="shared" si="38"/>
        <v>-1</v>
      </c>
      <c r="J126" s="494"/>
      <c r="K126" s="476"/>
      <c r="L126" s="476">
        <f t="shared" si="56"/>
        <v>0</v>
      </c>
      <c r="M126" s="541">
        <f t="shared" si="39"/>
        <v>-1</v>
      </c>
      <c r="N126" s="494"/>
      <c r="O126" s="476"/>
      <c r="P126" s="476">
        <f t="shared" si="57"/>
        <v>0</v>
      </c>
      <c r="Q126" s="541">
        <f t="shared" si="40"/>
        <v>-1</v>
      </c>
      <c r="R126" s="494"/>
      <c r="S126" s="476"/>
      <c r="T126" s="476">
        <f t="shared" si="58"/>
        <v>0</v>
      </c>
      <c r="U126" s="541">
        <f t="shared" si="41"/>
        <v>-1</v>
      </c>
      <c r="V126" s="494"/>
      <c r="W126" s="476"/>
      <c r="X126" s="476">
        <f t="shared" si="59"/>
        <v>0</v>
      </c>
      <c r="Y126" s="541">
        <f t="shared" si="42"/>
        <v>-1</v>
      </c>
      <c r="Z126" s="494"/>
      <c r="AA126" s="476"/>
      <c r="AB126" s="476">
        <f t="shared" si="60"/>
        <v>0</v>
      </c>
      <c r="AC126" s="541">
        <f t="shared" si="43"/>
        <v>-1</v>
      </c>
      <c r="AD126" s="494"/>
      <c r="AE126" s="476"/>
      <c r="AF126" s="476">
        <f t="shared" si="61"/>
        <v>0</v>
      </c>
      <c r="AG126" s="541">
        <f t="shared" si="44"/>
        <v>-1</v>
      </c>
    </row>
    <row r="127" spans="1:33" s="654" customFormat="1" x14ac:dyDescent="0.2">
      <c r="A127" s="470" t="s">
        <v>248</v>
      </c>
      <c r="B127" s="538"/>
      <c r="C127" s="476"/>
      <c r="D127" s="476">
        <f t="shared" si="62"/>
        <v>0</v>
      </c>
      <c r="E127" s="541">
        <f t="shared" si="37"/>
        <v>-1</v>
      </c>
      <c r="F127" s="572"/>
      <c r="G127" s="476"/>
      <c r="H127" s="476">
        <f t="shared" si="55"/>
        <v>0</v>
      </c>
      <c r="I127" s="541">
        <f t="shared" si="38"/>
        <v>-1</v>
      </c>
      <c r="J127" s="494"/>
      <c r="K127" s="476"/>
      <c r="L127" s="476">
        <f t="shared" si="56"/>
        <v>0</v>
      </c>
      <c r="M127" s="541">
        <f t="shared" si="39"/>
        <v>-1</v>
      </c>
      <c r="N127" s="494"/>
      <c r="O127" s="476"/>
      <c r="P127" s="476">
        <f t="shared" si="57"/>
        <v>0</v>
      </c>
      <c r="Q127" s="541">
        <f t="shared" si="40"/>
        <v>-1</v>
      </c>
      <c r="R127" s="494"/>
      <c r="S127" s="476"/>
      <c r="T127" s="476">
        <f t="shared" si="58"/>
        <v>0</v>
      </c>
      <c r="U127" s="541">
        <f t="shared" si="41"/>
        <v>-1</v>
      </c>
      <c r="V127" s="494"/>
      <c r="W127" s="476"/>
      <c r="X127" s="476">
        <f t="shared" si="59"/>
        <v>0</v>
      </c>
      <c r="Y127" s="541">
        <f t="shared" si="42"/>
        <v>-1</v>
      </c>
      <c r="Z127" s="494"/>
      <c r="AA127" s="476"/>
      <c r="AB127" s="476">
        <f t="shared" si="60"/>
        <v>0</v>
      </c>
      <c r="AC127" s="541">
        <f t="shared" si="43"/>
        <v>-1</v>
      </c>
      <c r="AD127" s="494"/>
      <c r="AE127" s="476"/>
      <c r="AF127" s="476"/>
      <c r="AG127" s="541">
        <f t="shared" si="44"/>
        <v>-1</v>
      </c>
    </row>
    <row r="128" spans="1:33" s="654" customFormat="1" x14ac:dyDescent="0.2">
      <c r="A128" s="470" t="s">
        <v>91</v>
      </c>
      <c r="B128" s="538"/>
      <c r="C128" s="476"/>
      <c r="D128" s="476">
        <f t="shared" si="62"/>
        <v>0</v>
      </c>
      <c r="E128" s="541">
        <f t="shared" si="37"/>
        <v>-1</v>
      </c>
      <c r="F128" s="572"/>
      <c r="G128" s="476"/>
      <c r="H128" s="476">
        <f t="shared" si="55"/>
        <v>0</v>
      </c>
      <c r="I128" s="541">
        <f t="shared" si="38"/>
        <v>-1</v>
      </c>
      <c r="J128" s="494"/>
      <c r="K128" s="476"/>
      <c r="L128" s="476">
        <f t="shared" si="56"/>
        <v>0</v>
      </c>
      <c r="M128" s="541">
        <f t="shared" si="39"/>
        <v>-1</v>
      </c>
      <c r="N128" s="494"/>
      <c r="O128" s="476"/>
      <c r="P128" s="476">
        <f t="shared" si="57"/>
        <v>0</v>
      </c>
      <c r="Q128" s="541">
        <f t="shared" si="40"/>
        <v>-1</v>
      </c>
      <c r="R128" s="494"/>
      <c r="S128" s="476"/>
      <c r="T128" s="476">
        <f t="shared" si="58"/>
        <v>0</v>
      </c>
      <c r="U128" s="541">
        <f t="shared" si="41"/>
        <v>-1</v>
      </c>
      <c r="V128" s="494"/>
      <c r="W128" s="476"/>
      <c r="X128" s="476">
        <f t="shared" si="59"/>
        <v>0</v>
      </c>
      <c r="Y128" s="541">
        <f t="shared" si="42"/>
        <v>-1</v>
      </c>
      <c r="Z128" s="494"/>
      <c r="AA128" s="476"/>
      <c r="AB128" s="476">
        <f t="shared" si="60"/>
        <v>0</v>
      </c>
      <c r="AC128" s="541">
        <f t="shared" si="43"/>
        <v>-1</v>
      </c>
      <c r="AD128" s="494"/>
      <c r="AE128" s="476"/>
      <c r="AF128" s="476">
        <f t="shared" si="61"/>
        <v>0</v>
      </c>
      <c r="AG128" s="541">
        <f t="shared" si="44"/>
        <v>-1</v>
      </c>
    </row>
    <row r="129" spans="1:33" s="654" customFormat="1" x14ac:dyDescent="0.2">
      <c r="A129" s="470" t="s">
        <v>92</v>
      </c>
      <c r="B129" s="538"/>
      <c r="C129" s="476"/>
      <c r="D129" s="476">
        <f t="shared" si="62"/>
        <v>0</v>
      </c>
      <c r="E129" s="541">
        <f t="shared" si="37"/>
        <v>-1</v>
      </c>
      <c r="F129" s="572"/>
      <c r="G129" s="476"/>
      <c r="H129" s="476">
        <f t="shared" si="55"/>
        <v>0</v>
      </c>
      <c r="I129" s="541">
        <f t="shared" si="38"/>
        <v>-1</v>
      </c>
      <c r="J129" s="494"/>
      <c r="K129" s="476"/>
      <c r="L129" s="476">
        <f t="shared" si="56"/>
        <v>0</v>
      </c>
      <c r="M129" s="541">
        <f t="shared" si="39"/>
        <v>-1</v>
      </c>
      <c r="N129" s="494"/>
      <c r="O129" s="476"/>
      <c r="P129" s="476">
        <f t="shared" si="57"/>
        <v>0</v>
      </c>
      <c r="Q129" s="541">
        <f t="shared" si="40"/>
        <v>-1</v>
      </c>
      <c r="R129" s="494"/>
      <c r="S129" s="476"/>
      <c r="T129" s="476">
        <f t="shared" si="58"/>
        <v>0</v>
      </c>
      <c r="U129" s="541">
        <f t="shared" si="41"/>
        <v>-1</v>
      </c>
      <c r="V129" s="494"/>
      <c r="W129" s="476"/>
      <c r="X129" s="476">
        <f t="shared" si="59"/>
        <v>0</v>
      </c>
      <c r="Y129" s="541">
        <f t="shared" si="42"/>
        <v>-1</v>
      </c>
      <c r="Z129" s="494"/>
      <c r="AA129" s="476"/>
      <c r="AB129" s="476">
        <f t="shared" si="60"/>
        <v>0</v>
      </c>
      <c r="AC129" s="541">
        <f t="shared" si="43"/>
        <v>-1</v>
      </c>
      <c r="AD129" s="494"/>
      <c r="AE129" s="476"/>
      <c r="AF129" s="476">
        <f t="shared" si="61"/>
        <v>0</v>
      </c>
      <c r="AG129" s="541">
        <f t="shared" si="44"/>
        <v>-1</v>
      </c>
    </row>
    <row r="130" spans="1:33" s="654" customFormat="1" x14ac:dyDescent="0.2">
      <c r="A130" s="470" t="s">
        <v>230</v>
      </c>
      <c r="B130" s="538"/>
      <c r="C130" s="476"/>
      <c r="D130" s="476">
        <f t="shared" si="62"/>
        <v>0</v>
      </c>
      <c r="E130" s="541">
        <f t="shared" si="37"/>
        <v>-1</v>
      </c>
      <c r="F130" s="572"/>
      <c r="G130" s="476"/>
      <c r="H130" s="476">
        <f t="shared" si="55"/>
        <v>0</v>
      </c>
      <c r="I130" s="541">
        <f t="shared" si="38"/>
        <v>-1</v>
      </c>
      <c r="J130" s="494"/>
      <c r="K130" s="476"/>
      <c r="L130" s="476">
        <f t="shared" si="56"/>
        <v>0</v>
      </c>
      <c r="M130" s="541">
        <f t="shared" si="39"/>
        <v>-1</v>
      </c>
      <c r="N130" s="494"/>
      <c r="O130" s="476"/>
      <c r="P130" s="476">
        <f t="shared" si="57"/>
        <v>0</v>
      </c>
      <c r="Q130" s="541">
        <f t="shared" si="40"/>
        <v>-1</v>
      </c>
      <c r="R130" s="494"/>
      <c r="S130" s="476"/>
      <c r="T130" s="476">
        <f t="shared" si="58"/>
        <v>0</v>
      </c>
      <c r="U130" s="541">
        <f t="shared" si="41"/>
        <v>-1</v>
      </c>
      <c r="V130" s="494"/>
      <c r="W130" s="476"/>
      <c r="X130" s="476">
        <f t="shared" si="59"/>
        <v>0</v>
      </c>
      <c r="Y130" s="541">
        <f t="shared" si="42"/>
        <v>-1</v>
      </c>
      <c r="Z130" s="494"/>
      <c r="AA130" s="476"/>
      <c r="AB130" s="476">
        <f t="shared" si="60"/>
        <v>0</v>
      </c>
      <c r="AC130" s="541">
        <f t="shared" si="43"/>
        <v>-1</v>
      </c>
      <c r="AD130" s="494"/>
      <c r="AE130" s="476"/>
      <c r="AF130" s="476"/>
      <c r="AG130" s="541">
        <f t="shared" si="44"/>
        <v>-1</v>
      </c>
    </row>
    <row r="131" spans="1:33" s="654" customFormat="1" ht="13.5" thickBot="1" x14ac:dyDescent="0.25">
      <c r="A131" s="655" t="s">
        <v>38</v>
      </c>
      <c r="B131" s="656"/>
      <c r="C131" s="577"/>
      <c r="D131" s="577">
        <f t="shared" si="62"/>
        <v>0</v>
      </c>
      <c r="E131" s="542">
        <f t="shared" si="37"/>
        <v>-1</v>
      </c>
      <c r="F131" s="579"/>
      <c r="G131" s="577"/>
      <c r="H131" s="577">
        <f t="shared" si="55"/>
        <v>0</v>
      </c>
      <c r="I131" s="542">
        <f>(H131-$H56)/$H56</f>
        <v>-1</v>
      </c>
      <c r="J131" s="580"/>
      <c r="K131" s="577"/>
      <c r="L131" s="577">
        <f t="shared" si="56"/>
        <v>0</v>
      </c>
      <c r="M131" s="542">
        <f t="shared" si="39"/>
        <v>-1</v>
      </c>
      <c r="N131" s="580"/>
      <c r="O131" s="577"/>
      <c r="P131" s="577">
        <f t="shared" si="57"/>
        <v>0</v>
      </c>
      <c r="Q131" s="542">
        <f t="shared" si="40"/>
        <v>-1</v>
      </c>
      <c r="R131" s="580"/>
      <c r="S131" s="577"/>
      <c r="T131" s="577">
        <f t="shared" si="58"/>
        <v>0</v>
      </c>
      <c r="U131" s="542">
        <f t="shared" si="41"/>
        <v>-1</v>
      </c>
      <c r="V131" s="580"/>
      <c r="W131" s="577"/>
      <c r="X131" s="577">
        <f t="shared" si="59"/>
        <v>0</v>
      </c>
      <c r="Y131" s="542">
        <f>(X131-$H56)/$H56</f>
        <v>-1</v>
      </c>
      <c r="Z131" s="580"/>
      <c r="AA131" s="577"/>
      <c r="AB131" s="577">
        <f t="shared" si="60"/>
        <v>0</v>
      </c>
      <c r="AC131" s="542">
        <f t="shared" si="43"/>
        <v>-1</v>
      </c>
      <c r="AD131" s="580"/>
      <c r="AE131" s="577"/>
      <c r="AF131" s="577">
        <f t="shared" si="61"/>
        <v>0</v>
      </c>
      <c r="AG131" s="542">
        <f>(AF131-$H56)/$H56</f>
        <v>-1</v>
      </c>
    </row>
    <row r="132" spans="1:33" ht="13.5" thickBot="1" x14ac:dyDescent="0.25">
      <c r="B132" s="478"/>
      <c r="C132" s="478"/>
      <c r="D132" s="478"/>
      <c r="E132" s="478"/>
    </row>
    <row r="133" spans="1:33" x14ac:dyDescent="0.2">
      <c r="A133" s="502" t="s">
        <v>171</v>
      </c>
      <c r="B133" s="546">
        <f>B80+B100</f>
        <v>0</v>
      </c>
      <c r="C133" s="547">
        <f>C80+C100</f>
        <v>0</v>
      </c>
      <c r="D133" s="547">
        <f>D80+D100</f>
        <v>0</v>
      </c>
      <c r="E133" s="582">
        <f>(D133-$H58)/$H58</f>
        <v>-1</v>
      </c>
      <c r="F133" s="546">
        <f>F80+F100</f>
        <v>0</v>
      </c>
      <c r="G133" s="547">
        <f>G80+G100</f>
        <v>0</v>
      </c>
      <c r="H133" s="547">
        <f>H80+H100</f>
        <v>0</v>
      </c>
      <c r="I133" s="582">
        <f>(H133-$H58)/$H58</f>
        <v>-1</v>
      </c>
      <c r="J133" s="546">
        <f>J80+J100</f>
        <v>0</v>
      </c>
      <c r="K133" s="547">
        <f>K80+K100</f>
        <v>0</v>
      </c>
      <c r="L133" s="547">
        <f>L80+L100</f>
        <v>0</v>
      </c>
      <c r="M133" s="582">
        <f>(L133-$H58)/$H58</f>
        <v>-1</v>
      </c>
      <c r="N133" s="546">
        <f>N80+N100</f>
        <v>0</v>
      </c>
      <c r="O133" s="547">
        <f>O80+O100</f>
        <v>0</v>
      </c>
      <c r="P133" s="547">
        <f>P80+P100</f>
        <v>0</v>
      </c>
      <c r="Q133" s="582">
        <f>(P133-$H58)/$H58</f>
        <v>-1</v>
      </c>
      <c r="R133" s="546">
        <f>R80+R100</f>
        <v>0</v>
      </c>
      <c r="S133" s="547">
        <f>S80+S100</f>
        <v>0</v>
      </c>
      <c r="T133" s="547">
        <f>T80+T100</f>
        <v>0</v>
      </c>
      <c r="U133" s="582">
        <f>(T133-$H58)/$H58</f>
        <v>-1</v>
      </c>
      <c r="V133" s="546">
        <f>V80+V100</f>
        <v>0</v>
      </c>
      <c r="W133" s="547">
        <f>W80+W100</f>
        <v>0</v>
      </c>
      <c r="X133" s="547">
        <f>X80+X100</f>
        <v>0</v>
      </c>
      <c r="Y133" s="582">
        <f>(X133-$H58)/$H58</f>
        <v>-1</v>
      </c>
      <c r="Z133" s="546">
        <f>Z80+Z100</f>
        <v>0</v>
      </c>
      <c r="AA133" s="547">
        <f>AA80+AA100</f>
        <v>0</v>
      </c>
      <c r="AB133" s="547">
        <f>AB80+AB100</f>
        <v>0</v>
      </c>
      <c r="AC133" s="582">
        <f>(AB133-$H58)/$H58</f>
        <v>-1</v>
      </c>
      <c r="AD133" s="546">
        <f>AD80+AD100</f>
        <v>0</v>
      </c>
      <c r="AE133" s="547">
        <f>AE80+AE100</f>
        <v>0</v>
      </c>
      <c r="AF133" s="547">
        <f>AF80+AF100</f>
        <v>0</v>
      </c>
      <c r="AG133" s="582">
        <f>(AF133-$H58)/$H58</f>
        <v>-1</v>
      </c>
    </row>
    <row r="134" spans="1:33" x14ac:dyDescent="0.2">
      <c r="A134" s="468" t="s">
        <v>173</v>
      </c>
      <c r="B134" s="387">
        <f>B92+B105+B84</f>
        <v>0</v>
      </c>
      <c r="C134" s="387">
        <f>C92+C105+C84</f>
        <v>0</v>
      </c>
      <c r="D134" s="387">
        <f>D92+D105+D84</f>
        <v>0</v>
      </c>
      <c r="E134" s="569">
        <f>(D134-$H59)/$H59</f>
        <v>-1</v>
      </c>
      <c r="F134" s="501">
        <f>F84+F92+F105</f>
        <v>0</v>
      </c>
      <c r="G134" s="387">
        <f>G84+G92+G105</f>
        <v>0</v>
      </c>
      <c r="H134" s="382">
        <f>H84+H92+H105</f>
        <v>0</v>
      </c>
      <c r="I134" s="569">
        <f>(H134-$H59)/$H59</f>
        <v>-1</v>
      </c>
      <c r="J134" s="457">
        <f>J92+J105+J84</f>
        <v>0</v>
      </c>
      <c r="K134" s="387">
        <f>K92+K105+K84</f>
        <v>0</v>
      </c>
      <c r="L134" s="387">
        <f>L92+L105+L84</f>
        <v>0</v>
      </c>
      <c r="M134" s="569">
        <f>(L134-$H59)/$H59</f>
        <v>-1</v>
      </c>
      <c r="N134" s="457">
        <f>N92+N105+N84</f>
        <v>0</v>
      </c>
      <c r="O134" s="387">
        <f>O92+O105+O84</f>
        <v>0</v>
      </c>
      <c r="P134" s="387">
        <f>P92+P105+P84</f>
        <v>0</v>
      </c>
      <c r="Q134" s="569">
        <f>(P134-$H59)/$H59</f>
        <v>-1</v>
      </c>
      <c r="R134" s="457">
        <f>R92+R105+R84</f>
        <v>0</v>
      </c>
      <c r="S134" s="387">
        <f>S92+S105+S84</f>
        <v>0</v>
      </c>
      <c r="T134" s="387">
        <f>T92+T105+T84</f>
        <v>0</v>
      </c>
      <c r="U134" s="569">
        <f>(T134-$H59)/$H59</f>
        <v>-1</v>
      </c>
      <c r="V134" s="457">
        <f>V92+V105+V84</f>
        <v>0</v>
      </c>
      <c r="W134" s="387">
        <f>W92+W105+W84</f>
        <v>0</v>
      </c>
      <c r="X134" s="387">
        <f>X92+X105+X84</f>
        <v>0</v>
      </c>
      <c r="Y134" s="569">
        <f>(X134-$H59)/$H59</f>
        <v>-1</v>
      </c>
      <c r="Z134" s="457">
        <f>Z92+Z105+Z84</f>
        <v>0</v>
      </c>
      <c r="AA134" s="387">
        <f>AA92+AA105+AA84</f>
        <v>0</v>
      </c>
      <c r="AB134" s="387">
        <f>AB92+AB105+AB84</f>
        <v>0</v>
      </c>
      <c r="AC134" s="569">
        <f>(AB134-$H59)/$H59</f>
        <v>-1</v>
      </c>
      <c r="AD134" s="457">
        <f>AD92+AD105+AD84</f>
        <v>0</v>
      </c>
      <c r="AE134" s="387">
        <f>AE92+AE105+AE84</f>
        <v>0</v>
      </c>
      <c r="AF134" s="387">
        <f>AF92+AF105+AF84</f>
        <v>0</v>
      </c>
      <c r="AG134" s="569">
        <f>(AF134-$H59)/$H59</f>
        <v>-1</v>
      </c>
    </row>
    <row r="135" spans="1:33" x14ac:dyDescent="0.2">
      <c r="A135" s="468" t="s">
        <v>172</v>
      </c>
      <c r="B135" s="457">
        <f>B88+B97+B121</f>
        <v>0</v>
      </c>
      <c r="C135" s="387">
        <f>C88+C97+C121</f>
        <v>0</v>
      </c>
      <c r="D135" s="387">
        <f>D88+D97+D121</f>
        <v>0</v>
      </c>
      <c r="E135" s="569">
        <f>(D135-$H60)/$H60</f>
        <v>-1</v>
      </c>
      <c r="F135" s="457">
        <f>F88+F97+F121</f>
        <v>0</v>
      </c>
      <c r="G135" s="387">
        <f>G88+G97+G121</f>
        <v>0</v>
      </c>
      <c r="H135" s="387">
        <f>H88+H97+H121</f>
        <v>0</v>
      </c>
      <c r="I135" s="569">
        <f>(H135-$H60)/$H60</f>
        <v>-1</v>
      </c>
      <c r="J135" s="457">
        <f>J88+J97+J121</f>
        <v>0</v>
      </c>
      <c r="K135" s="387">
        <f>K88+K97+K121</f>
        <v>0</v>
      </c>
      <c r="L135" s="387">
        <f>L88+L97+L121</f>
        <v>0</v>
      </c>
      <c r="M135" s="569">
        <f>(L135-$H60)/$H60</f>
        <v>-1</v>
      </c>
      <c r="N135" s="457">
        <f>N88+N97+N121</f>
        <v>0</v>
      </c>
      <c r="O135" s="387">
        <f>O88+O97+O121</f>
        <v>0</v>
      </c>
      <c r="P135" s="387">
        <f>P88+P97+P121</f>
        <v>0</v>
      </c>
      <c r="Q135" s="569">
        <f>(P135-$H60)/$H60</f>
        <v>-1</v>
      </c>
      <c r="R135" s="457">
        <f>R88+R97+R121</f>
        <v>0</v>
      </c>
      <c r="S135" s="387">
        <f>S88+S97+S121</f>
        <v>0</v>
      </c>
      <c r="T135" s="387">
        <f>T88+T97+T121</f>
        <v>0</v>
      </c>
      <c r="U135" s="569">
        <f>(T135-$H60)/$H60</f>
        <v>-1</v>
      </c>
      <c r="V135" s="457">
        <f>V88+V97+V121</f>
        <v>0</v>
      </c>
      <c r="W135" s="387">
        <f>W88+W97+W121</f>
        <v>0</v>
      </c>
      <c r="X135" s="387">
        <f>X88+X97+X121</f>
        <v>0</v>
      </c>
      <c r="Y135" s="569">
        <f>(X135-$H60)/$H60</f>
        <v>-1</v>
      </c>
      <c r="Z135" s="457">
        <f>Z88+Z97+Z121</f>
        <v>0</v>
      </c>
      <c r="AA135" s="387">
        <f>AA88+AA97+AA121</f>
        <v>0</v>
      </c>
      <c r="AB135" s="387">
        <f>AB88+AB97+AB121</f>
        <v>0</v>
      </c>
      <c r="AC135" s="569">
        <f>(AB135-$H60)/$H60</f>
        <v>-1</v>
      </c>
      <c r="AD135" s="457">
        <f>AD88+AD97+AD121</f>
        <v>0</v>
      </c>
      <c r="AE135" s="387">
        <f>AE88+AE97+AE121</f>
        <v>0</v>
      </c>
      <c r="AF135" s="387">
        <f>AF88+AF97+AF121</f>
        <v>0</v>
      </c>
      <c r="AG135" s="569">
        <f>(AF135-$H60)/$H60</f>
        <v>-1</v>
      </c>
    </row>
    <row r="136" spans="1:33" ht="13.5" thickBot="1" x14ac:dyDescent="0.25">
      <c r="A136" s="641"/>
      <c r="B136" s="641"/>
      <c r="C136" s="641"/>
      <c r="D136" s="641"/>
      <c r="E136" s="641"/>
      <c r="F136" s="641"/>
      <c r="G136" s="641"/>
      <c r="H136" s="641"/>
      <c r="I136" s="641"/>
      <c r="J136" s="641"/>
      <c r="K136" s="641"/>
      <c r="L136" s="641"/>
      <c r="M136" s="641"/>
      <c r="N136" s="641"/>
      <c r="O136" s="641"/>
      <c r="P136" s="641"/>
      <c r="Q136" s="641"/>
      <c r="R136" s="641"/>
      <c r="S136" s="641"/>
      <c r="T136" s="641"/>
      <c r="U136" s="641"/>
      <c r="V136" s="641"/>
      <c r="W136" s="641"/>
      <c r="X136" s="641"/>
      <c r="Y136" s="641"/>
      <c r="Z136" s="641"/>
      <c r="AA136" s="641"/>
      <c r="AB136" s="641"/>
      <c r="AC136" s="641"/>
      <c r="AD136" s="641"/>
      <c r="AE136" s="641"/>
      <c r="AF136" s="641"/>
      <c r="AG136" s="641"/>
    </row>
    <row r="137" spans="1:33" x14ac:dyDescent="0.2">
      <c r="A137" s="615"/>
      <c r="B137" s="919"/>
      <c r="C137" s="917"/>
      <c r="D137" s="917"/>
      <c r="E137" s="918"/>
      <c r="F137" s="919"/>
      <c r="G137" s="917"/>
      <c r="H137" s="917"/>
      <c r="I137" s="918"/>
      <c r="J137" s="919"/>
      <c r="K137" s="917"/>
      <c r="L137" s="917"/>
      <c r="M137" s="918"/>
      <c r="N137" s="919"/>
      <c r="O137" s="917"/>
      <c r="P137" s="917"/>
      <c r="Q137" s="918"/>
      <c r="R137" s="919"/>
      <c r="S137" s="926"/>
      <c r="T137" s="926"/>
      <c r="U137" s="927"/>
      <c r="V137" s="919"/>
      <c r="W137" s="917"/>
      <c r="X137" s="917"/>
      <c r="Y137" s="918"/>
      <c r="Z137" s="919"/>
      <c r="AA137" s="917"/>
      <c r="AB137" s="917"/>
      <c r="AC137" s="918"/>
      <c r="AD137" s="920"/>
      <c r="AE137" s="917"/>
      <c r="AF137" s="917"/>
      <c r="AG137" s="918"/>
    </row>
    <row r="138" spans="1:33" ht="13.5" thickBot="1" x14ac:dyDescent="0.25">
      <c r="A138" s="616" t="s">
        <v>216</v>
      </c>
      <c r="B138" s="550" t="s">
        <v>22</v>
      </c>
      <c r="C138" s="551" t="s">
        <v>21</v>
      </c>
      <c r="D138" s="552" t="s">
        <v>23</v>
      </c>
      <c r="E138" s="597" t="s">
        <v>47</v>
      </c>
      <c r="F138" s="550" t="s">
        <v>22</v>
      </c>
      <c r="G138" s="551" t="s">
        <v>21</v>
      </c>
      <c r="H138" s="552" t="s">
        <v>23</v>
      </c>
      <c r="I138" s="554" t="s">
        <v>47</v>
      </c>
      <c r="J138" s="550" t="s">
        <v>22</v>
      </c>
      <c r="K138" s="551" t="s">
        <v>21</v>
      </c>
      <c r="L138" s="552" t="s">
        <v>23</v>
      </c>
      <c r="M138" s="554" t="s">
        <v>47</v>
      </c>
      <c r="N138" s="550" t="s">
        <v>22</v>
      </c>
      <c r="O138" s="551" t="s">
        <v>21</v>
      </c>
      <c r="P138" s="552" t="s">
        <v>23</v>
      </c>
      <c r="Q138" s="554" t="s">
        <v>47</v>
      </c>
      <c r="R138" s="550" t="s">
        <v>22</v>
      </c>
      <c r="S138" s="551" t="s">
        <v>21</v>
      </c>
      <c r="T138" s="552" t="s">
        <v>23</v>
      </c>
      <c r="U138" s="554" t="s">
        <v>47</v>
      </c>
      <c r="V138" s="550" t="s">
        <v>22</v>
      </c>
      <c r="W138" s="551" t="s">
        <v>21</v>
      </c>
      <c r="X138" s="552" t="s">
        <v>23</v>
      </c>
      <c r="Y138" s="554" t="s">
        <v>47</v>
      </c>
      <c r="Z138" s="550" t="s">
        <v>22</v>
      </c>
      <c r="AA138" s="551" t="s">
        <v>21</v>
      </c>
      <c r="AB138" s="552" t="s">
        <v>23</v>
      </c>
      <c r="AC138" s="554" t="s">
        <v>47</v>
      </c>
      <c r="AD138" s="555" t="s">
        <v>22</v>
      </c>
      <c r="AE138" s="551" t="s">
        <v>21</v>
      </c>
      <c r="AF138" s="551" t="s">
        <v>48</v>
      </c>
      <c r="AG138" s="554" t="s">
        <v>47</v>
      </c>
    </row>
    <row r="139" spans="1:33" x14ac:dyDescent="0.2">
      <c r="A139" s="472" t="s">
        <v>149</v>
      </c>
      <c r="B139" s="556">
        <f t="shared" ref="B139:D140" si="63">B140</f>
        <v>0</v>
      </c>
      <c r="C139" s="557">
        <f t="shared" si="63"/>
        <v>0</v>
      </c>
      <c r="D139" s="557">
        <f t="shared" si="63"/>
        <v>0</v>
      </c>
      <c r="E139" s="561">
        <f t="shared" ref="E139:E144" si="64">(D139-$H64)/$H64</f>
        <v>-1</v>
      </c>
      <c r="F139" s="556">
        <f t="shared" ref="F139:G140" si="65">F140</f>
        <v>0</v>
      </c>
      <c r="G139" s="557">
        <f t="shared" si="65"/>
        <v>0</v>
      </c>
      <c r="H139" s="557">
        <f>H140</f>
        <v>0</v>
      </c>
      <c r="I139" s="623">
        <f t="shared" ref="I139:I144" si="66">(H139-$H64)/$H64</f>
        <v>-1</v>
      </c>
      <c r="J139" s="556">
        <f t="shared" ref="J139:L140" si="67">J140</f>
        <v>0</v>
      </c>
      <c r="K139" s="557">
        <f t="shared" si="67"/>
        <v>0</v>
      </c>
      <c r="L139" s="557">
        <f t="shared" si="67"/>
        <v>0</v>
      </c>
      <c r="M139" s="561">
        <f t="shared" ref="M139:M144" si="68">(L139-$H64)/$H64</f>
        <v>-1</v>
      </c>
      <c r="N139" s="556">
        <f t="shared" ref="N139:P140" si="69">N140</f>
        <v>0</v>
      </c>
      <c r="O139" s="557">
        <f t="shared" si="69"/>
        <v>0</v>
      </c>
      <c r="P139" s="557">
        <f t="shared" si="69"/>
        <v>0</v>
      </c>
      <c r="Q139" s="561">
        <f t="shared" ref="Q139:Q144" si="70">(P139-$H64)/$H64</f>
        <v>-1</v>
      </c>
      <c r="R139" s="556">
        <f t="shared" ref="R139:T140" si="71">R140</f>
        <v>0</v>
      </c>
      <c r="S139" s="557">
        <f t="shared" si="71"/>
        <v>0</v>
      </c>
      <c r="T139" s="557">
        <f t="shared" si="71"/>
        <v>0</v>
      </c>
      <c r="U139" s="561">
        <f t="shared" ref="U139:U144" si="72">(T139-$H64)/$H64</f>
        <v>-1</v>
      </c>
      <c r="V139" s="556">
        <f t="shared" ref="V139:X140" si="73">V140</f>
        <v>0</v>
      </c>
      <c r="W139" s="557">
        <f t="shared" si="73"/>
        <v>0</v>
      </c>
      <c r="X139" s="557">
        <f t="shared" si="73"/>
        <v>0</v>
      </c>
      <c r="Y139" s="561">
        <f t="shared" ref="Y139:Y144" si="74">(X139-$H64)/$H64</f>
        <v>-1</v>
      </c>
      <c r="Z139" s="556">
        <f t="shared" ref="Z139:AB140" si="75">Z140</f>
        <v>0</v>
      </c>
      <c r="AA139" s="557">
        <f t="shared" si="75"/>
        <v>0</v>
      </c>
      <c r="AB139" s="557">
        <f t="shared" si="75"/>
        <v>0</v>
      </c>
      <c r="AC139" s="561">
        <f t="shared" ref="AC139:AC144" si="76">(AB139-$H64)/$H64</f>
        <v>-1</v>
      </c>
      <c r="AD139" s="560">
        <f t="shared" ref="AD139:AF140" si="77">AD140</f>
        <v>0</v>
      </c>
      <c r="AE139" s="557">
        <f t="shared" si="77"/>
        <v>0</v>
      </c>
      <c r="AF139" s="557">
        <f t="shared" si="77"/>
        <v>0</v>
      </c>
      <c r="AG139" s="561">
        <f t="shared" ref="AG139:AG144" si="78">(AF139-$H64)/$H64</f>
        <v>-1</v>
      </c>
    </row>
    <row r="140" spans="1:33" x14ac:dyDescent="0.2">
      <c r="A140" s="467" t="s">
        <v>82</v>
      </c>
      <c r="B140" s="492">
        <f t="shared" si="63"/>
        <v>0</v>
      </c>
      <c r="C140" s="475">
        <f t="shared" si="63"/>
        <v>0</v>
      </c>
      <c r="D140" s="475">
        <f t="shared" si="63"/>
        <v>0</v>
      </c>
      <c r="E140" s="539">
        <f t="shared" si="64"/>
        <v>-1</v>
      </c>
      <c r="F140" s="617">
        <f t="shared" si="65"/>
        <v>0</v>
      </c>
      <c r="G140" s="475">
        <f t="shared" si="65"/>
        <v>0</v>
      </c>
      <c r="H140" s="475">
        <f>H141</f>
        <v>0</v>
      </c>
      <c r="I140" s="624">
        <f t="shared" si="66"/>
        <v>-1</v>
      </c>
      <c r="J140" s="492">
        <f t="shared" si="67"/>
        <v>0</v>
      </c>
      <c r="K140" s="475">
        <f t="shared" si="67"/>
        <v>0</v>
      </c>
      <c r="L140" s="475">
        <f t="shared" si="67"/>
        <v>0</v>
      </c>
      <c r="M140" s="565">
        <f t="shared" si="68"/>
        <v>-1</v>
      </c>
      <c r="N140" s="492">
        <f t="shared" si="69"/>
        <v>0</v>
      </c>
      <c r="O140" s="475">
        <f t="shared" si="69"/>
        <v>0</v>
      </c>
      <c r="P140" s="475">
        <f t="shared" si="69"/>
        <v>0</v>
      </c>
      <c r="Q140" s="539">
        <f t="shared" si="70"/>
        <v>-1</v>
      </c>
      <c r="R140" s="492">
        <f t="shared" si="71"/>
        <v>0</v>
      </c>
      <c r="S140" s="475">
        <f t="shared" si="71"/>
        <v>0</v>
      </c>
      <c r="T140" s="475">
        <f t="shared" si="71"/>
        <v>0</v>
      </c>
      <c r="U140" s="539">
        <f t="shared" si="72"/>
        <v>-1</v>
      </c>
      <c r="V140" s="492">
        <f t="shared" si="73"/>
        <v>0</v>
      </c>
      <c r="W140" s="475">
        <f t="shared" si="73"/>
        <v>0</v>
      </c>
      <c r="X140" s="475">
        <f t="shared" si="73"/>
        <v>0</v>
      </c>
      <c r="Y140" s="565">
        <f t="shared" si="74"/>
        <v>-1</v>
      </c>
      <c r="Z140" s="492">
        <f t="shared" si="75"/>
        <v>0</v>
      </c>
      <c r="AA140" s="475">
        <f t="shared" si="75"/>
        <v>0</v>
      </c>
      <c r="AB140" s="475">
        <f t="shared" si="75"/>
        <v>0</v>
      </c>
      <c r="AC140" s="565">
        <f t="shared" si="76"/>
        <v>-1</v>
      </c>
      <c r="AD140" s="564">
        <f t="shared" si="77"/>
        <v>0</v>
      </c>
      <c r="AE140" s="475">
        <f t="shared" si="77"/>
        <v>0</v>
      </c>
      <c r="AF140" s="475">
        <f t="shared" si="77"/>
        <v>0</v>
      </c>
      <c r="AG140" s="565">
        <f t="shared" si="78"/>
        <v>-1</v>
      </c>
    </row>
    <row r="141" spans="1:33" x14ac:dyDescent="0.2">
      <c r="A141" s="468" t="s">
        <v>174</v>
      </c>
      <c r="B141" s="457">
        <f>SUM(B142:B144)</f>
        <v>0</v>
      </c>
      <c r="C141" s="387">
        <f>SUM(C142:C144)</f>
        <v>0</v>
      </c>
      <c r="D141" s="387">
        <f>SUM(D142:D144)</f>
        <v>0</v>
      </c>
      <c r="E141" s="614">
        <f t="shared" si="64"/>
        <v>-1</v>
      </c>
      <c r="F141" s="457">
        <f>SUM(F142:F144)</f>
        <v>0</v>
      </c>
      <c r="G141" s="387">
        <f>SUM(G142:G144)</f>
        <v>0</v>
      </c>
      <c r="H141" s="387">
        <f>SUM(H142:H144)</f>
        <v>0</v>
      </c>
      <c r="I141" s="569">
        <f t="shared" si="66"/>
        <v>-1</v>
      </c>
      <c r="J141" s="457">
        <f>SUM(J142:J144)</f>
        <v>0</v>
      </c>
      <c r="K141" s="387">
        <f>SUM(K142:K144)</f>
        <v>0</v>
      </c>
      <c r="L141" s="387">
        <f>SUM(L142:L144)</f>
        <v>0</v>
      </c>
      <c r="M141" s="568">
        <f t="shared" si="68"/>
        <v>-1</v>
      </c>
      <c r="N141" s="457">
        <f>SUM(N142:N144)</f>
        <v>0</v>
      </c>
      <c r="O141" s="387">
        <f>SUM(O142:O144)</f>
        <v>0</v>
      </c>
      <c r="P141" s="387">
        <f>SUM(P142:P144)</f>
        <v>0</v>
      </c>
      <c r="Q141" s="568">
        <f t="shared" si="70"/>
        <v>-1</v>
      </c>
      <c r="R141" s="457">
        <f>SUM(R142:R144)</f>
        <v>0</v>
      </c>
      <c r="S141" s="387">
        <f>SUM(S142:S144)</f>
        <v>0</v>
      </c>
      <c r="T141" s="387">
        <f>SUM(T142:T144)</f>
        <v>0</v>
      </c>
      <c r="U141" s="568">
        <f t="shared" si="72"/>
        <v>-1</v>
      </c>
      <c r="V141" s="457">
        <f>SUM(V142:V144)</f>
        <v>0</v>
      </c>
      <c r="W141" s="387">
        <f>SUM(W142:W144)</f>
        <v>0</v>
      </c>
      <c r="X141" s="387">
        <f>SUM(X142:X144)</f>
        <v>0</v>
      </c>
      <c r="Y141" s="568">
        <f t="shared" si="74"/>
        <v>-1</v>
      </c>
      <c r="Z141" s="457">
        <f>SUM(Z142:Z144)</f>
        <v>0</v>
      </c>
      <c r="AA141" s="387">
        <f>SUM(AA142:AA144)</f>
        <v>0</v>
      </c>
      <c r="AB141" s="387">
        <f>SUM(AB142:AB144)</f>
        <v>0</v>
      </c>
      <c r="AC141" s="568">
        <f t="shared" si="76"/>
        <v>-1</v>
      </c>
      <c r="AD141" s="382">
        <f>SUM(AD142:AD144)</f>
        <v>0</v>
      </c>
      <c r="AE141" s="387">
        <f>SUM(AE142:AE144)</f>
        <v>0</v>
      </c>
      <c r="AF141" s="387">
        <f>SUM(AF142:AF144)</f>
        <v>0</v>
      </c>
      <c r="AG141" s="568">
        <f t="shared" si="78"/>
        <v>-1</v>
      </c>
    </row>
    <row r="142" spans="1:33" s="654" customFormat="1" x14ac:dyDescent="0.2">
      <c r="A142" s="470" t="s">
        <v>262</v>
      </c>
      <c r="B142" s="494"/>
      <c r="C142" s="476"/>
      <c r="D142" s="476">
        <f>SUM(B142:C142)</f>
        <v>0</v>
      </c>
      <c r="E142" s="541">
        <f t="shared" si="64"/>
        <v>-1</v>
      </c>
      <c r="F142" s="494"/>
      <c r="G142" s="476"/>
      <c r="H142" s="476">
        <f>SUM(F142:G142)</f>
        <v>0</v>
      </c>
      <c r="I142" s="644">
        <f t="shared" si="66"/>
        <v>-1</v>
      </c>
      <c r="J142" s="494"/>
      <c r="K142" s="476"/>
      <c r="L142" s="476">
        <f>SUM(J142:K142)</f>
        <v>0</v>
      </c>
      <c r="M142" s="541">
        <f t="shared" si="68"/>
        <v>-1</v>
      </c>
      <c r="N142" s="494"/>
      <c r="O142" s="476"/>
      <c r="P142" s="476">
        <f>SUM(N142:O142)</f>
        <v>0</v>
      </c>
      <c r="Q142" s="541">
        <f t="shared" si="70"/>
        <v>-1</v>
      </c>
      <c r="R142" s="494"/>
      <c r="S142" s="476"/>
      <c r="T142" s="476">
        <f>SUM(R142:S142)</f>
        <v>0</v>
      </c>
      <c r="U142" s="541">
        <f t="shared" si="72"/>
        <v>-1</v>
      </c>
      <c r="V142" s="494"/>
      <c r="W142" s="476"/>
      <c r="X142" s="476">
        <f>SUM(V142:W142)</f>
        <v>0</v>
      </c>
      <c r="Y142" s="541">
        <f t="shared" si="74"/>
        <v>-1</v>
      </c>
      <c r="Z142" s="494"/>
      <c r="AA142" s="476"/>
      <c r="AB142" s="476">
        <f>SUM(Z142:AA142)</f>
        <v>0</v>
      </c>
      <c r="AC142" s="541">
        <f t="shared" si="76"/>
        <v>-1</v>
      </c>
      <c r="AD142" s="572"/>
      <c r="AE142" s="476"/>
      <c r="AF142" s="476">
        <f>SUM(AD142:AE142)</f>
        <v>0</v>
      </c>
      <c r="AG142" s="541">
        <f t="shared" si="78"/>
        <v>-1</v>
      </c>
    </row>
    <row r="143" spans="1:33" s="654" customFormat="1" x14ac:dyDescent="0.2">
      <c r="A143" s="470" t="s">
        <v>176</v>
      </c>
      <c r="B143" s="494"/>
      <c r="C143" s="476"/>
      <c r="D143" s="476">
        <f t="shared" ref="D143:D144" si="79">SUM(B143:C143)</f>
        <v>0</v>
      </c>
      <c r="E143" s="541">
        <f t="shared" si="64"/>
        <v>-1</v>
      </c>
      <c r="F143" s="494"/>
      <c r="G143" s="476"/>
      <c r="H143" s="476">
        <f>SUM(F143:G143)</f>
        <v>0</v>
      </c>
      <c r="I143" s="644">
        <f t="shared" si="66"/>
        <v>-1</v>
      </c>
      <c r="J143" s="494"/>
      <c r="K143" s="476"/>
      <c r="L143" s="476">
        <f>SUM(J143:K143)</f>
        <v>0</v>
      </c>
      <c r="M143" s="541">
        <f t="shared" si="68"/>
        <v>-1</v>
      </c>
      <c r="N143" s="494"/>
      <c r="O143" s="476"/>
      <c r="P143" s="476">
        <f>SUM(N143:O143)</f>
        <v>0</v>
      </c>
      <c r="Q143" s="541">
        <f t="shared" si="70"/>
        <v>-1</v>
      </c>
      <c r="R143" s="494"/>
      <c r="S143" s="476"/>
      <c r="T143" s="476">
        <f>SUM(R143:S143)</f>
        <v>0</v>
      </c>
      <c r="U143" s="541">
        <f t="shared" si="72"/>
        <v>-1</v>
      </c>
      <c r="V143" s="494"/>
      <c r="W143" s="476"/>
      <c r="X143" s="476">
        <f t="shared" ref="X143:X144" si="80">SUM(V143:W143)</f>
        <v>0</v>
      </c>
      <c r="Y143" s="541">
        <f t="shared" si="74"/>
        <v>-1</v>
      </c>
      <c r="Z143" s="494"/>
      <c r="AA143" s="476"/>
      <c r="AB143" s="476">
        <f t="shared" ref="AB143:AB144" si="81">SUM(Z143:AA143)</f>
        <v>0</v>
      </c>
      <c r="AC143" s="541">
        <f t="shared" si="76"/>
        <v>-1</v>
      </c>
      <c r="AD143" s="572"/>
      <c r="AE143" s="476"/>
      <c r="AF143" s="476">
        <f t="shared" ref="AF143:AF144" si="82">SUM(AD143:AE143)</f>
        <v>0</v>
      </c>
      <c r="AG143" s="541">
        <f t="shared" si="78"/>
        <v>-1</v>
      </c>
    </row>
    <row r="144" spans="1:33" s="654" customFormat="1" ht="13.5" thickBot="1" x14ac:dyDescent="0.25">
      <c r="A144" s="655" t="s">
        <v>5</v>
      </c>
      <c r="B144" s="580"/>
      <c r="C144" s="577"/>
      <c r="D144" s="577">
        <f t="shared" si="79"/>
        <v>0</v>
      </c>
      <c r="E144" s="645">
        <f t="shared" si="64"/>
        <v>-1</v>
      </c>
      <c r="F144" s="580"/>
      <c r="G144" s="577"/>
      <c r="H144" s="577">
        <f>SUM(F144:G144)</f>
        <v>0</v>
      </c>
      <c r="I144" s="645">
        <f t="shared" si="66"/>
        <v>-1</v>
      </c>
      <c r="J144" s="580"/>
      <c r="K144" s="577"/>
      <c r="L144" s="577">
        <f>SUM(J144:K144)</f>
        <v>0</v>
      </c>
      <c r="M144" s="542">
        <f t="shared" si="68"/>
        <v>-1</v>
      </c>
      <c r="N144" s="580"/>
      <c r="O144" s="577"/>
      <c r="P144" s="577">
        <f>SUM(N144:O144)</f>
        <v>0</v>
      </c>
      <c r="Q144" s="542">
        <f t="shared" si="70"/>
        <v>-1</v>
      </c>
      <c r="R144" s="580"/>
      <c r="S144" s="577"/>
      <c r="T144" s="577">
        <f>SUM(R144:S144)</f>
        <v>0</v>
      </c>
      <c r="U144" s="542">
        <f t="shared" si="72"/>
        <v>-1</v>
      </c>
      <c r="V144" s="580"/>
      <c r="W144" s="577"/>
      <c r="X144" s="577">
        <f t="shared" si="80"/>
        <v>0</v>
      </c>
      <c r="Y144" s="542">
        <f t="shared" si="74"/>
        <v>-1</v>
      </c>
      <c r="Z144" s="580"/>
      <c r="AA144" s="577"/>
      <c r="AB144" s="577">
        <f t="shared" si="81"/>
        <v>0</v>
      </c>
      <c r="AC144" s="542">
        <f t="shared" si="76"/>
        <v>-1</v>
      </c>
      <c r="AD144" s="579"/>
      <c r="AE144" s="577"/>
      <c r="AF144" s="577">
        <f t="shared" si="82"/>
        <v>0</v>
      </c>
      <c r="AG144" s="542">
        <f t="shared" si="78"/>
        <v>-1</v>
      </c>
    </row>
    <row r="145" spans="1:33" ht="13.5" thickBot="1" x14ac:dyDescent="0.25">
      <c r="A145" s="602"/>
      <c r="B145" s="603"/>
      <c r="C145" s="603"/>
      <c r="D145" s="603"/>
      <c r="E145" s="604"/>
      <c r="F145" s="603"/>
      <c r="G145" s="603"/>
      <c r="H145" s="593"/>
      <c r="I145" s="595"/>
      <c r="J145" s="603"/>
      <c r="K145" s="603"/>
      <c r="L145" s="593"/>
      <c r="M145" s="605"/>
      <c r="N145" s="603"/>
      <c r="O145" s="603"/>
      <c r="P145" s="593"/>
      <c r="Q145" s="605"/>
      <c r="R145" s="603"/>
      <c r="S145" s="603"/>
      <c r="T145" s="593"/>
      <c r="U145" s="605"/>
      <c r="V145" s="603"/>
      <c r="W145" s="603"/>
      <c r="X145" s="593"/>
      <c r="Y145" s="605"/>
      <c r="Z145" s="603"/>
      <c r="AA145" s="603"/>
      <c r="AB145" s="593"/>
      <c r="AC145" s="605"/>
      <c r="AD145" s="603"/>
      <c r="AE145" s="603"/>
      <c r="AF145" s="593"/>
      <c r="AG145" s="605"/>
    </row>
    <row r="146" spans="1:33" ht="13.5" thickBot="1" x14ac:dyDescent="0.25">
      <c r="A146" s="606" t="s">
        <v>174</v>
      </c>
      <c r="B146" s="607">
        <f>B141</f>
        <v>0</v>
      </c>
      <c r="C146" s="608">
        <f>C141</f>
        <v>0</v>
      </c>
      <c r="D146" s="608">
        <f>D141</f>
        <v>0</v>
      </c>
      <c r="E146" s="626">
        <f>(D146-$H71)/$H71</f>
        <v>-1</v>
      </c>
      <c r="F146" s="607">
        <f>F141</f>
        <v>0</v>
      </c>
      <c r="G146" s="608">
        <f>G141</f>
        <v>0</v>
      </c>
      <c r="H146" s="608">
        <f>H141</f>
        <v>0</v>
      </c>
      <c r="I146" s="627">
        <f>(H146-$H71)/$H71</f>
        <v>-1</v>
      </c>
      <c r="J146" s="607">
        <f>J141</f>
        <v>0</v>
      </c>
      <c r="K146" s="608">
        <f>K141</f>
        <v>0</v>
      </c>
      <c r="L146" s="608">
        <f>L141</f>
        <v>0</v>
      </c>
      <c r="M146" s="611">
        <f>(L146-$H71)/$H71</f>
        <v>-1</v>
      </c>
      <c r="N146" s="607">
        <f>N141</f>
        <v>0</v>
      </c>
      <c r="O146" s="608">
        <f>O141</f>
        <v>0</v>
      </c>
      <c r="P146" s="608">
        <f>P141</f>
        <v>0</v>
      </c>
      <c r="Q146" s="611">
        <f>(P146-$H71)/$H71</f>
        <v>-1</v>
      </c>
      <c r="R146" s="607">
        <f>R141</f>
        <v>0</v>
      </c>
      <c r="S146" s="608">
        <f>S141</f>
        <v>0</v>
      </c>
      <c r="T146" s="608">
        <f>T141</f>
        <v>0</v>
      </c>
      <c r="U146" s="611">
        <f>(T146-$H71)/$H71</f>
        <v>-1</v>
      </c>
      <c r="V146" s="607">
        <f>V141</f>
        <v>0</v>
      </c>
      <c r="W146" s="608">
        <f>W141</f>
        <v>0</v>
      </c>
      <c r="X146" s="608">
        <f>X141</f>
        <v>0</v>
      </c>
      <c r="Y146" s="611">
        <f>(X146-$H71)/$H71</f>
        <v>-1</v>
      </c>
      <c r="Z146" s="607">
        <f>Z141</f>
        <v>0</v>
      </c>
      <c r="AA146" s="608">
        <f>AA141</f>
        <v>0</v>
      </c>
      <c r="AB146" s="608">
        <f>AB141</f>
        <v>0</v>
      </c>
      <c r="AC146" s="611">
        <f>(AB146-$H71)/$H71</f>
        <v>-1</v>
      </c>
      <c r="AD146" s="607">
        <f>AD141</f>
        <v>0</v>
      </c>
      <c r="AE146" s="608">
        <f>AE141</f>
        <v>0</v>
      </c>
      <c r="AF146" s="608">
        <f>AF141</f>
        <v>0</v>
      </c>
      <c r="AG146" s="611">
        <f>(AF146-$H71)/$H71</f>
        <v>-1</v>
      </c>
    </row>
    <row r="147" spans="1:33" x14ac:dyDescent="0.2">
      <c r="A147" s="653"/>
      <c r="B147" s="653"/>
      <c r="C147" s="653"/>
      <c r="D147" s="653"/>
      <c r="E147" s="653"/>
      <c r="F147" s="653"/>
      <c r="G147" s="653"/>
      <c r="H147" s="653"/>
      <c r="I147" s="653"/>
      <c r="J147" s="653"/>
      <c r="K147" s="653"/>
      <c r="L147" s="653"/>
      <c r="M147" s="653"/>
      <c r="N147" s="653"/>
      <c r="O147" s="653"/>
      <c r="P147" s="653"/>
      <c r="Q147" s="653"/>
      <c r="R147" s="653"/>
      <c r="S147" s="653"/>
      <c r="T147" s="653"/>
      <c r="U147" s="653"/>
      <c r="V147" s="653"/>
      <c r="W147" s="653"/>
      <c r="X147" s="653"/>
      <c r="Y147" s="653"/>
      <c r="Z147" s="653"/>
      <c r="AA147" s="653"/>
      <c r="AB147" s="653"/>
      <c r="AC147" s="653"/>
      <c r="AD147" s="653"/>
      <c r="AE147" s="653"/>
      <c r="AF147" s="653"/>
      <c r="AG147" s="653"/>
    </row>
    <row r="148" spans="1:33" x14ac:dyDescent="0.2">
      <c r="A148" s="898" t="s">
        <v>50</v>
      </c>
      <c r="B148" s="898"/>
      <c r="C148" s="898"/>
      <c r="D148" s="898"/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898"/>
      <c r="P148" s="898"/>
      <c r="Q148" s="898"/>
      <c r="R148" s="898"/>
      <c r="S148" s="898"/>
      <c r="T148" s="898"/>
      <c r="U148" s="898"/>
      <c r="V148" s="898"/>
      <c r="W148" s="898"/>
      <c r="X148" s="898"/>
      <c r="Y148" s="898"/>
      <c r="Z148" s="898"/>
      <c r="AA148" s="898"/>
      <c r="AB148" s="898"/>
      <c r="AC148" s="898"/>
      <c r="AD148" s="898"/>
      <c r="AE148" s="898"/>
      <c r="AF148" s="898"/>
      <c r="AG148" s="898"/>
    </row>
    <row r="149" spans="1:33" x14ac:dyDescent="0.2">
      <c r="A149" s="653" t="s">
        <v>204</v>
      </c>
      <c r="B149" s="478"/>
      <c r="C149" s="478"/>
      <c r="D149" s="478"/>
      <c r="E149" s="478"/>
    </row>
  </sheetData>
  <mergeCells count="36">
    <mergeCell ref="A148:AG148"/>
    <mergeCell ref="AD76:AG76"/>
    <mergeCell ref="B137:E137"/>
    <mergeCell ref="F137:I137"/>
    <mergeCell ref="J137:M137"/>
    <mergeCell ref="N137:Q137"/>
    <mergeCell ref="R137:U137"/>
    <mergeCell ref="V137:Y137"/>
    <mergeCell ref="Z137:AC137"/>
    <mergeCell ref="AD137:AG137"/>
    <mergeCell ref="Z62:AC62"/>
    <mergeCell ref="AD62:AG62"/>
    <mergeCell ref="A73:AG73"/>
    <mergeCell ref="B76:E76"/>
    <mergeCell ref="F76:I76"/>
    <mergeCell ref="J76:M76"/>
    <mergeCell ref="N76:Q76"/>
    <mergeCell ref="R76:U76"/>
    <mergeCell ref="V76:Y76"/>
    <mergeCell ref="Z76:AC76"/>
    <mergeCell ref="V1:Y1"/>
    <mergeCell ref="Z1:AC1"/>
    <mergeCell ref="AD1:AG1"/>
    <mergeCell ref="A62:A63"/>
    <mergeCell ref="B62:E62"/>
    <mergeCell ref="F62:I62"/>
    <mergeCell ref="J62:M62"/>
    <mergeCell ref="N62:Q62"/>
    <mergeCell ref="R62:U62"/>
    <mergeCell ref="V62:Y62"/>
    <mergeCell ref="A1:A2"/>
    <mergeCell ref="B1:E1"/>
    <mergeCell ref="F1:I1"/>
    <mergeCell ref="J1:M1"/>
    <mergeCell ref="N1:Q1"/>
    <mergeCell ref="R1:U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N92"/>
  <sheetViews>
    <sheetView workbookViewId="0">
      <pane xSplit="2" topLeftCell="C1" activePane="topRight" state="frozen"/>
      <selection activeCell="B3" sqref="B3"/>
      <selection pane="topRight" activeCell="M3" sqref="M3"/>
    </sheetView>
  </sheetViews>
  <sheetFormatPr defaultColWidth="11.42578125" defaultRowHeight="11.25" x14ac:dyDescent="0.2"/>
  <cols>
    <col min="1" max="1" width="1.7109375" style="671" customWidth="1"/>
    <col min="2" max="2" width="18" style="671" customWidth="1"/>
    <col min="3" max="9" width="5.7109375" style="671" customWidth="1"/>
    <col min="10" max="10" width="5.7109375" style="672" customWidth="1"/>
    <col min="11" max="14" width="5.7109375" style="671" customWidth="1"/>
    <col min="15" max="15" width="5.7109375" style="672" customWidth="1"/>
    <col min="16" max="19" width="5.7109375" style="671" customWidth="1"/>
    <col min="20" max="20" width="5.7109375" style="672" customWidth="1"/>
    <col min="21" max="24" width="5.7109375" style="671" customWidth="1"/>
    <col min="25" max="25" width="5.7109375" style="673" customWidth="1"/>
    <col min="26" max="26" width="2" style="673" customWidth="1"/>
    <col min="27" max="30" width="5.7109375" style="671" customWidth="1"/>
    <col min="31" max="31" width="6.42578125" style="673" customWidth="1"/>
    <col min="32" max="35" width="5.7109375" style="671" customWidth="1"/>
    <col min="36" max="36" width="7.28515625" style="672" customWidth="1"/>
    <col min="37" max="40" width="5.7109375" style="671" customWidth="1"/>
    <col min="41" max="41" width="6.42578125" style="672" customWidth="1"/>
    <col min="42" max="66" width="5.7109375" style="671" customWidth="1"/>
    <col min="67" max="16384" width="11.42578125" style="671"/>
  </cols>
  <sheetData>
    <row r="1" spans="2:66" ht="18" x14ac:dyDescent="0.25">
      <c r="B1" s="702" t="s">
        <v>272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</row>
    <row r="2" spans="2:66" ht="12.95" customHeight="1" thickBot="1" x14ac:dyDescent="0.25"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</row>
    <row r="3" spans="2:66" s="678" customFormat="1" ht="12.95" customHeight="1" thickBot="1" x14ac:dyDescent="0.25">
      <c r="B3" s="675" t="s">
        <v>278</v>
      </c>
      <c r="C3" s="676">
        <f>C10+C43+C77</f>
        <v>1674</v>
      </c>
      <c r="D3" s="676">
        <f>D10+D43+D77</f>
        <v>643</v>
      </c>
      <c r="E3" s="677">
        <f>E10+E43+E77</f>
        <v>2317</v>
      </c>
      <c r="F3" s="676"/>
      <c r="G3" s="676">
        <f>G10+G43+G77</f>
        <v>1593</v>
      </c>
      <c r="H3" s="676">
        <f>H10+H43+H77</f>
        <v>606</v>
      </c>
      <c r="I3" s="677">
        <f>I10+I43+I77</f>
        <v>2199</v>
      </c>
      <c r="J3" s="676"/>
      <c r="K3" s="676">
        <f>K10+K43+K77</f>
        <v>1602</v>
      </c>
      <c r="L3" s="676">
        <f>L10+L43+L77</f>
        <v>598</v>
      </c>
      <c r="M3" s="677">
        <f>M10+M43+M77</f>
        <v>2200</v>
      </c>
      <c r="N3" s="677"/>
      <c r="O3" s="676"/>
      <c r="P3" s="676">
        <f>P10+P43+P77</f>
        <v>1565</v>
      </c>
      <c r="Q3" s="676">
        <f>Q10+Q43+Q77</f>
        <v>597</v>
      </c>
      <c r="R3" s="677">
        <f>R10+R43+R77</f>
        <v>2162</v>
      </c>
      <c r="S3" s="677"/>
      <c r="T3" s="676"/>
      <c r="U3" s="676">
        <f>U10+U43+U77</f>
        <v>1534</v>
      </c>
      <c r="V3" s="676">
        <f>V10+V43+V77</f>
        <v>588</v>
      </c>
      <c r="W3" s="677">
        <f>W10+W43+W77</f>
        <v>2122</v>
      </c>
      <c r="X3" s="677"/>
      <c r="Y3" s="676"/>
      <c r="Z3" s="676">
        <f>Z10+Z43+Z77</f>
        <v>0</v>
      </c>
      <c r="AA3" s="676">
        <f>AA10+AA43+AA77</f>
        <v>1502</v>
      </c>
      <c r="AB3" s="676">
        <f>AB10+AB43+AB77</f>
        <v>578</v>
      </c>
      <c r="AC3" s="677">
        <f>AC10+AC43+AC77</f>
        <v>2080</v>
      </c>
      <c r="AD3" s="677"/>
      <c r="AE3" s="676"/>
      <c r="AF3" s="676">
        <f>AF10+AF43+AF77</f>
        <v>1391</v>
      </c>
      <c r="AG3" s="676">
        <f>AG10+AG43+AG77</f>
        <v>544</v>
      </c>
      <c r="AH3" s="676">
        <f>AH10+AH43+AH77</f>
        <v>1935</v>
      </c>
      <c r="AI3" s="676"/>
      <c r="AJ3" s="676"/>
      <c r="AK3" s="676">
        <f>AK10+AK43+AK77</f>
        <v>1379</v>
      </c>
      <c r="AL3" s="676">
        <f>AL10+AL43+AL77</f>
        <v>540</v>
      </c>
      <c r="AM3" s="676">
        <f>AM10+AM43+AM77</f>
        <v>1919</v>
      </c>
      <c r="AN3" s="676"/>
      <c r="AO3" s="676"/>
      <c r="AP3" s="676">
        <f>AP10+AP43+AP77</f>
        <v>1352</v>
      </c>
      <c r="AQ3" s="676">
        <f>AQ10+AQ43+AQ77</f>
        <v>538</v>
      </c>
      <c r="AR3" s="676">
        <f>AR10+AR43+AR77</f>
        <v>1890</v>
      </c>
      <c r="AS3" s="676"/>
      <c r="AT3" s="676"/>
      <c r="AU3" s="676">
        <f>AU10+AU43+AU77</f>
        <v>1340</v>
      </c>
      <c r="AV3" s="676">
        <f>AV10+AV43+AV77</f>
        <v>534</v>
      </c>
      <c r="AW3" s="676">
        <f>AW10+AW43+AW77</f>
        <v>1874</v>
      </c>
      <c r="AX3" s="676"/>
      <c r="AY3" s="676"/>
      <c r="AZ3" s="676">
        <f>AZ10+AZ43+AZ77</f>
        <v>1318</v>
      </c>
      <c r="BA3" s="676">
        <f>BA10+BA43+BA77</f>
        <v>526</v>
      </c>
      <c r="BB3" s="676">
        <f>BB10+BB43+BB77</f>
        <v>1844</v>
      </c>
      <c r="BC3" s="676"/>
      <c r="BD3" s="676"/>
      <c r="BE3" s="676">
        <f>BE10+BE43+BE77</f>
        <v>1290</v>
      </c>
      <c r="BF3" s="676">
        <f>BF10+BF43+BF77</f>
        <v>521</v>
      </c>
      <c r="BG3" s="676">
        <f>BG10+BG43+BG77</f>
        <v>1811</v>
      </c>
      <c r="BH3" s="676"/>
      <c r="BI3" s="676"/>
      <c r="BJ3" s="676">
        <f>BJ10+BJ43+BJ77</f>
        <v>1284</v>
      </c>
      <c r="BK3" s="676">
        <f>BK10+BK43+BK77</f>
        <v>518</v>
      </c>
      <c r="BL3" s="676">
        <f>BL10+BL43+BL77</f>
        <v>1802</v>
      </c>
      <c r="BM3" s="676"/>
      <c r="BN3" s="676"/>
    </row>
    <row r="4" spans="2:66" s="681" customFormat="1" ht="12.95" customHeight="1" x14ac:dyDescent="0.2">
      <c r="B4" s="679" t="s">
        <v>283</v>
      </c>
      <c r="C4" s="680"/>
      <c r="D4" s="680"/>
      <c r="E4" s="680">
        <f>E3+$C$88</f>
        <v>2404</v>
      </c>
      <c r="F4" s="680"/>
      <c r="G4" s="680"/>
      <c r="H4" s="680"/>
      <c r="I4" s="680">
        <f>I3+$C$88</f>
        <v>2286</v>
      </c>
      <c r="J4" s="680"/>
      <c r="K4" s="680"/>
      <c r="L4" s="680"/>
      <c r="M4" s="680">
        <f>M3+$C$88</f>
        <v>2287</v>
      </c>
      <c r="N4" s="680"/>
      <c r="O4" s="680"/>
      <c r="P4" s="680"/>
      <c r="Q4" s="680"/>
      <c r="R4" s="680">
        <f>R3+$C$88</f>
        <v>2249</v>
      </c>
      <c r="S4" s="680"/>
      <c r="T4" s="680"/>
      <c r="U4" s="680"/>
      <c r="V4" s="680"/>
      <c r="W4" s="680">
        <f>W3+$C$88</f>
        <v>2209</v>
      </c>
      <c r="X4" s="680"/>
      <c r="Y4" s="680"/>
      <c r="Z4" s="680"/>
      <c r="AA4" s="680" t="s">
        <v>288</v>
      </c>
      <c r="AB4" s="680"/>
      <c r="AC4" s="680">
        <f>AC3+$C$88</f>
        <v>2167</v>
      </c>
      <c r="AD4" s="680"/>
      <c r="AE4" s="680"/>
      <c r="AF4" s="680"/>
      <c r="AG4" s="680"/>
      <c r="AH4" s="680">
        <f>AH3+$C$88</f>
        <v>2022</v>
      </c>
      <c r="AI4" s="680"/>
      <c r="AJ4" s="680"/>
      <c r="AK4" s="680"/>
      <c r="AL4" s="680"/>
      <c r="AM4" s="680">
        <f>AM3+$C$88</f>
        <v>2006</v>
      </c>
      <c r="AN4" s="680"/>
      <c r="AO4" s="680"/>
      <c r="AP4" s="680"/>
      <c r="AQ4" s="680"/>
      <c r="AR4" s="680">
        <f>AR3+$C$88</f>
        <v>1977</v>
      </c>
      <c r="AS4" s="680"/>
      <c r="AT4" s="680"/>
      <c r="AU4" s="680"/>
      <c r="AV4" s="680"/>
      <c r="AW4" s="680">
        <f>AW3+$C$88</f>
        <v>1961</v>
      </c>
      <c r="AX4" s="680"/>
      <c r="AY4" s="680"/>
      <c r="AZ4" s="680"/>
      <c r="BA4" s="680"/>
      <c r="BB4" s="680">
        <f>BB3+$C$88</f>
        <v>1931</v>
      </c>
      <c r="BC4" s="680"/>
      <c r="BD4" s="680"/>
      <c r="BE4" s="680"/>
      <c r="BF4" s="680"/>
      <c r="BG4" s="680">
        <f>BG3+$C$88</f>
        <v>1898</v>
      </c>
      <c r="BH4" s="680"/>
      <c r="BI4" s="680"/>
      <c r="BJ4" s="680"/>
      <c r="BK4" s="680"/>
      <c r="BL4" s="680">
        <f>BL3+$C$88</f>
        <v>1889</v>
      </c>
      <c r="BM4" s="680"/>
    </row>
    <row r="5" spans="2:66" s="681" customFormat="1" ht="12.95" customHeight="1" x14ac:dyDescent="0.2">
      <c r="B5" s="679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680"/>
      <c r="AD5" s="680"/>
      <c r="AE5" s="680"/>
      <c r="AF5" s="680"/>
      <c r="AG5" s="680"/>
      <c r="AH5" s="680"/>
      <c r="AI5" s="680"/>
      <c r="AJ5" s="680"/>
      <c r="AK5" s="680"/>
      <c r="AL5" s="680"/>
      <c r="AM5" s="680"/>
      <c r="AN5" s="680"/>
      <c r="AO5" s="680"/>
    </row>
    <row r="6" spans="2:66" s="681" customFormat="1" ht="12.95" customHeight="1" x14ac:dyDescent="0.2">
      <c r="B6" s="931" t="s">
        <v>287</v>
      </c>
      <c r="C6" s="931"/>
      <c r="D6" s="931"/>
      <c r="E6" s="931"/>
      <c r="F6" s="931"/>
      <c r="G6" s="931"/>
      <c r="H6" s="931"/>
      <c r="I6" s="931"/>
      <c r="J6" s="931"/>
      <c r="K6" s="931"/>
      <c r="L6" s="931"/>
      <c r="M6" s="931"/>
      <c r="N6" s="931"/>
      <c r="O6" s="931"/>
      <c r="P6" s="931"/>
      <c r="Q6" s="931"/>
      <c r="R6" s="931"/>
      <c r="S6" s="931"/>
      <c r="T6" s="931"/>
      <c r="U6" s="931"/>
      <c r="V6" s="931"/>
      <c r="W6" s="931"/>
      <c r="X6" s="931"/>
      <c r="Y6" s="931"/>
      <c r="Z6" s="680"/>
      <c r="AA6" s="941" t="s">
        <v>286</v>
      </c>
      <c r="AB6" s="941"/>
      <c r="AC6" s="941"/>
      <c r="AD6" s="941"/>
      <c r="AE6" s="941"/>
      <c r="AF6" s="941"/>
      <c r="AG6" s="941"/>
      <c r="AH6" s="941"/>
      <c r="AI6" s="941"/>
      <c r="AJ6" s="941"/>
      <c r="AK6" s="941"/>
      <c r="AL6" s="941"/>
      <c r="AM6" s="941"/>
      <c r="AN6" s="941"/>
      <c r="AO6" s="941"/>
      <c r="AP6" s="941"/>
      <c r="AQ6" s="941"/>
      <c r="AR6" s="941"/>
      <c r="AS6" s="941"/>
      <c r="AT6" s="941"/>
      <c r="AU6" s="941"/>
      <c r="AV6" s="941"/>
      <c r="AW6" s="941"/>
      <c r="AX6" s="941"/>
      <c r="AY6" s="941"/>
      <c r="AZ6" s="941"/>
      <c r="BA6" s="941"/>
      <c r="BB6" s="941"/>
      <c r="BC6" s="941"/>
      <c r="BD6" s="941"/>
      <c r="BE6" s="941"/>
      <c r="BF6" s="941"/>
      <c r="BG6" s="941"/>
      <c r="BH6" s="941"/>
      <c r="BI6" s="941"/>
      <c r="BJ6" s="941"/>
      <c r="BK6" s="941"/>
      <c r="BL6" s="941"/>
      <c r="BM6" s="941"/>
      <c r="BN6" s="941"/>
    </row>
    <row r="7" spans="2:66" ht="12" thickBot="1" x14ac:dyDescent="0.25"/>
    <row r="8" spans="2:66" x14ac:dyDescent="0.2">
      <c r="B8" s="934" t="s">
        <v>271</v>
      </c>
      <c r="C8" s="936" t="s">
        <v>263</v>
      </c>
      <c r="D8" s="937"/>
      <c r="E8" s="937"/>
      <c r="F8" s="939"/>
      <c r="G8" s="940" t="s">
        <v>266</v>
      </c>
      <c r="H8" s="937"/>
      <c r="I8" s="937"/>
      <c r="J8" s="939"/>
      <c r="K8" s="936" t="s">
        <v>267</v>
      </c>
      <c r="L8" s="937"/>
      <c r="M8" s="937"/>
      <c r="N8" s="938"/>
      <c r="O8" s="939"/>
      <c r="P8" s="936" t="s">
        <v>268</v>
      </c>
      <c r="Q8" s="937"/>
      <c r="R8" s="937"/>
      <c r="S8" s="938"/>
      <c r="T8" s="939"/>
      <c r="U8" s="936" t="s">
        <v>269</v>
      </c>
      <c r="V8" s="942"/>
      <c r="W8" s="942"/>
      <c r="X8" s="943"/>
      <c r="Y8" s="944"/>
      <c r="Z8" s="792"/>
      <c r="AA8" s="947" t="s">
        <v>270</v>
      </c>
      <c r="AB8" s="937"/>
      <c r="AC8" s="937"/>
      <c r="AD8" s="938"/>
      <c r="AE8" s="939"/>
      <c r="AF8" s="936" t="s">
        <v>290</v>
      </c>
      <c r="AG8" s="937"/>
      <c r="AH8" s="937"/>
      <c r="AI8" s="938"/>
      <c r="AJ8" s="939"/>
      <c r="AK8" s="936" t="s">
        <v>291</v>
      </c>
      <c r="AL8" s="937"/>
      <c r="AM8" s="937"/>
      <c r="AN8" s="938"/>
      <c r="AO8" s="939"/>
      <c r="AP8" s="936" t="s">
        <v>292</v>
      </c>
      <c r="AQ8" s="937"/>
      <c r="AR8" s="937"/>
      <c r="AS8" s="938"/>
      <c r="AT8" s="939"/>
      <c r="AU8" s="936" t="s">
        <v>293</v>
      </c>
      <c r="AV8" s="937"/>
      <c r="AW8" s="937"/>
      <c r="AX8" s="938"/>
      <c r="AY8" s="939"/>
      <c r="AZ8" s="936" t="s">
        <v>295</v>
      </c>
      <c r="BA8" s="937"/>
      <c r="BB8" s="937"/>
      <c r="BC8" s="938"/>
      <c r="BD8" s="939"/>
      <c r="BE8" s="936" t="s">
        <v>296</v>
      </c>
      <c r="BF8" s="937"/>
      <c r="BG8" s="937"/>
      <c r="BH8" s="938"/>
      <c r="BI8" s="939"/>
      <c r="BJ8" s="936" t="s">
        <v>297</v>
      </c>
      <c r="BK8" s="937"/>
      <c r="BL8" s="937"/>
      <c r="BM8" s="938"/>
      <c r="BN8" s="939"/>
    </row>
    <row r="9" spans="2:66" ht="12" thickBot="1" x14ac:dyDescent="0.25">
      <c r="B9" s="935"/>
      <c r="C9" s="682" t="s">
        <v>22</v>
      </c>
      <c r="D9" s="683" t="s">
        <v>21</v>
      </c>
      <c r="E9" s="684" t="s">
        <v>23</v>
      </c>
      <c r="F9" s="685" t="s">
        <v>47</v>
      </c>
      <c r="G9" s="682" t="s">
        <v>22</v>
      </c>
      <c r="H9" s="683" t="s">
        <v>21</v>
      </c>
      <c r="I9" s="684" t="s">
        <v>23</v>
      </c>
      <c r="J9" s="686" t="s">
        <v>47</v>
      </c>
      <c r="K9" s="682" t="s">
        <v>22</v>
      </c>
      <c r="L9" s="683" t="s">
        <v>21</v>
      </c>
      <c r="M9" s="684" t="s">
        <v>23</v>
      </c>
      <c r="N9" s="808" t="s">
        <v>294</v>
      </c>
      <c r="O9" s="686" t="s">
        <v>47</v>
      </c>
      <c r="P9" s="682" t="s">
        <v>22</v>
      </c>
      <c r="Q9" s="683" t="s">
        <v>21</v>
      </c>
      <c r="R9" s="684" t="s">
        <v>23</v>
      </c>
      <c r="S9" s="808" t="s">
        <v>294</v>
      </c>
      <c r="T9" s="686" t="s">
        <v>47</v>
      </c>
      <c r="U9" s="682" t="s">
        <v>22</v>
      </c>
      <c r="V9" s="683" t="s">
        <v>21</v>
      </c>
      <c r="W9" s="684" t="s">
        <v>23</v>
      </c>
      <c r="X9" s="808" t="s">
        <v>294</v>
      </c>
      <c r="Y9" s="687" t="s">
        <v>47</v>
      </c>
      <c r="Z9" s="793"/>
      <c r="AA9" s="682" t="s">
        <v>22</v>
      </c>
      <c r="AB9" s="683" t="s">
        <v>21</v>
      </c>
      <c r="AC9" s="684" t="s">
        <v>23</v>
      </c>
      <c r="AD9" s="808" t="s">
        <v>294</v>
      </c>
      <c r="AE9" s="687" t="s">
        <v>47</v>
      </c>
      <c r="AF9" s="682" t="s">
        <v>22</v>
      </c>
      <c r="AG9" s="683" t="s">
        <v>21</v>
      </c>
      <c r="AH9" s="684" t="s">
        <v>23</v>
      </c>
      <c r="AI9" s="808" t="s">
        <v>294</v>
      </c>
      <c r="AJ9" s="686" t="s">
        <v>47</v>
      </c>
      <c r="AK9" s="682" t="s">
        <v>22</v>
      </c>
      <c r="AL9" s="683" t="s">
        <v>21</v>
      </c>
      <c r="AM9" s="683" t="s">
        <v>289</v>
      </c>
      <c r="AN9" s="808" t="s">
        <v>294</v>
      </c>
      <c r="AO9" s="686" t="s">
        <v>47</v>
      </c>
      <c r="AP9" s="682" t="s">
        <v>22</v>
      </c>
      <c r="AQ9" s="683" t="s">
        <v>21</v>
      </c>
      <c r="AR9" s="684" t="s">
        <v>23</v>
      </c>
      <c r="AS9" s="808" t="s">
        <v>294</v>
      </c>
      <c r="AT9" s="686" t="s">
        <v>47</v>
      </c>
      <c r="AU9" s="682" t="s">
        <v>22</v>
      </c>
      <c r="AV9" s="683" t="s">
        <v>21</v>
      </c>
      <c r="AW9" s="683" t="s">
        <v>289</v>
      </c>
      <c r="AX9" s="808" t="s">
        <v>294</v>
      </c>
      <c r="AY9" s="686" t="s">
        <v>47</v>
      </c>
      <c r="AZ9" s="682" t="s">
        <v>22</v>
      </c>
      <c r="BA9" s="683" t="s">
        <v>21</v>
      </c>
      <c r="BB9" s="684" t="s">
        <v>23</v>
      </c>
      <c r="BC9" s="808"/>
      <c r="BD9" s="686" t="s">
        <v>47</v>
      </c>
      <c r="BE9" s="682" t="s">
        <v>22</v>
      </c>
      <c r="BF9" s="683" t="s">
        <v>21</v>
      </c>
      <c r="BG9" s="683" t="s">
        <v>289</v>
      </c>
      <c r="BH9" s="808" t="s">
        <v>294</v>
      </c>
      <c r="BI9" s="686" t="s">
        <v>47</v>
      </c>
      <c r="BJ9" s="682" t="s">
        <v>22</v>
      </c>
      <c r="BK9" s="683" t="s">
        <v>21</v>
      </c>
      <c r="BL9" s="683" t="s">
        <v>289</v>
      </c>
      <c r="BM9" s="808" t="s">
        <v>294</v>
      </c>
      <c r="BN9" s="686" t="s">
        <v>47</v>
      </c>
    </row>
    <row r="10" spans="2:66" ht="12" x14ac:dyDescent="0.2">
      <c r="B10" s="774" t="s">
        <v>274</v>
      </c>
      <c r="C10" s="752">
        <f>C12+C21</f>
        <v>894</v>
      </c>
      <c r="D10" s="753">
        <f>D12+D21</f>
        <v>286</v>
      </c>
      <c r="E10" s="753">
        <f>E12+E21</f>
        <v>1180</v>
      </c>
      <c r="F10" s="754"/>
      <c r="G10" s="752">
        <f>G12+G21</f>
        <v>845</v>
      </c>
      <c r="H10" s="753">
        <f>H12+H21</f>
        <v>268</v>
      </c>
      <c r="I10" s="755">
        <f>I12+I21</f>
        <v>1113</v>
      </c>
      <c r="J10" s="754"/>
      <c r="K10" s="752">
        <f>K12+K21</f>
        <v>854</v>
      </c>
      <c r="L10" s="753">
        <f>L12+L21</f>
        <v>266</v>
      </c>
      <c r="M10" s="753">
        <f>M12+M21</f>
        <v>1120</v>
      </c>
      <c r="N10" s="804"/>
      <c r="O10" s="756">
        <f>(M10-$I10)/$I10</f>
        <v>6.2893081761006293E-3</v>
      </c>
      <c r="P10" s="752">
        <f>P12+P21</f>
        <v>833</v>
      </c>
      <c r="Q10" s="753">
        <f>Q12+Q21</f>
        <v>265</v>
      </c>
      <c r="R10" s="755">
        <f>R12+R21</f>
        <v>1098</v>
      </c>
      <c r="S10" s="809"/>
      <c r="T10" s="756">
        <f>(R10-$I10)/$I10</f>
        <v>-1.3477088948787063E-2</v>
      </c>
      <c r="U10" s="752">
        <f>U12+U21</f>
        <v>816</v>
      </c>
      <c r="V10" s="753">
        <f>V12+V21</f>
        <v>260</v>
      </c>
      <c r="W10" s="757">
        <f>W12+W21</f>
        <v>1076</v>
      </c>
      <c r="X10" s="801"/>
      <c r="Y10" s="756">
        <f>(W10-$I10)/$I10</f>
        <v>-3.324348607367475E-2</v>
      </c>
      <c r="Z10" s="794"/>
      <c r="AA10" s="752">
        <f>AA12+AA21</f>
        <v>792</v>
      </c>
      <c r="AB10" s="753">
        <f>AB12+AB21</f>
        <v>257</v>
      </c>
      <c r="AC10" s="757">
        <f>AC12+AC21</f>
        <v>1049</v>
      </c>
      <c r="AD10" s="801"/>
      <c r="AE10" s="756">
        <f>(AC10-$I10)/$I10</f>
        <v>-5.7502246181491468E-2</v>
      </c>
      <c r="AF10" s="752">
        <f>AF12+AF21</f>
        <v>734</v>
      </c>
      <c r="AG10" s="753">
        <f>AG12+AG21</f>
        <v>246</v>
      </c>
      <c r="AH10" s="757">
        <f>AH12+AH21</f>
        <v>980</v>
      </c>
      <c r="AI10" s="801"/>
      <c r="AJ10" s="756">
        <f>(AH10-$I10)/$I10</f>
        <v>-0.11949685534591195</v>
      </c>
      <c r="AK10" s="752">
        <f>AK12+AK21</f>
        <v>728</v>
      </c>
      <c r="AL10" s="753">
        <f>AL12+AL21</f>
        <v>242</v>
      </c>
      <c r="AM10" s="757">
        <f>AM12+AM21</f>
        <v>970</v>
      </c>
      <c r="AN10" s="801"/>
      <c r="AO10" s="756">
        <f>(AM10-$I10)/$I10</f>
        <v>-0.12848158131176998</v>
      </c>
      <c r="AP10" s="752">
        <f>AP12+AP21</f>
        <v>710</v>
      </c>
      <c r="AQ10" s="753">
        <f>AQ12+AQ21</f>
        <v>241</v>
      </c>
      <c r="AR10" s="757">
        <f>AR12+AR21</f>
        <v>951</v>
      </c>
      <c r="AS10" s="801"/>
      <c r="AT10" s="756">
        <f>(AR10-$I10)/$I10</f>
        <v>-0.14555256064690028</v>
      </c>
      <c r="AU10" s="752">
        <f>AU12+AU21</f>
        <v>706</v>
      </c>
      <c r="AV10" s="753">
        <f>AV12+AV21</f>
        <v>239</v>
      </c>
      <c r="AW10" s="757">
        <f>AW12+AW21</f>
        <v>945</v>
      </c>
      <c r="AX10" s="801"/>
      <c r="AY10" s="756">
        <f>(AW10-$I10)/$I10</f>
        <v>-0.15094339622641509</v>
      </c>
      <c r="AZ10" s="752">
        <f>AZ12+AZ21</f>
        <v>696</v>
      </c>
      <c r="BA10" s="753">
        <f>BA12+BA21</f>
        <v>234</v>
      </c>
      <c r="BB10" s="757">
        <f>BB12+BB21</f>
        <v>930</v>
      </c>
      <c r="BC10" s="801"/>
      <c r="BD10" s="756">
        <f>(BB10-$I10)/$I10</f>
        <v>-0.16442048517520216</v>
      </c>
      <c r="BE10" s="752">
        <f>BE12+BE21</f>
        <v>678</v>
      </c>
      <c r="BF10" s="753">
        <f>BF12+BF21</f>
        <v>232</v>
      </c>
      <c r="BG10" s="757">
        <f>BG12+BG21</f>
        <v>910</v>
      </c>
      <c r="BH10" s="801"/>
      <c r="BI10" s="756">
        <f>(BG10-$I10)/$I10</f>
        <v>-0.18238993710691823</v>
      </c>
      <c r="BJ10" s="752">
        <f>BJ12+BJ21</f>
        <v>674</v>
      </c>
      <c r="BK10" s="753">
        <f>BK12+BK21</f>
        <v>232</v>
      </c>
      <c r="BL10" s="757">
        <f>BL12+BL21</f>
        <v>906</v>
      </c>
      <c r="BM10" s="801"/>
      <c r="BN10" s="756">
        <f>(BL10-$I10)/$I10</f>
        <v>-0.18598382749326145</v>
      </c>
    </row>
    <row r="11" spans="2:66" ht="12" thickBot="1" x14ac:dyDescent="0.25">
      <c r="B11" s="819" t="s">
        <v>275</v>
      </c>
      <c r="C11" s="720"/>
      <c r="D11" s="721"/>
      <c r="E11" s="721"/>
      <c r="F11" s="758"/>
      <c r="G11" s="720"/>
      <c r="H11" s="721"/>
      <c r="I11" s="759">
        <v>0</v>
      </c>
      <c r="J11" s="758"/>
      <c r="K11" s="724">
        <f>($G$10-K10)</f>
        <v>-9</v>
      </c>
      <c r="L11" s="723">
        <f>($H$10-L10)</f>
        <v>2</v>
      </c>
      <c r="M11" s="760">
        <f>($I$10-M10)</f>
        <v>-7</v>
      </c>
      <c r="N11" s="802"/>
      <c r="O11" s="761"/>
      <c r="P11" s="724">
        <f>($G$10-P10)</f>
        <v>12</v>
      </c>
      <c r="Q11" s="723">
        <f>($H$10-Q10)</f>
        <v>3</v>
      </c>
      <c r="R11" s="760">
        <f>($I$10-R10)</f>
        <v>15</v>
      </c>
      <c r="S11" s="802"/>
      <c r="T11" s="761"/>
      <c r="U11" s="724">
        <f>($G$10-U10)</f>
        <v>29</v>
      </c>
      <c r="V11" s="723">
        <f>($H$10-V10)</f>
        <v>8</v>
      </c>
      <c r="W11" s="760">
        <f>($I$10-W10)</f>
        <v>37</v>
      </c>
      <c r="X11" s="802"/>
      <c r="Y11" s="761"/>
      <c r="Z11" s="794"/>
      <c r="AA11" s="724">
        <f>($G$10-AA10)</f>
        <v>53</v>
      </c>
      <c r="AB11" s="723">
        <f>($H$10-AB10)</f>
        <v>11</v>
      </c>
      <c r="AC11" s="760">
        <f>($I$10-AC10)</f>
        <v>64</v>
      </c>
      <c r="AD11" s="802"/>
      <c r="AE11" s="761"/>
      <c r="AF11" s="724">
        <f>($G$10-AF10)</f>
        <v>111</v>
      </c>
      <c r="AG11" s="723">
        <f>($H$10-AG10)</f>
        <v>22</v>
      </c>
      <c r="AH11" s="760">
        <f>($I$10-AH10)</f>
        <v>133</v>
      </c>
      <c r="AI11" s="802"/>
      <c r="AJ11" s="761"/>
      <c r="AK11" s="724">
        <f>($G$10-AK10)</f>
        <v>117</v>
      </c>
      <c r="AL11" s="723">
        <f>($H$10-AL10)</f>
        <v>26</v>
      </c>
      <c r="AM11" s="760">
        <f>($I$10-AM10)</f>
        <v>143</v>
      </c>
      <c r="AN11" s="802"/>
      <c r="AO11" s="758"/>
      <c r="AP11" s="724">
        <f>($G$10-AP10)</f>
        <v>135</v>
      </c>
      <c r="AQ11" s="723">
        <f>($H$10-AQ10)</f>
        <v>27</v>
      </c>
      <c r="AR11" s="760">
        <f>($I$10-AR10)</f>
        <v>162</v>
      </c>
      <c r="AS11" s="802"/>
      <c r="AT11" s="761"/>
      <c r="AU11" s="724">
        <f>($G$10-AU10)</f>
        <v>139</v>
      </c>
      <c r="AV11" s="723">
        <f>($H$10-AV10)</f>
        <v>29</v>
      </c>
      <c r="AW11" s="760">
        <f>($I$10-AW10)</f>
        <v>168</v>
      </c>
      <c r="AX11" s="802"/>
      <c r="AY11" s="758"/>
      <c r="AZ11" s="724">
        <f>($G$10-AZ10)</f>
        <v>149</v>
      </c>
      <c r="BA11" s="723">
        <f>($H$10-BA10)</f>
        <v>34</v>
      </c>
      <c r="BB11" s="760">
        <f>($I$10-BB10)</f>
        <v>183</v>
      </c>
      <c r="BC11" s="802"/>
      <c r="BD11" s="761"/>
      <c r="BE11" s="724">
        <f>($G$10-BE10)</f>
        <v>167</v>
      </c>
      <c r="BF11" s="723">
        <f>($H$10-BF10)</f>
        <v>36</v>
      </c>
      <c r="BG11" s="760">
        <f>($I$10-BG10)</f>
        <v>203</v>
      </c>
      <c r="BH11" s="802"/>
      <c r="BI11" s="758"/>
      <c r="BJ11" s="724">
        <f>($G$10-BJ10)</f>
        <v>171</v>
      </c>
      <c r="BK11" s="723">
        <f>($H$10-BK10)</f>
        <v>36</v>
      </c>
      <c r="BL11" s="760">
        <f>($I$10-BL10)</f>
        <v>207</v>
      </c>
      <c r="BM11" s="802"/>
      <c r="BN11" s="758"/>
    </row>
    <row r="12" spans="2:66" x14ac:dyDescent="0.2">
      <c r="B12" s="785" t="s">
        <v>165</v>
      </c>
      <c r="C12" s="764">
        <f>C18+C13</f>
        <v>244</v>
      </c>
      <c r="D12" s="748">
        <f t="shared" ref="D12:AM12" si="0">D18+D13</f>
        <v>95</v>
      </c>
      <c r="E12" s="748">
        <f>E18+E13</f>
        <v>339</v>
      </c>
      <c r="F12" s="749"/>
      <c r="G12" s="747">
        <f t="shared" si="0"/>
        <v>222</v>
      </c>
      <c r="H12" s="748">
        <f t="shared" si="0"/>
        <v>84</v>
      </c>
      <c r="I12" s="748">
        <f t="shared" si="0"/>
        <v>306</v>
      </c>
      <c r="J12" s="750">
        <f>J18+J13</f>
        <v>0</v>
      </c>
      <c r="K12" s="812">
        <f t="shared" si="0"/>
        <v>224</v>
      </c>
      <c r="L12" s="813">
        <f t="shared" si="0"/>
        <v>84</v>
      </c>
      <c r="M12" s="813">
        <f t="shared" si="0"/>
        <v>308</v>
      </c>
      <c r="N12" s="814">
        <f>-($I12-M12)</f>
        <v>2</v>
      </c>
      <c r="O12" s="815">
        <f t="shared" ref="O12:O38" si="1">(M12-$I12)/$I12</f>
        <v>6.5359477124183009E-3</v>
      </c>
      <c r="P12" s="812">
        <f t="shared" si="0"/>
        <v>224</v>
      </c>
      <c r="Q12" s="813">
        <f t="shared" si="0"/>
        <v>86</v>
      </c>
      <c r="R12" s="813">
        <f t="shared" si="0"/>
        <v>310</v>
      </c>
      <c r="S12" s="814">
        <f>-($I12-R12)</f>
        <v>4</v>
      </c>
      <c r="T12" s="815">
        <f t="shared" ref="T12:T18" si="2">(R12-$I12)/$I12</f>
        <v>1.3071895424836602E-2</v>
      </c>
      <c r="U12" s="812">
        <f t="shared" si="0"/>
        <v>222</v>
      </c>
      <c r="V12" s="813">
        <f t="shared" si="0"/>
        <v>84</v>
      </c>
      <c r="W12" s="813">
        <f t="shared" si="0"/>
        <v>306</v>
      </c>
      <c r="X12" s="814">
        <f t="shared" ref="X12:X38" si="3">-($I12-W12)</f>
        <v>0</v>
      </c>
      <c r="Y12" s="815">
        <f>(W12-$I12)/$I12</f>
        <v>0</v>
      </c>
      <c r="Z12" s="795"/>
      <c r="AA12" s="747">
        <f t="shared" si="0"/>
        <v>211</v>
      </c>
      <c r="AB12" s="748">
        <f t="shared" si="0"/>
        <v>84</v>
      </c>
      <c r="AC12" s="748">
        <f t="shared" si="0"/>
        <v>295</v>
      </c>
      <c r="AD12" s="803">
        <f t="shared" ref="AD12:AD38" si="4">-($I12-AC12)</f>
        <v>-11</v>
      </c>
      <c r="AE12" s="751">
        <f>(AC12-$I12)/$I12</f>
        <v>-3.5947712418300651E-2</v>
      </c>
      <c r="AF12" s="747">
        <f t="shared" si="0"/>
        <v>192</v>
      </c>
      <c r="AG12" s="748">
        <f t="shared" si="0"/>
        <v>78</v>
      </c>
      <c r="AH12" s="748">
        <f t="shared" si="0"/>
        <v>270</v>
      </c>
      <c r="AI12" s="803">
        <f t="shared" ref="AI12:AI38" si="5">-($I12-AH12)</f>
        <v>-36</v>
      </c>
      <c r="AJ12" s="751">
        <f>(AH12-$I12)/$I12</f>
        <v>-0.11764705882352941</v>
      </c>
      <c r="AK12" s="747">
        <f t="shared" si="0"/>
        <v>186</v>
      </c>
      <c r="AL12" s="748">
        <f t="shared" si="0"/>
        <v>76</v>
      </c>
      <c r="AM12" s="748">
        <f t="shared" si="0"/>
        <v>262</v>
      </c>
      <c r="AN12" s="803">
        <f t="shared" ref="AN12:AN38" si="6">-($I12-AM12)</f>
        <v>-44</v>
      </c>
      <c r="AO12" s="751">
        <f>(AM12-$I12)/$I12</f>
        <v>-0.1437908496732026</v>
      </c>
      <c r="AP12" s="747">
        <f t="shared" ref="AP12:AR12" si="7">AP18+AP13</f>
        <v>180</v>
      </c>
      <c r="AQ12" s="748">
        <f t="shared" si="7"/>
        <v>75</v>
      </c>
      <c r="AR12" s="748">
        <f t="shared" si="7"/>
        <v>255</v>
      </c>
      <c r="AS12" s="803">
        <f t="shared" ref="AS12:AS38" si="8">-($I12-AR12)</f>
        <v>-51</v>
      </c>
      <c r="AT12" s="751">
        <f>(AR12-$I12)/$I12</f>
        <v>-0.16666666666666666</v>
      </c>
      <c r="AU12" s="747">
        <f t="shared" ref="AU12:AV12" si="9">AU18+AU13</f>
        <v>178</v>
      </c>
      <c r="AV12" s="748">
        <f t="shared" si="9"/>
        <v>74</v>
      </c>
      <c r="AW12" s="748">
        <f>AW18+AW13</f>
        <v>252</v>
      </c>
      <c r="AX12" s="803">
        <f t="shared" ref="AX12:AX38" si="10">-($I12-AW12)</f>
        <v>-54</v>
      </c>
      <c r="AY12" s="751">
        <f>(AW12-$I12)/$I12</f>
        <v>-0.17647058823529413</v>
      </c>
      <c r="AZ12" s="747">
        <f t="shared" ref="AZ12:BB12" si="11">AZ18+AZ13</f>
        <v>176</v>
      </c>
      <c r="BA12" s="748">
        <f t="shared" si="11"/>
        <v>72</v>
      </c>
      <c r="BB12" s="748">
        <f t="shared" si="11"/>
        <v>248</v>
      </c>
      <c r="BC12" s="803">
        <f>-($I12-BB12)</f>
        <v>-58</v>
      </c>
      <c r="BD12" s="751">
        <f>(BB12-$I12)/$I12</f>
        <v>-0.18954248366013071</v>
      </c>
      <c r="BE12" s="747">
        <f t="shared" ref="BE12:BG12" si="12">BE18+BE13</f>
        <v>169</v>
      </c>
      <c r="BF12" s="748">
        <f t="shared" si="12"/>
        <v>71</v>
      </c>
      <c r="BG12" s="748">
        <f t="shared" si="12"/>
        <v>240</v>
      </c>
      <c r="BH12" s="803">
        <f>-($I12-BG12)</f>
        <v>-66</v>
      </c>
      <c r="BI12" s="751">
        <f>(BG12-$I12)/$I12</f>
        <v>-0.21568627450980393</v>
      </c>
      <c r="BJ12" s="747">
        <f t="shared" ref="BJ12:BL12" si="13">BJ18+BJ13</f>
        <v>168</v>
      </c>
      <c r="BK12" s="748">
        <f t="shared" si="13"/>
        <v>71</v>
      </c>
      <c r="BL12" s="748">
        <f t="shared" si="13"/>
        <v>239</v>
      </c>
      <c r="BM12" s="803">
        <f>-($I12-BL12)</f>
        <v>-67</v>
      </c>
      <c r="BN12" s="751">
        <f>(BL12-$I12)/$I12</f>
        <v>-0.21895424836601307</v>
      </c>
    </row>
    <row r="13" spans="2:66" x14ac:dyDescent="0.2">
      <c r="B13" s="743" t="s">
        <v>171</v>
      </c>
      <c r="C13" s="710">
        <f>SUM(C14:C17)</f>
        <v>110</v>
      </c>
      <c r="D13" s="708">
        <f>SUM(D14:D17)</f>
        <v>66</v>
      </c>
      <c r="E13" s="708">
        <f>SUM(E14:E17)</f>
        <v>176</v>
      </c>
      <c r="F13" s="709"/>
      <c r="G13" s="707">
        <f>SUM(G14:G17)</f>
        <v>105</v>
      </c>
      <c r="H13" s="708">
        <f>SUM(H14:H17)</f>
        <v>64</v>
      </c>
      <c r="I13" s="708">
        <f>SUM(I14:I17)</f>
        <v>169</v>
      </c>
      <c r="J13" s="657">
        <v>0</v>
      </c>
      <c r="K13" s="707">
        <f>SUM(K14:K17)</f>
        <v>108</v>
      </c>
      <c r="L13" s="708">
        <f>SUM(L14:L17)</f>
        <v>63</v>
      </c>
      <c r="M13" s="708">
        <f>SUM(M14:M17)</f>
        <v>171</v>
      </c>
      <c r="N13" s="811">
        <f t="shared" ref="N13:N38" si="14">-($I13-M13)</f>
        <v>2</v>
      </c>
      <c r="O13" s="657">
        <f t="shared" si="1"/>
        <v>1.1834319526627219E-2</v>
      </c>
      <c r="P13" s="707">
        <f>SUM(P14:P17)</f>
        <v>103</v>
      </c>
      <c r="Q13" s="708">
        <f>SUM(Q14:Q17)</f>
        <v>62</v>
      </c>
      <c r="R13" s="708">
        <f>SUM(R14:R17)</f>
        <v>165</v>
      </c>
      <c r="S13" s="811">
        <f t="shared" ref="S13:S38" si="15">-($I13-R13)</f>
        <v>-4</v>
      </c>
      <c r="T13" s="657">
        <f t="shared" si="2"/>
        <v>-2.3668639053254437E-2</v>
      </c>
      <c r="U13" s="707">
        <f>SUM(U14:U17)</f>
        <v>101</v>
      </c>
      <c r="V13" s="708">
        <f>SUM(V14:V17)</f>
        <v>61</v>
      </c>
      <c r="W13" s="708">
        <f>SUM(W14:W17)</f>
        <v>162</v>
      </c>
      <c r="X13" s="811">
        <f t="shared" si="3"/>
        <v>-7</v>
      </c>
      <c r="Y13" s="657">
        <f>(W13-$I13)/$I13</f>
        <v>-4.142011834319527E-2</v>
      </c>
      <c r="Z13" s="796"/>
      <c r="AA13" s="707">
        <f>SUM(AA14:AA17)</f>
        <v>96</v>
      </c>
      <c r="AB13" s="708">
        <f>SUM(AB14:AB17)</f>
        <v>61</v>
      </c>
      <c r="AC13" s="708">
        <f>SUM(AC14:AC17)</f>
        <v>157</v>
      </c>
      <c r="AD13" s="811">
        <f t="shared" si="4"/>
        <v>-12</v>
      </c>
      <c r="AE13" s="657">
        <f>(AC13-$I13)/$I13</f>
        <v>-7.1005917159763315E-2</v>
      </c>
      <c r="AF13" s="707">
        <f>SUM(AF14:AF17)</f>
        <v>83</v>
      </c>
      <c r="AG13" s="708">
        <f>SUM(AG14:AG17)</f>
        <v>56</v>
      </c>
      <c r="AH13" s="708">
        <f>SUM(AH14:AH17)</f>
        <v>139</v>
      </c>
      <c r="AI13" s="811">
        <f t="shared" si="5"/>
        <v>-30</v>
      </c>
      <c r="AJ13" s="657">
        <f>(AH13-$I13)/$I13</f>
        <v>-0.17751479289940827</v>
      </c>
      <c r="AK13" s="707">
        <f>SUM(AK14:AK17)</f>
        <v>81</v>
      </c>
      <c r="AL13" s="708">
        <f>SUM(AL14:AL17)</f>
        <v>55</v>
      </c>
      <c r="AM13" s="708">
        <f>SUM(AM14:AM17)</f>
        <v>136</v>
      </c>
      <c r="AN13" s="811">
        <f t="shared" si="6"/>
        <v>-33</v>
      </c>
      <c r="AO13" s="657">
        <f>(AM13-$I13)/$I13</f>
        <v>-0.19526627218934911</v>
      </c>
      <c r="AP13" s="707">
        <f>SUM(AP14:AP17)</f>
        <v>77</v>
      </c>
      <c r="AQ13" s="708">
        <f>SUM(AQ14:AQ17)</f>
        <v>55</v>
      </c>
      <c r="AR13" s="708">
        <f>SUM(AR14:AR17)</f>
        <v>132</v>
      </c>
      <c r="AS13" s="811">
        <f t="shared" si="8"/>
        <v>-37</v>
      </c>
      <c r="AT13" s="657">
        <f>(AR13-$I13)/$I13</f>
        <v>-0.21893491124260356</v>
      </c>
      <c r="AU13" s="707">
        <f>SUM(AU14:AU17)</f>
        <v>77</v>
      </c>
      <c r="AV13" s="708">
        <f>SUM(AV14:AV17)</f>
        <v>55</v>
      </c>
      <c r="AW13" s="708">
        <f>SUM(AW14:AW17)</f>
        <v>132</v>
      </c>
      <c r="AX13" s="811">
        <f t="shared" si="10"/>
        <v>-37</v>
      </c>
      <c r="AY13" s="657">
        <f>(AW13-$I13)/$I13</f>
        <v>-0.21893491124260356</v>
      </c>
      <c r="AZ13" s="707">
        <f>SUM(AZ14:AZ17)</f>
        <v>76</v>
      </c>
      <c r="BA13" s="708">
        <f>SUM(BA14:BA17)</f>
        <v>53</v>
      </c>
      <c r="BB13" s="708">
        <f>SUM(BB14:BB17)</f>
        <v>129</v>
      </c>
      <c r="BC13" s="811">
        <f t="shared" ref="BC13:BC38" si="16">-($I13-BB13)</f>
        <v>-40</v>
      </c>
      <c r="BD13" s="657">
        <f>(BB13-$I13)/$I13</f>
        <v>-0.23668639053254437</v>
      </c>
      <c r="BE13" s="707">
        <f>SUM(BE14:BE17)</f>
        <v>75</v>
      </c>
      <c r="BF13" s="708">
        <f>SUM(BF14:BF17)</f>
        <v>52</v>
      </c>
      <c r="BG13" s="708">
        <f>SUM(BG14:BG17)</f>
        <v>127</v>
      </c>
      <c r="BH13" s="811">
        <f t="shared" ref="BH13:BH38" si="17">-($I13-BG13)</f>
        <v>-42</v>
      </c>
      <c r="BI13" s="657">
        <f>(BG13-$I13)/$I13</f>
        <v>-0.24852071005917159</v>
      </c>
      <c r="BJ13" s="707">
        <f>SUM(BJ14:BJ17)</f>
        <v>74</v>
      </c>
      <c r="BK13" s="708">
        <f>SUM(BK14:BK17)</f>
        <v>52</v>
      </c>
      <c r="BL13" s="708">
        <f>SUM(BL14:BL17)</f>
        <v>126</v>
      </c>
      <c r="BM13" s="811">
        <f t="shared" ref="BM13:BM38" si="18">-($I13-BL13)</f>
        <v>-43</v>
      </c>
      <c r="BN13" s="657">
        <f>(BL13-$I13)/$I13</f>
        <v>-0.25443786982248523</v>
      </c>
    </row>
    <row r="14" spans="2:66" x14ac:dyDescent="0.2">
      <c r="B14" s="770" t="s">
        <v>214</v>
      </c>
      <c r="C14" s="712">
        <v>22</v>
      </c>
      <c r="D14" s="706">
        <v>25</v>
      </c>
      <c r="E14" s="704">
        <f>SUM(C14:D14)</f>
        <v>47</v>
      </c>
      <c r="F14" s="711"/>
      <c r="G14" s="705">
        <v>22</v>
      </c>
      <c r="H14" s="706">
        <v>25</v>
      </c>
      <c r="I14" s="706">
        <f>SUM(G14:H14)</f>
        <v>47</v>
      </c>
      <c r="J14" s="658">
        <v>0</v>
      </c>
      <c r="K14" s="705">
        <v>23</v>
      </c>
      <c r="L14" s="706">
        <v>25</v>
      </c>
      <c r="M14" s="706">
        <f>SUM(K14:L14)</f>
        <v>48</v>
      </c>
      <c r="N14" s="810">
        <f t="shared" si="14"/>
        <v>1</v>
      </c>
      <c r="O14" s="659">
        <f t="shared" si="1"/>
        <v>2.1276595744680851E-2</v>
      </c>
      <c r="P14" s="705">
        <v>23</v>
      </c>
      <c r="Q14" s="706">
        <v>25</v>
      </c>
      <c r="R14" s="706">
        <f>SUM(P14:Q14)</f>
        <v>48</v>
      </c>
      <c r="S14" s="810">
        <f t="shared" si="15"/>
        <v>1</v>
      </c>
      <c r="T14" s="659">
        <f t="shared" si="2"/>
        <v>2.1276595744680851E-2</v>
      </c>
      <c r="U14" s="705">
        <v>22</v>
      </c>
      <c r="V14" s="706">
        <v>25</v>
      </c>
      <c r="W14" s="706">
        <f>SUM(U14:V14)</f>
        <v>47</v>
      </c>
      <c r="X14" s="810">
        <f t="shared" si="3"/>
        <v>0</v>
      </c>
      <c r="Y14" s="658">
        <f>(W14-$I14)/$I14</f>
        <v>0</v>
      </c>
      <c r="Z14" s="796"/>
      <c r="AA14" s="705">
        <v>18</v>
      </c>
      <c r="AB14" s="706">
        <v>25</v>
      </c>
      <c r="AC14" s="706">
        <f>SUM(AA14:AB14)</f>
        <v>43</v>
      </c>
      <c r="AD14" s="810">
        <f t="shared" si="4"/>
        <v>-4</v>
      </c>
      <c r="AE14" s="660">
        <f>(AC14-$I14)/$I14</f>
        <v>-8.5106382978723402E-2</v>
      </c>
      <c r="AF14" s="705">
        <v>14</v>
      </c>
      <c r="AG14" s="706">
        <v>24</v>
      </c>
      <c r="AH14" s="706">
        <f>SUM(AF14:AG14)</f>
        <v>38</v>
      </c>
      <c r="AI14" s="810">
        <f t="shared" si="5"/>
        <v>-9</v>
      </c>
      <c r="AJ14" s="660">
        <f t="shared" ref="AJ14:AJ20" si="19">(AH14-$I14)/$I14</f>
        <v>-0.19148936170212766</v>
      </c>
      <c r="AK14" s="705">
        <v>14</v>
      </c>
      <c r="AL14" s="706">
        <v>23</v>
      </c>
      <c r="AM14" s="706">
        <f>SUM(AK14:AL14)</f>
        <v>37</v>
      </c>
      <c r="AN14" s="810">
        <f t="shared" si="6"/>
        <v>-10</v>
      </c>
      <c r="AO14" s="661">
        <f>(AM14-$I14)/$I14</f>
        <v>-0.21276595744680851</v>
      </c>
      <c r="AP14" s="705">
        <v>14</v>
      </c>
      <c r="AQ14" s="706">
        <v>23</v>
      </c>
      <c r="AR14" s="706">
        <f>SUM(AP14:AQ14)</f>
        <v>37</v>
      </c>
      <c r="AS14" s="810">
        <f t="shared" si="8"/>
        <v>-10</v>
      </c>
      <c r="AT14" s="661">
        <f t="shared" ref="AT14:AT20" si="20">(AR14-$I14)/$I14</f>
        <v>-0.21276595744680851</v>
      </c>
      <c r="AU14" s="705">
        <v>14</v>
      </c>
      <c r="AV14" s="706">
        <v>23</v>
      </c>
      <c r="AW14" s="706">
        <f>SUM(AU14:AV14)</f>
        <v>37</v>
      </c>
      <c r="AX14" s="810">
        <f t="shared" si="10"/>
        <v>-10</v>
      </c>
      <c r="AY14" s="661">
        <f>(AW14-$I14)/$I14</f>
        <v>-0.21276595744680851</v>
      </c>
      <c r="AZ14" s="705">
        <v>14</v>
      </c>
      <c r="BA14" s="706">
        <v>22</v>
      </c>
      <c r="BB14" s="706">
        <f>SUM(AZ14:BA14)</f>
        <v>36</v>
      </c>
      <c r="BC14" s="810">
        <f t="shared" si="16"/>
        <v>-11</v>
      </c>
      <c r="BD14" s="661">
        <f t="shared" ref="BD14:BD20" si="21">(BB14-$I14)/$I14</f>
        <v>-0.23404255319148937</v>
      </c>
      <c r="BE14" s="705">
        <v>15</v>
      </c>
      <c r="BF14" s="706">
        <v>21</v>
      </c>
      <c r="BG14" s="706">
        <f>SUM(BE14:BF14)</f>
        <v>36</v>
      </c>
      <c r="BH14" s="810">
        <f t="shared" si="17"/>
        <v>-11</v>
      </c>
      <c r="BI14" s="661">
        <f>(BG14-$I14)/$I14</f>
        <v>-0.23404255319148937</v>
      </c>
      <c r="BJ14" s="705">
        <v>14</v>
      </c>
      <c r="BK14" s="706">
        <v>21</v>
      </c>
      <c r="BL14" s="706">
        <f>SUM(BJ14:BK14)</f>
        <v>35</v>
      </c>
      <c r="BM14" s="810">
        <f t="shared" si="18"/>
        <v>-12</v>
      </c>
      <c r="BN14" s="661">
        <f>(BL14-$I14)/$I14</f>
        <v>-0.25531914893617019</v>
      </c>
    </row>
    <row r="15" spans="2:66" x14ac:dyDescent="0.2">
      <c r="B15" s="768" t="s">
        <v>130</v>
      </c>
      <c r="C15" s="719">
        <v>27</v>
      </c>
      <c r="D15" s="704">
        <v>15</v>
      </c>
      <c r="E15" s="704">
        <f t="shared" ref="E15:E16" si="22">SUM(C15:D15)</f>
        <v>42</v>
      </c>
      <c r="F15" s="713"/>
      <c r="G15" s="705">
        <v>26</v>
      </c>
      <c r="H15" s="706">
        <v>13</v>
      </c>
      <c r="I15" s="706">
        <f>SUM(G15:H15)</f>
        <v>39</v>
      </c>
      <c r="J15" s="658">
        <v>0</v>
      </c>
      <c r="K15" s="705">
        <v>26</v>
      </c>
      <c r="L15" s="706">
        <v>12</v>
      </c>
      <c r="M15" s="706">
        <f>SUM(K15:L15)</f>
        <v>38</v>
      </c>
      <c r="N15" s="810">
        <f t="shared" si="14"/>
        <v>-1</v>
      </c>
      <c r="O15" s="658">
        <f t="shared" si="1"/>
        <v>-2.564102564102564E-2</v>
      </c>
      <c r="P15" s="705">
        <v>25</v>
      </c>
      <c r="Q15" s="706">
        <v>12</v>
      </c>
      <c r="R15" s="706">
        <f>SUM(P15:Q15)</f>
        <v>37</v>
      </c>
      <c r="S15" s="810">
        <f t="shared" si="15"/>
        <v>-2</v>
      </c>
      <c r="T15" s="660">
        <f t="shared" si="2"/>
        <v>-5.128205128205128E-2</v>
      </c>
      <c r="U15" s="705">
        <v>25</v>
      </c>
      <c r="V15" s="706">
        <v>12</v>
      </c>
      <c r="W15" s="706">
        <f>SUM(U15:V15)</f>
        <v>37</v>
      </c>
      <c r="X15" s="810">
        <f t="shared" si="3"/>
        <v>-2</v>
      </c>
      <c r="Y15" s="660">
        <f>(W15-$I15)/$I15</f>
        <v>-5.128205128205128E-2</v>
      </c>
      <c r="Z15" s="796"/>
      <c r="AA15" s="705">
        <v>24</v>
      </c>
      <c r="AB15" s="706">
        <v>12</v>
      </c>
      <c r="AC15" s="706">
        <f>SUM(AA15:AB15)</f>
        <v>36</v>
      </c>
      <c r="AD15" s="810">
        <f t="shared" si="4"/>
        <v>-3</v>
      </c>
      <c r="AE15" s="660">
        <f>(AC15-$I15)/$I15</f>
        <v>-7.6923076923076927E-2</v>
      </c>
      <c r="AF15" s="705">
        <v>22</v>
      </c>
      <c r="AG15" s="706">
        <v>12</v>
      </c>
      <c r="AH15" s="706">
        <f>SUM(AF15:AG15)</f>
        <v>34</v>
      </c>
      <c r="AI15" s="810">
        <f t="shared" si="5"/>
        <v>-5</v>
      </c>
      <c r="AJ15" s="660">
        <f t="shared" si="19"/>
        <v>-0.12820512820512819</v>
      </c>
      <c r="AK15" s="705">
        <v>21</v>
      </c>
      <c r="AL15" s="706">
        <v>12</v>
      </c>
      <c r="AM15" s="706">
        <f t="shared" ref="AM15:AM17" si="23">SUM(AK15:AL15)</f>
        <v>33</v>
      </c>
      <c r="AN15" s="810">
        <f t="shared" si="6"/>
        <v>-6</v>
      </c>
      <c r="AO15" s="660">
        <f>(AM15-$I15)/$I15</f>
        <v>-0.15384615384615385</v>
      </c>
      <c r="AP15" s="705">
        <v>20</v>
      </c>
      <c r="AQ15" s="706">
        <v>12</v>
      </c>
      <c r="AR15" s="706">
        <f>SUM(AP15:AQ15)</f>
        <v>32</v>
      </c>
      <c r="AS15" s="810">
        <f t="shared" si="8"/>
        <v>-7</v>
      </c>
      <c r="AT15" s="660">
        <f t="shared" si="20"/>
        <v>-0.17948717948717949</v>
      </c>
      <c r="AU15" s="705">
        <v>20</v>
      </c>
      <c r="AV15" s="706">
        <v>12</v>
      </c>
      <c r="AW15" s="706">
        <f t="shared" ref="AW15:AW16" si="24">SUM(AU15:AV15)</f>
        <v>32</v>
      </c>
      <c r="AX15" s="810">
        <f t="shared" si="10"/>
        <v>-7</v>
      </c>
      <c r="AY15" s="660">
        <f>(AW15-$I15)/$I15</f>
        <v>-0.17948717948717949</v>
      </c>
      <c r="AZ15" s="705">
        <v>20</v>
      </c>
      <c r="BA15" s="706">
        <v>12</v>
      </c>
      <c r="BB15" s="706">
        <f t="shared" ref="BB15:BB16" si="25">SUM(AZ15:BA15)</f>
        <v>32</v>
      </c>
      <c r="BC15" s="810">
        <f t="shared" si="16"/>
        <v>-7</v>
      </c>
      <c r="BD15" s="660">
        <f t="shared" si="21"/>
        <v>-0.17948717948717949</v>
      </c>
      <c r="BE15" s="705">
        <v>20</v>
      </c>
      <c r="BF15" s="706">
        <v>12</v>
      </c>
      <c r="BG15" s="706">
        <f t="shared" ref="BG15:BG16" si="26">SUM(BE15:BF15)</f>
        <v>32</v>
      </c>
      <c r="BH15" s="810">
        <f t="shared" si="17"/>
        <v>-7</v>
      </c>
      <c r="BI15" s="660">
        <f>(BG15-$I15)/$I15</f>
        <v>-0.17948717948717949</v>
      </c>
      <c r="BJ15" s="705">
        <v>20</v>
      </c>
      <c r="BK15" s="706">
        <v>12</v>
      </c>
      <c r="BL15" s="706">
        <f t="shared" ref="BL15:BL16" si="27">SUM(BJ15:BK15)</f>
        <v>32</v>
      </c>
      <c r="BM15" s="810">
        <f t="shared" si="18"/>
        <v>-7</v>
      </c>
      <c r="BN15" s="660">
        <f>(BL15-$I15)/$I15</f>
        <v>-0.17948717948717949</v>
      </c>
    </row>
    <row r="16" spans="2:66" x14ac:dyDescent="0.2">
      <c r="B16" s="768" t="s">
        <v>10</v>
      </c>
      <c r="C16" s="719">
        <v>21</v>
      </c>
      <c r="D16" s="704">
        <v>4</v>
      </c>
      <c r="E16" s="704">
        <f t="shared" si="22"/>
        <v>25</v>
      </c>
      <c r="F16" s="713"/>
      <c r="G16" s="703">
        <v>22</v>
      </c>
      <c r="H16" s="704">
        <v>4</v>
      </c>
      <c r="I16" s="706">
        <f>SUM(G16:H16)</f>
        <v>26</v>
      </c>
      <c r="J16" s="658">
        <v>0</v>
      </c>
      <c r="K16" s="705">
        <v>22</v>
      </c>
      <c r="L16" s="706">
        <v>3</v>
      </c>
      <c r="M16" s="706">
        <f>SUM(K16:L16)</f>
        <v>25</v>
      </c>
      <c r="N16" s="810">
        <f t="shared" si="14"/>
        <v>-1</v>
      </c>
      <c r="O16" s="658">
        <f t="shared" si="1"/>
        <v>-3.8461538461538464E-2</v>
      </c>
      <c r="P16" s="705">
        <v>22</v>
      </c>
      <c r="Q16" s="706">
        <v>3</v>
      </c>
      <c r="R16" s="706">
        <f>SUM(P16:Q16)</f>
        <v>25</v>
      </c>
      <c r="S16" s="810">
        <f t="shared" si="15"/>
        <v>-1</v>
      </c>
      <c r="T16" s="658">
        <f t="shared" si="2"/>
        <v>-3.8461538461538464E-2</v>
      </c>
      <c r="U16" s="705">
        <v>22</v>
      </c>
      <c r="V16" s="706">
        <v>3</v>
      </c>
      <c r="W16" s="706">
        <f>SUM(U16:V16)</f>
        <v>25</v>
      </c>
      <c r="X16" s="810">
        <f t="shared" si="3"/>
        <v>-1</v>
      </c>
      <c r="Y16" s="658">
        <f t="shared" ref="Y16:Y20" si="28">(W16-$I16)/$I16</f>
        <v>-3.8461538461538464E-2</v>
      </c>
      <c r="Z16" s="796"/>
      <c r="AA16" s="705">
        <v>22</v>
      </c>
      <c r="AB16" s="706">
        <v>3</v>
      </c>
      <c r="AC16" s="706">
        <f>SUM(AA16:AB16)</f>
        <v>25</v>
      </c>
      <c r="AD16" s="810">
        <f t="shared" si="4"/>
        <v>-1</v>
      </c>
      <c r="AE16" s="658">
        <f t="shared" ref="AE16:AE19" si="29">(AC16-$I16)/$I16</f>
        <v>-3.8461538461538464E-2</v>
      </c>
      <c r="AF16" s="705">
        <v>21</v>
      </c>
      <c r="AG16" s="706">
        <v>3</v>
      </c>
      <c r="AH16" s="706">
        <f>SUM(AF16:AG16)</f>
        <v>24</v>
      </c>
      <c r="AI16" s="810">
        <f t="shared" si="5"/>
        <v>-2</v>
      </c>
      <c r="AJ16" s="660">
        <f t="shared" si="19"/>
        <v>-7.6923076923076927E-2</v>
      </c>
      <c r="AK16" s="705">
        <v>20</v>
      </c>
      <c r="AL16" s="706">
        <v>3</v>
      </c>
      <c r="AM16" s="706">
        <f t="shared" si="23"/>
        <v>23</v>
      </c>
      <c r="AN16" s="810">
        <f t="shared" si="6"/>
        <v>-3</v>
      </c>
      <c r="AO16" s="660">
        <f t="shared" ref="AO16:AO20" si="30">(AM16-$I16)/$I16</f>
        <v>-0.11538461538461539</v>
      </c>
      <c r="AP16" s="705">
        <v>17</v>
      </c>
      <c r="AQ16" s="706">
        <v>3</v>
      </c>
      <c r="AR16" s="706">
        <f>SUM(AP16:AQ16)</f>
        <v>20</v>
      </c>
      <c r="AS16" s="810">
        <f t="shared" si="8"/>
        <v>-6</v>
      </c>
      <c r="AT16" s="661">
        <f t="shared" si="20"/>
        <v>-0.23076923076923078</v>
      </c>
      <c r="AU16" s="705">
        <v>17</v>
      </c>
      <c r="AV16" s="706">
        <v>3</v>
      </c>
      <c r="AW16" s="706">
        <f t="shared" si="24"/>
        <v>20</v>
      </c>
      <c r="AX16" s="810">
        <f t="shared" si="10"/>
        <v>-6</v>
      </c>
      <c r="AY16" s="661">
        <f t="shared" ref="AY16:AY20" si="31">(AW16-$I16)/$I16</f>
        <v>-0.23076923076923078</v>
      </c>
      <c r="AZ16" s="705">
        <v>17</v>
      </c>
      <c r="BA16" s="706">
        <v>3</v>
      </c>
      <c r="BB16" s="706">
        <f t="shared" si="25"/>
        <v>20</v>
      </c>
      <c r="BC16" s="810">
        <f t="shared" si="16"/>
        <v>-6</v>
      </c>
      <c r="BD16" s="661">
        <f t="shared" si="21"/>
        <v>-0.23076923076923078</v>
      </c>
      <c r="BE16" s="705">
        <v>15</v>
      </c>
      <c r="BF16" s="706">
        <v>3</v>
      </c>
      <c r="BG16" s="706">
        <f t="shared" si="26"/>
        <v>18</v>
      </c>
      <c r="BH16" s="810">
        <f t="shared" si="17"/>
        <v>-8</v>
      </c>
      <c r="BI16" s="661">
        <f t="shared" ref="BI16:BI20" si="32">(BG16-$I16)/$I16</f>
        <v>-0.30769230769230771</v>
      </c>
      <c r="BJ16" s="705">
        <v>15</v>
      </c>
      <c r="BK16" s="706">
        <v>3</v>
      </c>
      <c r="BL16" s="706">
        <f t="shared" si="27"/>
        <v>18</v>
      </c>
      <c r="BM16" s="810">
        <f t="shared" si="18"/>
        <v>-8</v>
      </c>
      <c r="BN16" s="661">
        <f t="shared" ref="BN16:BN20" si="33">(BL16-$I16)/$I16</f>
        <v>-0.30769230769230771</v>
      </c>
    </row>
    <row r="17" spans="2:66" x14ac:dyDescent="0.2">
      <c r="B17" s="768" t="s">
        <v>184</v>
      </c>
      <c r="C17" s="719">
        <v>40</v>
      </c>
      <c r="D17" s="704">
        <v>22</v>
      </c>
      <c r="E17" s="704">
        <f t="shared" ref="E17" si="34">SUM(C17:D17)</f>
        <v>62</v>
      </c>
      <c r="F17" s="713"/>
      <c r="G17" s="703">
        <v>35</v>
      </c>
      <c r="H17" s="704">
        <v>22</v>
      </c>
      <c r="I17" s="706">
        <f>SUM(G17:H17)</f>
        <v>57</v>
      </c>
      <c r="J17" s="658">
        <v>0</v>
      </c>
      <c r="K17" s="705">
        <v>37</v>
      </c>
      <c r="L17" s="706">
        <v>23</v>
      </c>
      <c r="M17" s="706">
        <f>SUM(K17:L17)</f>
        <v>60</v>
      </c>
      <c r="N17" s="810">
        <f t="shared" si="14"/>
        <v>3</v>
      </c>
      <c r="O17" s="659">
        <f>(M17-$I17)/$I17</f>
        <v>5.2631578947368418E-2</v>
      </c>
      <c r="P17" s="705">
        <v>33</v>
      </c>
      <c r="Q17" s="706">
        <v>22</v>
      </c>
      <c r="R17" s="706">
        <f>SUM(P17:Q17)</f>
        <v>55</v>
      </c>
      <c r="S17" s="810">
        <f t="shared" si="15"/>
        <v>-2</v>
      </c>
      <c r="T17" s="658">
        <f>(R17-$I17)/$I17</f>
        <v>-3.5087719298245612E-2</v>
      </c>
      <c r="U17" s="705">
        <v>32</v>
      </c>
      <c r="V17" s="706">
        <v>21</v>
      </c>
      <c r="W17" s="706">
        <f>SUM(U17:V17)</f>
        <v>53</v>
      </c>
      <c r="X17" s="810">
        <f t="shared" si="3"/>
        <v>-4</v>
      </c>
      <c r="Y17" s="660">
        <f>(W17-$I17)/$I17</f>
        <v>-7.0175438596491224E-2</v>
      </c>
      <c r="Z17" s="796"/>
      <c r="AA17" s="705">
        <v>32</v>
      </c>
      <c r="AB17" s="706">
        <v>21</v>
      </c>
      <c r="AC17" s="706">
        <f>SUM(AA17:AB17)</f>
        <v>53</v>
      </c>
      <c r="AD17" s="810">
        <f t="shared" si="4"/>
        <v>-4</v>
      </c>
      <c r="AE17" s="660">
        <f>(AC17-$I17)/$I17</f>
        <v>-7.0175438596491224E-2</v>
      </c>
      <c r="AF17" s="705">
        <v>26</v>
      </c>
      <c r="AG17" s="706">
        <v>17</v>
      </c>
      <c r="AH17" s="706">
        <f>SUM(AF17:AG17)</f>
        <v>43</v>
      </c>
      <c r="AI17" s="810">
        <f t="shared" si="5"/>
        <v>-14</v>
      </c>
      <c r="AJ17" s="661">
        <f>(AH17-$I17)/$I17</f>
        <v>-0.24561403508771928</v>
      </c>
      <c r="AK17" s="705">
        <v>26</v>
      </c>
      <c r="AL17" s="706">
        <v>17</v>
      </c>
      <c r="AM17" s="706">
        <f t="shared" si="23"/>
        <v>43</v>
      </c>
      <c r="AN17" s="810">
        <f t="shared" si="6"/>
        <v>-14</v>
      </c>
      <c r="AO17" s="661">
        <f t="shared" si="30"/>
        <v>-0.24561403508771928</v>
      </c>
      <c r="AP17" s="705">
        <v>26</v>
      </c>
      <c r="AQ17" s="706">
        <v>17</v>
      </c>
      <c r="AR17" s="706">
        <f>SUM(AP17:AQ17)</f>
        <v>43</v>
      </c>
      <c r="AS17" s="810">
        <f t="shared" si="8"/>
        <v>-14</v>
      </c>
      <c r="AT17" s="661">
        <f t="shared" si="20"/>
        <v>-0.24561403508771928</v>
      </c>
      <c r="AU17" s="705">
        <v>26</v>
      </c>
      <c r="AV17" s="706">
        <v>17</v>
      </c>
      <c r="AW17" s="706">
        <f>SUM(AU17:AV17)</f>
        <v>43</v>
      </c>
      <c r="AX17" s="810">
        <f t="shared" si="10"/>
        <v>-14</v>
      </c>
      <c r="AY17" s="661">
        <f t="shared" si="31"/>
        <v>-0.24561403508771928</v>
      </c>
      <c r="AZ17" s="705">
        <v>25</v>
      </c>
      <c r="BA17" s="706">
        <v>16</v>
      </c>
      <c r="BB17" s="706">
        <f>SUM(AZ17:BA17)</f>
        <v>41</v>
      </c>
      <c r="BC17" s="810">
        <f t="shared" si="16"/>
        <v>-16</v>
      </c>
      <c r="BD17" s="661">
        <f t="shared" si="21"/>
        <v>-0.2807017543859649</v>
      </c>
      <c r="BE17" s="705">
        <v>25</v>
      </c>
      <c r="BF17" s="706">
        <v>16</v>
      </c>
      <c r="BG17" s="706">
        <f>SUM(BE17:BF17)</f>
        <v>41</v>
      </c>
      <c r="BH17" s="810">
        <f t="shared" si="17"/>
        <v>-16</v>
      </c>
      <c r="BI17" s="661">
        <f t="shared" si="32"/>
        <v>-0.2807017543859649</v>
      </c>
      <c r="BJ17" s="705">
        <v>25</v>
      </c>
      <c r="BK17" s="706">
        <v>16</v>
      </c>
      <c r="BL17" s="706">
        <f>SUM(BJ17:BK17)</f>
        <v>41</v>
      </c>
      <c r="BM17" s="810">
        <f t="shared" si="18"/>
        <v>-16</v>
      </c>
      <c r="BN17" s="661">
        <f t="shared" si="33"/>
        <v>-0.2807017543859649</v>
      </c>
    </row>
    <row r="18" spans="2:66" s="688" customFormat="1" x14ac:dyDescent="0.2">
      <c r="B18" s="743" t="s">
        <v>172</v>
      </c>
      <c r="C18" s="710">
        <f>SUM(C19:C20)</f>
        <v>134</v>
      </c>
      <c r="D18" s="708">
        <f>SUM(D19:D20)</f>
        <v>29</v>
      </c>
      <c r="E18" s="714">
        <f>SUM(E19:E20)</f>
        <v>163</v>
      </c>
      <c r="F18" s="715"/>
      <c r="G18" s="707">
        <f>SUM(G19:G20)</f>
        <v>117</v>
      </c>
      <c r="H18" s="708">
        <f>SUM(H19:H20)</f>
        <v>20</v>
      </c>
      <c r="I18" s="708">
        <f>SUM(I19:I20)</f>
        <v>137</v>
      </c>
      <c r="J18" s="657">
        <v>0</v>
      </c>
      <c r="K18" s="707">
        <f>SUM(K19:K20)</f>
        <v>116</v>
      </c>
      <c r="L18" s="708">
        <f>SUM(L19:L20)</f>
        <v>21</v>
      </c>
      <c r="M18" s="708">
        <f>SUM(M19:M20)</f>
        <v>137</v>
      </c>
      <c r="N18" s="811">
        <f t="shared" si="14"/>
        <v>0</v>
      </c>
      <c r="O18" s="657">
        <f t="shared" si="1"/>
        <v>0</v>
      </c>
      <c r="P18" s="707">
        <f>SUM(P19:P20)</f>
        <v>121</v>
      </c>
      <c r="Q18" s="708">
        <f>SUM(Q19:Q20)</f>
        <v>24</v>
      </c>
      <c r="R18" s="708">
        <f>SUM(R19:R20)</f>
        <v>145</v>
      </c>
      <c r="S18" s="811">
        <f t="shared" si="15"/>
        <v>8</v>
      </c>
      <c r="T18" s="657">
        <f t="shared" si="2"/>
        <v>5.8394160583941604E-2</v>
      </c>
      <c r="U18" s="707">
        <f>SUM(U19:U20)</f>
        <v>121</v>
      </c>
      <c r="V18" s="708">
        <f>SUM(V19:V20)</f>
        <v>23</v>
      </c>
      <c r="W18" s="708">
        <f>SUM(W19:W20)</f>
        <v>144</v>
      </c>
      <c r="X18" s="811">
        <f t="shared" si="3"/>
        <v>7</v>
      </c>
      <c r="Y18" s="657">
        <f>(W18-$I18)/$I18</f>
        <v>5.1094890510948905E-2</v>
      </c>
      <c r="Z18" s="796"/>
      <c r="AA18" s="707">
        <f>SUM(AA19:AA20)</f>
        <v>115</v>
      </c>
      <c r="AB18" s="708">
        <f>SUM(AB19:AB20)</f>
        <v>23</v>
      </c>
      <c r="AC18" s="708">
        <f>SUM(AC19:AC20)</f>
        <v>138</v>
      </c>
      <c r="AD18" s="811">
        <f t="shared" si="4"/>
        <v>1</v>
      </c>
      <c r="AE18" s="657">
        <f>(AC18-$I18)/$I18</f>
        <v>7.2992700729927005E-3</v>
      </c>
      <c r="AF18" s="707">
        <f>SUM(AF19:AF20)</f>
        <v>109</v>
      </c>
      <c r="AG18" s="708">
        <f>SUM(AG19:AG20)</f>
        <v>22</v>
      </c>
      <c r="AH18" s="708">
        <f>SUM(AH19:AH20)</f>
        <v>131</v>
      </c>
      <c r="AI18" s="811">
        <f t="shared" si="5"/>
        <v>-6</v>
      </c>
      <c r="AJ18" s="657">
        <f>(AH18-$I18)/$I18</f>
        <v>-4.3795620437956206E-2</v>
      </c>
      <c r="AK18" s="707">
        <f>SUM(AK19:AK20)</f>
        <v>105</v>
      </c>
      <c r="AL18" s="708">
        <f>SUM(AL19:AL20)</f>
        <v>21</v>
      </c>
      <c r="AM18" s="708">
        <f>SUM(AM19:AM20)</f>
        <v>126</v>
      </c>
      <c r="AN18" s="811">
        <f t="shared" si="6"/>
        <v>-11</v>
      </c>
      <c r="AO18" s="657">
        <f>(AM18-$I18)/$I18</f>
        <v>-8.0291970802919707E-2</v>
      </c>
      <c r="AP18" s="707">
        <f>SUM(AP19:AP20)</f>
        <v>103</v>
      </c>
      <c r="AQ18" s="708">
        <f>SUM(AQ19:AQ20)</f>
        <v>20</v>
      </c>
      <c r="AR18" s="708">
        <f>SUM(AR19:AR20)</f>
        <v>123</v>
      </c>
      <c r="AS18" s="811">
        <f t="shared" si="8"/>
        <v>-14</v>
      </c>
      <c r="AT18" s="657">
        <f>(AR18-$I18)/$I18</f>
        <v>-0.10218978102189781</v>
      </c>
      <c r="AU18" s="707">
        <f>SUM(AU19:AU20)</f>
        <v>101</v>
      </c>
      <c r="AV18" s="708">
        <f>SUM(AV19:AV20)</f>
        <v>19</v>
      </c>
      <c r="AW18" s="708">
        <f>SUM(AW19:AW20)</f>
        <v>120</v>
      </c>
      <c r="AX18" s="811">
        <f t="shared" si="10"/>
        <v>-17</v>
      </c>
      <c r="AY18" s="657">
        <f>(AW18-$I18)/$I18</f>
        <v>-0.12408759124087591</v>
      </c>
      <c r="AZ18" s="707">
        <f>SUM(AZ19:AZ20)</f>
        <v>100</v>
      </c>
      <c r="BA18" s="708">
        <f>SUM(BA19:BA20)</f>
        <v>19</v>
      </c>
      <c r="BB18" s="708">
        <f>SUM(BB19:BB20)</f>
        <v>119</v>
      </c>
      <c r="BC18" s="811">
        <f t="shared" si="16"/>
        <v>-18</v>
      </c>
      <c r="BD18" s="657">
        <f>(BB18-$I18)/$I18</f>
        <v>-0.13138686131386862</v>
      </c>
      <c r="BE18" s="707">
        <f>SUM(BE19:BE20)</f>
        <v>94</v>
      </c>
      <c r="BF18" s="708">
        <f>SUM(BF19:BF20)</f>
        <v>19</v>
      </c>
      <c r="BG18" s="708">
        <f>SUM(BG19:BG20)</f>
        <v>113</v>
      </c>
      <c r="BH18" s="811">
        <f t="shared" si="17"/>
        <v>-24</v>
      </c>
      <c r="BI18" s="657">
        <f>(BG18-$I18)/$I18</f>
        <v>-0.17518248175182483</v>
      </c>
      <c r="BJ18" s="707">
        <f>SUM(BJ19:BJ20)</f>
        <v>94</v>
      </c>
      <c r="BK18" s="708">
        <f>SUM(BK19:BK20)</f>
        <v>19</v>
      </c>
      <c r="BL18" s="708">
        <f>SUM(BL19:BL20)</f>
        <v>113</v>
      </c>
      <c r="BM18" s="811">
        <f t="shared" si="18"/>
        <v>-24</v>
      </c>
      <c r="BN18" s="657">
        <f>(BL18-$I18)/$I18</f>
        <v>-0.17518248175182483</v>
      </c>
    </row>
    <row r="19" spans="2:66" x14ac:dyDescent="0.2">
      <c r="B19" s="768" t="s">
        <v>150</v>
      </c>
      <c r="C19" s="719">
        <v>43</v>
      </c>
      <c r="D19" s="704">
        <v>14</v>
      </c>
      <c r="E19" s="704">
        <f t="shared" ref="E19:E20" si="35">SUM(C19:D19)</f>
        <v>57</v>
      </c>
      <c r="F19" s="713"/>
      <c r="G19" s="703">
        <v>37</v>
      </c>
      <c r="H19" s="704">
        <v>10</v>
      </c>
      <c r="I19" s="706">
        <f>SUM(G19:H19)</f>
        <v>47</v>
      </c>
      <c r="J19" s="658">
        <v>0</v>
      </c>
      <c r="K19" s="703">
        <v>37</v>
      </c>
      <c r="L19" s="704">
        <v>11</v>
      </c>
      <c r="M19" s="706">
        <f>SUM(K19:L19)</f>
        <v>48</v>
      </c>
      <c r="N19" s="810">
        <f t="shared" si="14"/>
        <v>1</v>
      </c>
      <c r="O19" s="659">
        <f t="shared" si="1"/>
        <v>2.1276595744680851E-2</v>
      </c>
      <c r="P19" s="705">
        <v>35</v>
      </c>
      <c r="Q19" s="706">
        <v>10</v>
      </c>
      <c r="R19" s="706">
        <f>SUM(P19:Q19)</f>
        <v>45</v>
      </c>
      <c r="S19" s="810">
        <f t="shared" si="15"/>
        <v>-2</v>
      </c>
      <c r="T19" s="658">
        <f t="shared" ref="T19" si="36">(R19-$I19)/$I19</f>
        <v>-4.2553191489361701E-2</v>
      </c>
      <c r="U19" s="705">
        <v>35</v>
      </c>
      <c r="V19" s="706">
        <v>10</v>
      </c>
      <c r="W19" s="706">
        <f>SUM(U19:V19)</f>
        <v>45</v>
      </c>
      <c r="X19" s="810">
        <f t="shared" si="3"/>
        <v>-2</v>
      </c>
      <c r="Y19" s="658">
        <f t="shared" si="28"/>
        <v>-4.2553191489361701E-2</v>
      </c>
      <c r="Z19" s="796"/>
      <c r="AA19" s="705">
        <v>34</v>
      </c>
      <c r="AB19" s="706">
        <v>10</v>
      </c>
      <c r="AC19" s="706">
        <f>SUM(AA19:AB19)</f>
        <v>44</v>
      </c>
      <c r="AD19" s="810">
        <f t="shared" si="4"/>
        <v>-3</v>
      </c>
      <c r="AE19" s="660">
        <f t="shared" si="29"/>
        <v>-6.3829787234042548E-2</v>
      </c>
      <c r="AF19" s="705">
        <v>34</v>
      </c>
      <c r="AG19" s="706">
        <v>9</v>
      </c>
      <c r="AH19" s="706">
        <f>SUM(AF19:AG19)</f>
        <v>43</v>
      </c>
      <c r="AI19" s="810">
        <f t="shared" si="5"/>
        <v>-4</v>
      </c>
      <c r="AJ19" s="660">
        <f t="shared" si="19"/>
        <v>-8.5106382978723402E-2</v>
      </c>
      <c r="AK19" s="705">
        <v>30</v>
      </c>
      <c r="AL19" s="706">
        <v>8</v>
      </c>
      <c r="AM19" s="706">
        <f>SUM(AK19:AL19)</f>
        <v>38</v>
      </c>
      <c r="AN19" s="810">
        <f t="shared" si="6"/>
        <v>-9</v>
      </c>
      <c r="AO19" s="660">
        <f t="shared" si="30"/>
        <v>-0.19148936170212766</v>
      </c>
      <c r="AP19" s="705">
        <v>28</v>
      </c>
      <c r="AQ19" s="706">
        <v>8</v>
      </c>
      <c r="AR19" s="706">
        <f>SUM(AP19:AQ19)</f>
        <v>36</v>
      </c>
      <c r="AS19" s="810">
        <f t="shared" si="8"/>
        <v>-11</v>
      </c>
      <c r="AT19" s="661">
        <f t="shared" si="20"/>
        <v>-0.23404255319148937</v>
      </c>
      <c r="AU19" s="705">
        <v>28</v>
      </c>
      <c r="AV19" s="706">
        <v>8</v>
      </c>
      <c r="AW19" s="706">
        <f>SUM(AU19:AV19)</f>
        <v>36</v>
      </c>
      <c r="AX19" s="810">
        <f t="shared" si="10"/>
        <v>-11</v>
      </c>
      <c r="AY19" s="661">
        <f t="shared" si="31"/>
        <v>-0.23404255319148937</v>
      </c>
      <c r="AZ19" s="705">
        <v>28</v>
      </c>
      <c r="BA19" s="706">
        <v>8</v>
      </c>
      <c r="BB19" s="706">
        <f>SUM(AZ19:BA19)</f>
        <v>36</v>
      </c>
      <c r="BC19" s="810">
        <f t="shared" si="16"/>
        <v>-11</v>
      </c>
      <c r="BD19" s="661">
        <f t="shared" si="21"/>
        <v>-0.23404255319148937</v>
      </c>
      <c r="BE19" s="705">
        <v>26</v>
      </c>
      <c r="BF19" s="706">
        <v>8</v>
      </c>
      <c r="BG19" s="706">
        <f>SUM(BE19:BF19)</f>
        <v>34</v>
      </c>
      <c r="BH19" s="810">
        <f t="shared" si="17"/>
        <v>-13</v>
      </c>
      <c r="BI19" s="661">
        <f t="shared" si="32"/>
        <v>-0.27659574468085107</v>
      </c>
      <c r="BJ19" s="705">
        <v>26</v>
      </c>
      <c r="BK19" s="706">
        <v>8</v>
      </c>
      <c r="BL19" s="706">
        <f>SUM(BJ19:BK19)</f>
        <v>34</v>
      </c>
      <c r="BM19" s="810">
        <f t="shared" si="18"/>
        <v>-13</v>
      </c>
      <c r="BN19" s="661">
        <f t="shared" si="33"/>
        <v>-0.27659574468085107</v>
      </c>
    </row>
    <row r="20" spans="2:66" x14ac:dyDescent="0.2">
      <c r="B20" s="768" t="s">
        <v>91</v>
      </c>
      <c r="C20" s="719">
        <v>91</v>
      </c>
      <c r="D20" s="704">
        <v>15</v>
      </c>
      <c r="E20" s="704">
        <f t="shared" si="35"/>
        <v>106</v>
      </c>
      <c r="F20" s="713"/>
      <c r="G20" s="705">
        <v>80</v>
      </c>
      <c r="H20" s="706">
        <v>10</v>
      </c>
      <c r="I20" s="706">
        <f>SUM(G20:H20)</f>
        <v>90</v>
      </c>
      <c r="J20" s="658">
        <v>0</v>
      </c>
      <c r="K20" s="705">
        <v>79</v>
      </c>
      <c r="L20" s="706">
        <v>10</v>
      </c>
      <c r="M20" s="706">
        <f>SUM(K20:L20)</f>
        <v>89</v>
      </c>
      <c r="N20" s="810">
        <f t="shared" si="14"/>
        <v>-1</v>
      </c>
      <c r="O20" s="658">
        <f t="shared" si="1"/>
        <v>-1.1111111111111112E-2</v>
      </c>
      <c r="P20" s="705">
        <v>86</v>
      </c>
      <c r="Q20" s="706">
        <v>14</v>
      </c>
      <c r="R20" s="706">
        <f>SUM(P20:Q20)</f>
        <v>100</v>
      </c>
      <c r="S20" s="810">
        <f t="shared" si="15"/>
        <v>10</v>
      </c>
      <c r="T20" s="659">
        <f>(R20-$I20)/$I20</f>
        <v>0.1111111111111111</v>
      </c>
      <c r="U20" s="705">
        <v>86</v>
      </c>
      <c r="V20" s="706">
        <v>13</v>
      </c>
      <c r="W20" s="706">
        <f>SUM(U20:V20)</f>
        <v>99</v>
      </c>
      <c r="X20" s="810">
        <f t="shared" si="3"/>
        <v>9</v>
      </c>
      <c r="Y20" s="659">
        <f t="shared" si="28"/>
        <v>0.1</v>
      </c>
      <c r="Z20" s="796"/>
      <c r="AA20" s="705">
        <v>81</v>
      </c>
      <c r="AB20" s="706">
        <v>13</v>
      </c>
      <c r="AC20" s="706">
        <f>SUM(AA20:AB20)</f>
        <v>94</v>
      </c>
      <c r="AD20" s="810">
        <f t="shared" si="4"/>
        <v>4</v>
      </c>
      <c r="AE20" s="659">
        <f>(AC20-$I20)/$I20</f>
        <v>4.4444444444444446E-2</v>
      </c>
      <c r="AF20" s="705">
        <v>75</v>
      </c>
      <c r="AG20" s="706">
        <v>13</v>
      </c>
      <c r="AH20" s="706">
        <f>SUM(AF20:AG20)</f>
        <v>88</v>
      </c>
      <c r="AI20" s="810">
        <f t="shared" si="5"/>
        <v>-2</v>
      </c>
      <c r="AJ20" s="659">
        <f t="shared" si="19"/>
        <v>-2.2222222222222223E-2</v>
      </c>
      <c r="AK20" s="705">
        <v>75</v>
      </c>
      <c r="AL20" s="706">
        <v>13</v>
      </c>
      <c r="AM20" s="706">
        <f>SUM(AK20:AL20)</f>
        <v>88</v>
      </c>
      <c r="AN20" s="810">
        <f t="shared" si="6"/>
        <v>-2</v>
      </c>
      <c r="AO20" s="658">
        <f t="shared" si="30"/>
        <v>-2.2222222222222223E-2</v>
      </c>
      <c r="AP20" s="705">
        <v>75</v>
      </c>
      <c r="AQ20" s="706">
        <v>12</v>
      </c>
      <c r="AR20" s="706">
        <f>SUM(AP20:AQ20)</f>
        <v>87</v>
      </c>
      <c r="AS20" s="810">
        <f t="shared" si="8"/>
        <v>-3</v>
      </c>
      <c r="AT20" s="658">
        <f t="shared" si="20"/>
        <v>-3.3333333333333333E-2</v>
      </c>
      <c r="AU20" s="705">
        <v>73</v>
      </c>
      <c r="AV20" s="706">
        <v>11</v>
      </c>
      <c r="AW20" s="706">
        <f t="shared" ref="AW20:AW26" si="37">SUM(AU20:AV20)</f>
        <v>84</v>
      </c>
      <c r="AX20" s="810">
        <f t="shared" si="10"/>
        <v>-6</v>
      </c>
      <c r="AY20" s="660">
        <f t="shared" si="31"/>
        <v>-6.6666666666666666E-2</v>
      </c>
      <c r="AZ20" s="705">
        <v>72</v>
      </c>
      <c r="BA20" s="706">
        <v>11</v>
      </c>
      <c r="BB20" s="706">
        <f>SUM(AZ20:BA20)</f>
        <v>83</v>
      </c>
      <c r="BC20" s="810">
        <f t="shared" si="16"/>
        <v>-7</v>
      </c>
      <c r="BD20" s="660">
        <f t="shared" si="21"/>
        <v>-7.7777777777777779E-2</v>
      </c>
      <c r="BE20" s="705">
        <v>68</v>
      </c>
      <c r="BF20" s="706">
        <v>11</v>
      </c>
      <c r="BG20" s="706">
        <f>SUM(BE20:BF20)</f>
        <v>79</v>
      </c>
      <c r="BH20" s="810">
        <f t="shared" si="17"/>
        <v>-11</v>
      </c>
      <c r="BI20" s="660">
        <f t="shared" si="32"/>
        <v>-0.12222222222222222</v>
      </c>
      <c r="BJ20" s="705">
        <v>68</v>
      </c>
      <c r="BK20" s="706">
        <v>11</v>
      </c>
      <c r="BL20" s="706">
        <f>SUM(BJ20:BK20)</f>
        <v>79</v>
      </c>
      <c r="BM20" s="810">
        <f t="shared" si="18"/>
        <v>-11</v>
      </c>
      <c r="BN20" s="660">
        <f t="shared" si="33"/>
        <v>-0.12222222222222222</v>
      </c>
    </row>
    <row r="21" spans="2:66" s="688" customFormat="1" x14ac:dyDescent="0.2">
      <c r="B21" s="769" t="s">
        <v>82</v>
      </c>
      <c r="C21" s="728">
        <f>C28+C22</f>
        <v>650</v>
      </c>
      <c r="D21" s="727">
        <f>D28+D22</f>
        <v>191</v>
      </c>
      <c r="E21" s="727">
        <f>E28+E22</f>
        <v>841</v>
      </c>
      <c r="F21" s="744"/>
      <c r="G21" s="716">
        <f>G28+G22</f>
        <v>623</v>
      </c>
      <c r="H21" s="727">
        <f>H28+H22</f>
        <v>184</v>
      </c>
      <c r="I21" s="727">
        <f t="shared" ref="I21" si="38">I28+I22</f>
        <v>807</v>
      </c>
      <c r="J21" s="746">
        <f>J22+J28</f>
        <v>0</v>
      </c>
      <c r="K21" s="716">
        <f>K28+K22</f>
        <v>630</v>
      </c>
      <c r="L21" s="727">
        <f>L28+L22</f>
        <v>182</v>
      </c>
      <c r="M21" s="727">
        <f>M28+M22</f>
        <v>812</v>
      </c>
      <c r="N21" s="803">
        <f t="shared" si="14"/>
        <v>5</v>
      </c>
      <c r="O21" s="717">
        <f t="shared" si="1"/>
        <v>6.1957868649318466E-3</v>
      </c>
      <c r="P21" s="716">
        <f>P28+P22</f>
        <v>609</v>
      </c>
      <c r="Q21" s="727">
        <f>Q28+Q22</f>
        <v>179</v>
      </c>
      <c r="R21" s="727">
        <f>R28+R22</f>
        <v>788</v>
      </c>
      <c r="S21" s="803">
        <f t="shared" si="15"/>
        <v>-19</v>
      </c>
      <c r="T21" s="717">
        <f>(M21-$I21)/$I21</f>
        <v>6.1957868649318466E-3</v>
      </c>
      <c r="U21" s="716">
        <f>U28+U22</f>
        <v>594</v>
      </c>
      <c r="V21" s="727">
        <f>V28+V22</f>
        <v>176</v>
      </c>
      <c r="W21" s="727">
        <f>W28+W22</f>
        <v>770</v>
      </c>
      <c r="X21" s="803">
        <f t="shared" si="3"/>
        <v>-37</v>
      </c>
      <c r="Y21" s="717">
        <f>(R21-$I21)/$I21</f>
        <v>-2.3543990086741014E-2</v>
      </c>
      <c r="Z21" s="794"/>
      <c r="AA21" s="716">
        <f>AA28+AA22</f>
        <v>581</v>
      </c>
      <c r="AB21" s="727">
        <f>AB28+AB22</f>
        <v>173</v>
      </c>
      <c r="AC21" s="727">
        <f>AC28+AC22</f>
        <v>754</v>
      </c>
      <c r="AD21" s="803">
        <f t="shared" si="4"/>
        <v>-53</v>
      </c>
      <c r="AE21" s="718">
        <f>(AC21-$I21)/$I21</f>
        <v>-6.5675340768277565E-2</v>
      </c>
      <c r="AF21" s="716">
        <f>AF28+AF22</f>
        <v>542</v>
      </c>
      <c r="AG21" s="727">
        <f>AG28+AG22</f>
        <v>168</v>
      </c>
      <c r="AH21" s="727">
        <f>AH28+AH22</f>
        <v>710</v>
      </c>
      <c r="AI21" s="803">
        <f t="shared" si="5"/>
        <v>-97</v>
      </c>
      <c r="AJ21" s="717">
        <f>(AH21-$I21)/$I21</f>
        <v>-0.12019826517967781</v>
      </c>
      <c r="AK21" s="716">
        <f>AK28+AK22</f>
        <v>542</v>
      </c>
      <c r="AL21" s="727">
        <f>AL28+AL22</f>
        <v>166</v>
      </c>
      <c r="AM21" s="727">
        <f>AM28+AM22</f>
        <v>708</v>
      </c>
      <c r="AN21" s="803">
        <f t="shared" si="6"/>
        <v>-99</v>
      </c>
      <c r="AO21" s="717">
        <f t="shared" ref="AO21:AO27" si="39">(AM21-$I21)/$I21</f>
        <v>-0.12267657992565056</v>
      </c>
      <c r="AP21" s="716">
        <f>AP28+AP22</f>
        <v>530</v>
      </c>
      <c r="AQ21" s="727">
        <f>AQ28+AQ22</f>
        <v>166</v>
      </c>
      <c r="AR21" s="727">
        <f>AR28+AR22</f>
        <v>696</v>
      </c>
      <c r="AS21" s="803">
        <f t="shared" si="8"/>
        <v>-111</v>
      </c>
      <c r="AT21" s="717">
        <f>(AR21-$I21)/$I21</f>
        <v>-0.13754646840148699</v>
      </c>
      <c r="AU21" s="716">
        <f>AU28+AU22</f>
        <v>528</v>
      </c>
      <c r="AV21" s="727">
        <f>AV28+AV22</f>
        <v>165</v>
      </c>
      <c r="AW21" s="730">
        <f>AW22+AW28</f>
        <v>693</v>
      </c>
      <c r="AX21" s="803">
        <f t="shared" si="10"/>
        <v>-114</v>
      </c>
      <c r="AY21" s="717">
        <f t="shared" ref="AY21:AY27" si="40">(AW21-$I21)/$I21</f>
        <v>-0.14126394052044611</v>
      </c>
      <c r="AZ21" s="716">
        <f>AZ28+AZ22</f>
        <v>520</v>
      </c>
      <c r="BA21" s="727">
        <f>BA28+BA22</f>
        <v>162</v>
      </c>
      <c r="BB21" s="727">
        <f>BB28+BB22</f>
        <v>682</v>
      </c>
      <c r="BC21" s="803">
        <f t="shared" si="16"/>
        <v>-125</v>
      </c>
      <c r="BD21" s="717">
        <f>(BB21-$I21)/$I21</f>
        <v>-0.15489467162329615</v>
      </c>
      <c r="BE21" s="716">
        <f>BE28+BE22</f>
        <v>509</v>
      </c>
      <c r="BF21" s="727">
        <f>BF28+BF22</f>
        <v>161</v>
      </c>
      <c r="BG21" s="727">
        <f>BG28+BG22</f>
        <v>670</v>
      </c>
      <c r="BH21" s="803">
        <f t="shared" si="17"/>
        <v>-137</v>
      </c>
      <c r="BI21" s="717">
        <f t="shared" ref="BI21:BI27" si="41">(BG21-$I21)/$I21</f>
        <v>-0.1697645600991326</v>
      </c>
      <c r="BJ21" s="716">
        <f>BJ28+BJ22</f>
        <v>506</v>
      </c>
      <c r="BK21" s="727">
        <f>BK28+BK22</f>
        <v>161</v>
      </c>
      <c r="BL21" s="727">
        <f>BL28+BL22</f>
        <v>667</v>
      </c>
      <c r="BM21" s="803">
        <f t="shared" si="18"/>
        <v>-140</v>
      </c>
      <c r="BN21" s="717">
        <f t="shared" ref="BN21:BN27" si="42">(BL21-$I21)/$I21</f>
        <v>-0.17348203221809169</v>
      </c>
    </row>
    <row r="22" spans="2:66" s="689" customFormat="1" x14ac:dyDescent="0.2">
      <c r="B22" s="743" t="s">
        <v>171</v>
      </c>
      <c r="C22" s="710">
        <f>SUM(C23:C27)</f>
        <v>104</v>
      </c>
      <c r="D22" s="708">
        <f>SUM(D23:D27)</f>
        <v>108</v>
      </c>
      <c r="E22" s="714">
        <f>SUM(E23:E27)</f>
        <v>212</v>
      </c>
      <c r="F22" s="709"/>
      <c r="G22" s="707">
        <f>SUM(G23:G27)</f>
        <v>98</v>
      </c>
      <c r="H22" s="708">
        <f>SUM(H23:H27)</f>
        <v>105</v>
      </c>
      <c r="I22" s="708">
        <f>SUM(I23:I27)</f>
        <v>203</v>
      </c>
      <c r="J22" s="657">
        <v>0</v>
      </c>
      <c r="K22" s="707">
        <f>SUM(K23:K27)</f>
        <v>98</v>
      </c>
      <c r="L22" s="708">
        <f>SUM(L23:L27)</f>
        <v>103</v>
      </c>
      <c r="M22" s="708">
        <f>SUM(M23:M27)</f>
        <v>201</v>
      </c>
      <c r="N22" s="811">
        <f t="shared" si="14"/>
        <v>-2</v>
      </c>
      <c r="O22" s="657">
        <f t="shared" si="1"/>
        <v>-9.852216748768473E-3</v>
      </c>
      <c r="P22" s="707">
        <f>SUM(P23:P27)</f>
        <v>97</v>
      </c>
      <c r="Q22" s="708">
        <f>SUM(Q23:Q27)</f>
        <v>103</v>
      </c>
      <c r="R22" s="708">
        <f>SUM(R23:R27)</f>
        <v>200</v>
      </c>
      <c r="S22" s="811">
        <f t="shared" si="15"/>
        <v>-3</v>
      </c>
      <c r="T22" s="657">
        <f t="shared" ref="T22:T28" si="43">(R22-$I22)/$I22</f>
        <v>-1.4778325123152709E-2</v>
      </c>
      <c r="U22" s="707">
        <f>SUM(U23:U27)</f>
        <v>95</v>
      </c>
      <c r="V22" s="708">
        <f>SUM(V23:V27)</f>
        <v>101</v>
      </c>
      <c r="W22" s="708">
        <f>SUM(W23:W27)</f>
        <v>196</v>
      </c>
      <c r="X22" s="811">
        <f t="shared" si="3"/>
        <v>-7</v>
      </c>
      <c r="Y22" s="657">
        <f t="shared" ref="Y22:Y27" si="44">(W22-$I22)/$I22</f>
        <v>-3.4482758620689655E-2</v>
      </c>
      <c r="Z22" s="796"/>
      <c r="AA22" s="707">
        <f>SUM(AA23:AA27)</f>
        <v>91</v>
      </c>
      <c r="AB22" s="708">
        <f>SUM(AB23:AB27)</f>
        <v>100</v>
      </c>
      <c r="AC22" s="708">
        <f>SUM(AC23:AC27)</f>
        <v>191</v>
      </c>
      <c r="AD22" s="811">
        <f t="shared" si="4"/>
        <v>-12</v>
      </c>
      <c r="AE22" s="657">
        <f>(AC22-$I22)/$I22</f>
        <v>-5.9113300492610835E-2</v>
      </c>
      <c r="AF22" s="707">
        <f>SUM(AF23:AF27)</f>
        <v>89</v>
      </c>
      <c r="AG22" s="708">
        <f>SUM(AG23:AG27)</f>
        <v>98</v>
      </c>
      <c r="AH22" s="708">
        <f>SUM(AH23:AH27)</f>
        <v>187</v>
      </c>
      <c r="AI22" s="811">
        <f t="shared" si="5"/>
        <v>-16</v>
      </c>
      <c r="AJ22" s="657">
        <f>(AH22-$I22)/$I22</f>
        <v>-7.8817733990147784E-2</v>
      </c>
      <c r="AK22" s="707">
        <f>SUM(AK23:AK27)</f>
        <v>89</v>
      </c>
      <c r="AL22" s="708">
        <f>SUM(AL23:AL27)</f>
        <v>96</v>
      </c>
      <c r="AM22" s="708">
        <f>SUM(AM23:AM27)</f>
        <v>185</v>
      </c>
      <c r="AN22" s="811">
        <f t="shared" si="6"/>
        <v>-18</v>
      </c>
      <c r="AO22" s="657">
        <f t="shared" si="39"/>
        <v>-8.8669950738916259E-2</v>
      </c>
      <c r="AP22" s="707">
        <f>SUM(AP23:AP27)</f>
        <v>87</v>
      </c>
      <c r="AQ22" s="708">
        <f>SUM(AQ23:AQ27)</f>
        <v>96</v>
      </c>
      <c r="AR22" s="708">
        <f>SUM(AR23:AR27)</f>
        <v>183</v>
      </c>
      <c r="AS22" s="811">
        <f t="shared" si="8"/>
        <v>-20</v>
      </c>
      <c r="AT22" s="657">
        <f>(AR22-$I22)/$I22</f>
        <v>-9.8522167487684734E-2</v>
      </c>
      <c r="AU22" s="707">
        <f>SUM(AU23:AU27)</f>
        <v>88</v>
      </c>
      <c r="AV22" s="708">
        <f>SUM(AV23:AV27)</f>
        <v>95</v>
      </c>
      <c r="AW22" s="807">
        <f t="shared" si="37"/>
        <v>183</v>
      </c>
      <c r="AX22" s="811">
        <f t="shared" si="10"/>
        <v>-20</v>
      </c>
      <c r="AY22" s="657">
        <f t="shared" si="40"/>
        <v>-9.8522167487684734E-2</v>
      </c>
      <c r="AZ22" s="707">
        <f>SUM(AZ23:AZ27)</f>
        <v>87</v>
      </c>
      <c r="BA22" s="708">
        <f>SUM(BA23:BA27)</f>
        <v>94</v>
      </c>
      <c r="BB22" s="708">
        <f>SUM(BB23:BB27)</f>
        <v>181</v>
      </c>
      <c r="BC22" s="811">
        <f t="shared" si="16"/>
        <v>-22</v>
      </c>
      <c r="BD22" s="657">
        <f>(BB22-$I22)/$I22</f>
        <v>-0.10837438423645321</v>
      </c>
      <c r="BE22" s="707">
        <f>SUM(BE23:BE27)</f>
        <v>85</v>
      </c>
      <c r="BF22" s="708">
        <f>SUM(BF23:BF27)</f>
        <v>94</v>
      </c>
      <c r="BG22" s="708">
        <f>SUM(BG23:BG27)</f>
        <v>179</v>
      </c>
      <c r="BH22" s="811">
        <f t="shared" si="17"/>
        <v>-24</v>
      </c>
      <c r="BI22" s="657">
        <f t="shared" si="41"/>
        <v>-0.11822660098522167</v>
      </c>
      <c r="BJ22" s="707">
        <f>SUM(BJ23:BJ27)</f>
        <v>84</v>
      </c>
      <c r="BK22" s="708">
        <f>SUM(BK23:BK27)</f>
        <v>94</v>
      </c>
      <c r="BL22" s="708">
        <f>SUM(BL23:BL27)</f>
        <v>178</v>
      </c>
      <c r="BM22" s="811">
        <f t="shared" si="18"/>
        <v>-25</v>
      </c>
      <c r="BN22" s="657">
        <f t="shared" si="42"/>
        <v>-0.12315270935960591</v>
      </c>
    </row>
    <row r="23" spans="2:66" x14ac:dyDescent="0.2">
      <c r="B23" s="768" t="s">
        <v>44</v>
      </c>
      <c r="C23" s="719">
        <v>48</v>
      </c>
      <c r="D23" s="704">
        <v>66</v>
      </c>
      <c r="E23" s="704">
        <f t="shared" ref="E23:E26" si="45">SUM(C23:D23)</f>
        <v>114</v>
      </c>
      <c r="F23" s="713"/>
      <c r="G23" s="703">
        <v>44</v>
      </c>
      <c r="H23" s="704">
        <v>65</v>
      </c>
      <c r="I23" s="706">
        <f>SUM(G23:H23)</f>
        <v>109</v>
      </c>
      <c r="J23" s="658">
        <v>0</v>
      </c>
      <c r="K23" s="703">
        <v>45</v>
      </c>
      <c r="L23" s="704">
        <v>63</v>
      </c>
      <c r="M23" s="706">
        <f>SUM(K23:L23)</f>
        <v>108</v>
      </c>
      <c r="N23" s="810">
        <f t="shared" si="14"/>
        <v>-1</v>
      </c>
      <c r="O23" s="658">
        <f t="shared" si="1"/>
        <v>-9.1743119266055051E-3</v>
      </c>
      <c r="P23" s="703">
        <v>44</v>
      </c>
      <c r="Q23" s="704">
        <v>63</v>
      </c>
      <c r="R23" s="706">
        <f>SUM(P23:Q23)</f>
        <v>107</v>
      </c>
      <c r="S23" s="810">
        <f t="shared" si="15"/>
        <v>-2</v>
      </c>
      <c r="T23" s="658">
        <f t="shared" si="43"/>
        <v>-1.834862385321101E-2</v>
      </c>
      <c r="U23" s="703">
        <v>42</v>
      </c>
      <c r="V23" s="704">
        <v>63</v>
      </c>
      <c r="W23" s="706">
        <f>SUM(U23:V23)</f>
        <v>105</v>
      </c>
      <c r="X23" s="810">
        <f t="shared" si="3"/>
        <v>-4</v>
      </c>
      <c r="Y23" s="658">
        <f t="shared" si="44"/>
        <v>-3.669724770642202E-2</v>
      </c>
      <c r="Z23" s="796"/>
      <c r="AA23" s="703">
        <v>40</v>
      </c>
      <c r="AB23" s="704">
        <v>62</v>
      </c>
      <c r="AC23" s="706">
        <f>SUM(AA23:AB23)</f>
        <v>102</v>
      </c>
      <c r="AD23" s="810">
        <f t="shared" si="4"/>
        <v>-7</v>
      </c>
      <c r="AE23" s="660">
        <f t="shared" ref="AE23:AE26" si="46">(AC23-$I23)/$I23</f>
        <v>-6.4220183486238536E-2</v>
      </c>
      <c r="AF23" s="703">
        <v>41</v>
      </c>
      <c r="AG23" s="704">
        <v>61</v>
      </c>
      <c r="AH23" s="706">
        <f>SUM(AF23:AG23)</f>
        <v>102</v>
      </c>
      <c r="AI23" s="810">
        <f t="shared" si="5"/>
        <v>-7</v>
      </c>
      <c r="AJ23" s="660">
        <f t="shared" ref="AJ23:AJ26" si="47">(AH23-$I23)/$I23</f>
        <v>-6.4220183486238536E-2</v>
      </c>
      <c r="AK23" s="703">
        <v>41</v>
      </c>
      <c r="AL23" s="704">
        <v>58</v>
      </c>
      <c r="AM23" s="706">
        <f>SUM(AK23:AL23)</f>
        <v>99</v>
      </c>
      <c r="AN23" s="810">
        <f t="shared" si="6"/>
        <v>-10</v>
      </c>
      <c r="AO23" s="660">
        <f t="shared" si="39"/>
        <v>-9.1743119266055051E-2</v>
      </c>
      <c r="AP23" s="703">
        <v>41</v>
      </c>
      <c r="AQ23" s="704">
        <v>58</v>
      </c>
      <c r="AR23" s="706">
        <f>SUM(AP23:AQ23)</f>
        <v>99</v>
      </c>
      <c r="AS23" s="810">
        <f t="shared" si="8"/>
        <v>-10</v>
      </c>
      <c r="AT23" s="660">
        <f t="shared" ref="AT23:AT37" si="48">(AR23-$I23)/$I23</f>
        <v>-9.1743119266055051E-2</v>
      </c>
      <c r="AU23" s="703">
        <v>41</v>
      </c>
      <c r="AV23" s="704">
        <v>57</v>
      </c>
      <c r="AW23" s="706">
        <f t="shared" si="37"/>
        <v>98</v>
      </c>
      <c r="AX23" s="810">
        <f t="shared" si="10"/>
        <v>-11</v>
      </c>
      <c r="AY23" s="660">
        <f t="shared" si="40"/>
        <v>-0.10091743119266056</v>
      </c>
      <c r="AZ23" s="703">
        <v>41</v>
      </c>
      <c r="BA23" s="704">
        <v>57</v>
      </c>
      <c r="BB23" s="706">
        <f>SUM(AZ23:BA23)</f>
        <v>98</v>
      </c>
      <c r="BC23" s="810">
        <f t="shared" si="16"/>
        <v>-11</v>
      </c>
      <c r="BD23" s="660">
        <f t="shared" ref="BD23:BD37" si="49">(BB23-$I23)/$I23</f>
        <v>-0.10091743119266056</v>
      </c>
      <c r="BE23" s="703">
        <v>39</v>
      </c>
      <c r="BF23" s="704">
        <v>57</v>
      </c>
      <c r="BG23" s="706">
        <f>SUM(BE23:BF23)</f>
        <v>96</v>
      </c>
      <c r="BH23" s="810">
        <f t="shared" si="17"/>
        <v>-13</v>
      </c>
      <c r="BI23" s="660">
        <f t="shared" si="41"/>
        <v>-0.11926605504587157</v>
      </c>
      <c r="BJ23" s="703">
        <v>39</v>
      </c>
      <c r="BK23" s="704">
        <v>57</v>
      </c>
      <c r="BL23" s="706">
        <f>SUM(BJ23:BK23)</f>
        <v>96</v>
      </c>
      <c r="BM23" s="810">
        <f t="shared" si="18"/>
        <v>-13</v>
      </c>
      <c r="BN23" s="660">
        <f t="shared" si="42"/>
        <v>-0.11926605504587157</v>
      </c>
    </row>
    <row r="24" spans="2:66" x14ac:dyDescent="0.2">
      <c r="B24" s="768" t="s">
        <v>130</v>
      </c>
      <c r="C24" s="719">
        <v>5</v>
      </c>
      <c r="D24" s="704">
        <v>10</v>
      </c>
      <c r="E24" s="704">
        <f t="shared" si="45"/>
        <v>15</v>
      </c>
      <c r="F24" s="713"/>
      <c r="G24" s="703">
        <v>5</v>
      </c>
      <c r="H24" s="704">
        <v>9</v>
      </c>
      <c r="I24" s="706">
        <f>SUM(G24:H24)</f>
        <v>14</v>
      </c>
      <c r="J24" s="658">
        <v>0</v>
      </c>
      <c r="K24" s="705">
        <v>5</v>
      </c>
      <c r="L24" s="706">
        <v>9</v>
      </c>
      <c r="M24" s="706">
        <f>SUM(K24:L24)</f>
        <v>14</v>
      </c>
      <c r="N24" s="810">
        <f t="shared" si="14"/>
        <v>0</v>
      </c>
      <c r="O24" s="658">
        <f t="shared" si="1"/>
        <v>0</v>
      </c>
      <c r="P24" s="705">
        <v>5</v>
      </c>
      <c r="Q24" s="706">
        <v>9</v>
      </c>
      <c r="R24" s="706">
        <f>SUM(P24:Q24)</f>
        <v>14</v>
      </c>
      <c r="S24" s="810">
        <f t="shared" si="15"/>
        <v>0</v>
      </c>
      <c r="T24" s="658">
        <f t="shared" si="43"/>
        <v>0</v>
      </c>
      <c r="U24" s="705">
        <v>5</v>
      </c>
      <c r="V24" s="706">
        <v>9</v>
      </c>
      <c r="W24" s="706">
        <f>SUM(U24:V24)</f>
        <v>14</v>
      </c>
      <c r="X24" s="810">
        <f t="shared" si="3"/>
        <v>0</v>
      </c>
      <c r="Y24" s="658">
        <f t="shared" si="44"/>
        <v>0</v>
      </c>
      <c r="Z24" s="796"/>
      <c r="AA24" s="705">
        <v>4</v>
      </c>
      <c r="AB24" s="706">
        <v>9</v>
      </c>
      <c r="AC24" s="706">
        <f>SUM(AA24:AB24)</f>
        <v>13</v>
      </c>
      <c r="AD24" s="810">
        <f t="shared" si="4"/>
        <v>-1</v>
      </c>
      <c r="AE24" s="660">
        <f t="shared" si="46"/>
        <v>-7.1428571428571425E-2</v>
      </c>
      <c r="AF24" s="705">
        <v>4</v>
      </c>
      <c r="AG24" s="706">
        <v>8</v>
      </c>
      <c r="AH24" s="706">
        <f>SUM(AF24:AG24)</f>
        <v>12</v>
      </c>
      <c r="AI24" s="810">
        <f t="shared" si="5"/>
        <v>-2</v>
      </c>
      <c r="AJ24" s="660">
        <f t="shared" si="47"/>
        <v>-0.14285714285714285</v>
      </c>
      <c r="AK24" s="705">
        <v>4</v>
      </c>
      <c r="AL24" s="706">
        <v>9</v>
      </c>
      <c r="AM24" s="706">
        <f>SUM(AK24:AL24)</f>
        <v>13</v>
      </c>
      <c r="AN24" s="810">
        <f t="shared" si="6"/>
        <v>-1</v>
      </c>
      <c r="AO24" s="660">
        <f t="shared" si="39"/>
        <v>-7.1428571428571425E-2</v>
      </c>
      <c r="AP24" s="705">
        <v>4</v>
      </c>
      <c r="AQ24" s="706">
        <v>9</v>
      </c>
      <c r="AR24" s="706">
        <f>SUM(AP24:AQ24)</f>
        <v>13</v>
      </c>
      <c r="AS24" s="810">
        <f t="shared" si="8"/>
        <v>-1</v>
      </c>
      <c r="AT24" s="660">
        <f t="shared" si="48"/>
        <v>-7.1428571428571425E-2</v>
      </c>
      <c r="AU24" s="705">
        <v>4</v>
      </c>
      <c r="AV24" s="706">
        <v>9</v>
      </c>
      <c r="AW24" s="706">
        <f t="shared" si="37"/>
        <v>13</v>
      </c>
      <c r="AX24" s="810">
        <f t="shared" si="10"/>
        <v>-1</v>
      </c>
      <c r="AY24" s="660">
        <f t="shared" si="40"/>
        <v>-7.1428571428571425E-2</v>
      </c>
      <c r="AZ24" s="705">
        <v>4</v>
      </c>
      <c r="BA24" s="706">
        <v>8</v>
      </c>
      <c r="BB24" s="706">
        <f>SUM(AZ24:BA24)</f>
        <v>12</v>
      </c>
      <c r="BC24" s="810">
        <f t="shared" si="16"/>
        <v>-2</v>
      </c>
      <c r="BD24" s="660">
        <f t="shared" si="49"/>
        <v>-0.14285714285714285</v>
      </c>
      <c r="BE24" s="705">
        <v>4</v>
      </c>
      <c r="BF24" s="706">
        <v>8</v>
      </c>
      <c r="BG24" s="706">
        <f t="shared" ref="BG24:BG26" si="50">SUM(BE24:BF24)</f>
        <v>12</v>
      </c>
      <c r="BH24" s="810">
        <f t="shared" si="17"/>
        <v>-2</v>
      </c>
      <c r="BI24" s="660">
        <f t="shared" si="41"/>
        <v>-0.14285714285714285</v>
      </c>
      <c r="BJ24" s="705">
        <v>4</v>
      </c>
      <c r="BK24" s="706">
        <v>8</v>
      </c>
      <c r="BL24" s="706">
        <f>SUM(BJ24:BK24)</f>
        <v>12</v>
      </c>
      <c r="BM24" s="810">
        <f t="shared" si="18"/>
        <v>-2</v>
      </c>
      <c r="BN24" s="660">
        <f t="shared" si="42"/>
        <v>-0.14285714285714285</v>
      </c>
    </row>
    <row r="25" spans="2:66" x14ac:dyDescent="0.2">
      <c r="B25" s="768" t="s">
        <v>11</v>
      </c>
      <c r="C25" s="719">
        <v>13</v>
      </c>
      <c r="D25" s="704">
        <v>12</v>
      </c>
      <c r="E25" s="704">
        <f t="shared" si="45"/>
        <v>25</v>
      </c>
      <c r="F25" s="713"/>
      <c r="G25" s="703">
        <v>12</v>
      </c>
      <c r="H25" s="704">
        <v>11</v>
      </c>
      <c r="I25" s="706">
        <f>SUM(G25:H25)</f>
        <v>23</v>
      </c>
      <c r="J25" s="658">
        <v>0</v>
      </c>
      <c r="K25" s="705">
        <v>12</v>
      </c>
      <c r="L25" s="706">
        <v>11</v>
      </c>
      <c r="M25" s="706">
        <f>SUM(K25:L25)</f>
        <v>23</v>
      </c>
      <c r="N25" s="810">
        <f t="shared" si="14"/>
        <v>0</v>
      </c>
      <c r="O25" s="658">
        <f t="shared" si="1"/>
        <v>0</v>
      </c>
      <c r="P25" s="705">
        <v>12</v>
      </c>
      <c r="Q25" s="706">
        <v>11</v>
      </c>
      <c r="R25" s="706">
        <f>SUM(P25:Q25)</f>
        <v>23</v>
      </c>
      <c r="S25" s="810">
        <f t="shared" si="15"/>
        <v>0</v>
      </c>
      <c r="T25" s="658">
        <f t="shared" si="43"/>
        <v>0</v>
      </c>
      <c r="U25" s="705">
        <v>12</v>
      </c>
      <c r="V25" s="706">
        <v>11</v>
      </c>
      <c r="W25" s="706">
        <f>SUM(U25:V25)</f>
        <v>23</v>
      </c>
      <c r="X25" s="810">
        <f t="shared" si="3"/>
        <v>0</v>
      </c>
      <c r="Y25" s="658">
        <f t="shared" si="44"/>
        <v>0</v>
      </c>
      <c r="Z25" s="796"/>
      <c r="AA25" s="705">
        <v>12</v>
      </c>
      <c r="AB25" s="706">
        <v>11</v>
      </c>
      <c r="AC25" s="706">
        <f>SUM(AA25:AB25)</f>
        <v>23</v>
      </c>
      <c r="AD25" s="810">
        <f t="shared" si="4"/>
        <v>0</v>
      </c>
      <c r="AE25" s="658">
        <f t="shared" si="46"/>
        <v>0</v>
      </c>
      <c r="AF25" s="705">
        <v>11</v>
      </c>
      <c r="AG25" s="706">
        <v>12</v>
      </c>
      <c r="AH25" s="706">
        <f>SUM(AF25:AG25)</f>
        <v>23</v>
      </c>
      <c r="AI25" s="810">
        <f t="shared" si="5"/>
        <v>0</v>
      </c>
      <c r="AJ25" s="658">
        <f t="shared" si="47"/>
        <v>0</v>
      </c>
      <c r="AK25" s="705">
        <v>11</v>
      </c>
      <c r="AL25" s="706">
        <v>12</v>
      </c>
      <c r="AM25" s="706">
        <f>SUM(AK25:AL25)</f>
        <v>23</v>
      </c>
      <c r="AN25" s="810">
        <f t="shared" si="6"/>
        <v>0</v>
      </c>
      <c r="AO25" s="658">
        <f t="shared" si="39"/>
        <v>0</v>
      </c>
      <c r="AP25" s="705">
        <v>11</v>
      </c>
      <c r="AQ25" s="706">
        <v>12</v>
      </c>
      <c r="AR25" s="706">
        <f>SUM(AP25:AQ25)</f>
        <v>23</v>
      </c>
      <c r="AS25" s="810">
        <f t="shared" si="8"/>
        <v>0</v>
      </c>
      <c r="AT25" s="658">
        <f t="shared" si="48"/>
        <v>0</v>
      </c>
      <c r="AU25" s="705">
        <v>11</v>
      </c>
      <c r="AV25" s="706">
        <v>12</v>
      </c>
      <c r="AW25" s="706">
        <f t="shared" si="37"/>
        <v>23</v>
      </c>
      <c r="AX25" s="810">
        <f t="shared" si="10"/>
        <v>0</v>
      </c>
      <c r="AY25" s="658">
        <f t="shared" si="40"/>
        <v>0</v>
      </c>
      <c r="AZ25" s="705">
        <v>11</v>
      </c>
      <c r="BA25" s="706">
        <v>12</v>
      </c>
      <c r="BB25" s="706">
        <f>SUM(AZ25:BA25)</f>
        <v>23</v>
      </c>
      <c r="BC25" s="810">
        <f t="shared" si="16"/>
        <v>0</v>
      </c>
      <c r="BD25" s="658">
        <f t="shared" si="49"/>
        <v>0</v>
      </c>
      <c r="BE25" s="705">
        <v>11</v>
      </c>
      <c r="BF25" s="706">
        <v>12</v>
      </c>
      <c r="BG25" s="706">
        <f t="shared" si="50"/>
        <v>23</v>
      </c>
      <c r="BH25" s="810">
        <f t="shared" si="17"/>
        <v>0</v>
      </c>
      <c r="BI25" s="658">
        <f t="shared" si="41"/>
        <v>0</v>
      </c>
      <c r="BJ25" s="705">
        <v>11</v>
      </c>
      <c r="BK25" s="706">
        <v>12</v>
      </c>
      <c r="BL25" s="706">
        <f>SUM(BJ25:BK25)</f>
        <v>23</v>
      </c>
      <c r="BM25" s="810">
        <f t="shared" si="18"/>
        <v>0</v>
      </c>
      <c r="BN25" s="658">
        <f t="shared" si="42"/>
        <v>0</v>
      </c>
    </row>
    <row r="26" spans="2:66" x14ac:dyDescent="0.2">
      <c r="B26" s="768" t="s">
        <v>10</v>
      </c>
      <c r="C26" s="719">
        <v>15</v>
      </c>
      <c r="D26" s="704">
        <v>11</v>
      </c>
      <c r="E26" s="704">
        <f t="shared" si="45"/>
        <v>26</v>
      </c>
      <c r="F26" s="713"/>
      <c r="G26" s="703">
        <v>15</v>
      </c>
      <c r="H26" s="704">
        <v>11</v>
      </c>
      <c r="I26" s="706">
        <f>SUM(G26:H26)</f>
        <v>26</v>
      </c>
      <c r="J26" s="658">
        <v>0</v>
      </c>
      <c r="K26" s="703">
        <v>15</v>
      </c>
      <c r="L26" s="704">
        <v>10</v>
      </c>
      <c r="M26" s="706">
        <f>SUM(K26:L26)</f>
        <v>25</v>
      </c>
      <c r="N26" s="810">
        <f t="shared" si="14"/>
        <v>-1</v>
      </c>
      <c r="O26" s="658">
        <f t="shared" si="1"/>
        <v>-3.8461538461538464E-2</v>
      </c>
      <c r="P26" s="703">
        <v>15</v>
      </c>
      <c r="Q26" s="704">
        <v>10</v>
      </c>
      <c r="R26" s="706">
        <f>SUM(P26:Q26)</f>
        <v>25</v>
      </c>
      <c r="S26" s="810">
        <f t="shared" si="15"/>
        <v>-1</v>
      </c>
      <c r="T26" s="658">
        <f t="shared" si="43"/>
        <v>-3.8461538461538464E-2</v>
      </c>
      <c r="U26" s="703">
        <v>15</v>
      </c>
      <c r="V26" s="704">
        <v>8</v>
      </c>
      <c r="W26" s="706">
        <f>SUM(U26:V26)</f>
        <v>23</v>
      </c>
      <c r="X26" s="810">
        <f t="shared" si="3"/>
        <v>-3</v>
      </c>
      <c r="Y26" s="660">
        <f t="shared" si="44"/>
        <v>-0.11538461538461539</v>
      </c>
      <c r="Z26" s="796"/>
      <c r="AA26" s="703">
        <v>15</v>
      </c>
      <c r="AB26" s="704">
        <v>8</v>
      </c>
      <c r="AC26" s="706">
        <f>SUM(AA26:AB26)</f>
        <v>23</v>
      </c>
      <c r="AD26" s="810">
        <f t="shared" si="4"/>
        <v>-3</v>
      </c>
      <c r="AE26" s="660">
        <f t="shared" si="46"/>
        <v>-0.11538461538461539</v>
      </c>
      <c r="AF26" s="703">
        <v>15</v>
      </c>
      <c r="AG26" s="704">
        <v>8</v>
      </c>
      <c r="AH26" s="706">
        <f>SUM(AF26:AG26)</f>
        <v>23</v>
      </c>
      <c r="AI26" s="810">
        <f t="shared" si="5"/>
        <v>-3</v>
      </c>
      <c r="AJ26" s="660">
        <f t="shared" si="47"/>
        <v>-0.11538461538461539</v>
      </c>
      <c r="AK26" s="703">
        <v>15</v>
      </c>
      <c r="AL26" s="704">
        <v>8</v>
      </c>
      <c r="AM26" s="706">
        <f>SUM(AK26:AL26)</f>
        <v>23</v>
      </c>
      <c r="AN26" s="810">
        <f t="shared" si="6"/>
        <v>-3</v>
      </c>
      <c r="AO26" s="660">
        <f t="shared" si="39"/>
        <v>-0.11538461538461539</v>
      </c>
      <c r="AP26" s="703">
        <v>14</v>
      </c>
      <c r="AQ26" s="704">
        <v>8</v>
      </c>
      <c r="AR26" s="706">
        <f>SUM(AP26:AQ26)</f>
        <v>22</v>
      </c>
      <c r="AS26" s="810">
        <f t="shared" si="8"/>
        <v>-4</v>
      </c>
      <c r="AT26" s="660">
        <f t="shared" si="48"/>
        <v>-0.15384615384615385</v>
      </c>
      <c r="AU26" s="703">
        <v>15</v>
      </c>
      <c r="AV26" s="704">
        <v>8</v>
      </c>
      <c r="AW26" s="706">
        <f t="shared" si="37"/>
        <v>23</v>
      </c>
      <c r="AX26" s="810">
        <f t="shared" si="10"/>
        <v>-3</v>
      </c>
      <c r="AY26" s="660">
        <f t="shared" si="40"/>
        <v>-0.11538461538461539</v>
      </c>
      <c r="AZ26" s="703">
        <v>15</v>
      </c>
      <c r="BA26" s="704">
        <v>8</v>
      </c>
      <c r="BB26" s="706">
        <f>SUM(AZ26:BA26)</f>
        <v>23</v>
      </c>
      <c r="BC26" s="810">
        <f t="shared" si="16"/>
        <v>-3</v>
      </c>
      <c r="BD26" s="660">
        <f t="shared" si="49"/>
        <v>-0.11538461538461539</v>
      </c>
      <c r="BE26" s="703">
        <v>15</v>
      </c>
      <c r="BF26" s="704">
        <v>8</v>
      </c>
      <c r="BG26" s="706">
        <f t="shared" si="50"/>
        <v>23</v>
      </c>
      <c r="BH26" s="810">
        <f t="shared" si="17"/>
        <v>-3</v>
      </c>
      <c r="BI26" s="660">
        <f t="shared" si="41"/>
        <v>-0.11538461538461539</v>
      </c>
      <c r="BJ26" s="703">
        <v>14</v>
      </c>
      <c r="BK26" s="704">
        <v>8</v>
      </c>
      <c r="BL26" s="706">
        <f>SUM(BJ26:BK26)</f>
        <v>22</v>
      </c>
      <c r="BM26" s="810">
        <f t="shared" si="18"/>
        <v>-4</v>
      </c>
      <c r="BN26" s="660">
        <f t="shared" si="42"/>
        <v>-0.15384615384615385</v>
      </c>
    </row>
    <row r="27" spans="2:66" x14ac:dyDescent="0.2">
      <c r="B27" s="768" t="s">
        <v>184</v>
      </c>
      <c r="C27" s="719">
        <v>23</v>
      </c>
      <c r="D27" s="704">
        <v>9</v>
      </c>
      <c r="E27" s="704">
        <f>SUM(C27:D27)</f>
        <v>32</v>
      </c>
      <c r="F27" s="713"/>
      <c r="G27" s="703">
        <v>22</v>
      </c>
      <c r="H27" s="704">
        <v>9</v>
      </c>
      <c r="I27" s="706">
        <f>SUM(G27:H27)</f>
        <v>31</v>
      </c>
      <c r="J27" s="658">
        <v>0</v>
      </c>
      <c r="K27" s="705">
        <v>21</v>
      </c>
      <c r="L27" s="706">
        <v>10</v>
      </c>
      <c r="M27" s="706">
        <f>SUM(K27:L27)</f>
        <v>31</v>
      </c>
      <c r="N27" s="810">
        <f t="shared" si="14"/>
        <v>0</v>
      </c>
      <c r="O27" s="658">
        <f>(M27-$I27)/$I27</f>
        <v>0</v>
      </c>
      <c r="P27" s="705">
        <v>21</v>
      </c>
      <c r="Q27" s="706">
        <v>10</v>
      </c>
      <c r="R27" s="706">
        <f>SUM(P27:Q27)</f>
        <v>31</v>
      </c>
      <c r="S27" s="810">
        <f t="shared" si="15"/>
        <v>0</v>
      </c>
      <c r="T27" s="658">
        <f>(R27-$I27)/$I27</f>
        <v>0</v>
      </c>
      <c r="U27" s="705">
        <v>21</v>
      </c>
      <c r="V27" s="706">
        <v>10</v>
      </c>
      <c r="W27" s="706">
        <f>SUM(U27:V27)</f>
        <v>31</v>
      </c>
      <c r="X27" s="810">
        <f t="shared" si="3"/>
        <v>0</v>
      </c>
      <c r="Y27" s="658">
        <f t="shared" si="44"/>
        <v>0</v>
      </c>
      <c r="Z27" s="796"/>
      <c r="AA27" s="705">
        <v>20</v>
      </c>
      <c r="AB27" s="706">
        <v>10</v>
      </c>
      <c r="AC27" s="706">
        <f>SUM(AA27:AB27)</f>
        <v>30</v>
      </c>
      <c r="AD27" s="810">
        <f t="shared" si="4"/>
        <v>-1</v>
      </c>
      <c r="AE27" s="658">
        <f>(AC27-$I27)/$I27</f>
        <v>-3.2258064516129031E-2</v>
      </c>
      <c r="AF27" s="705">
        <v>18</v>
      </c>
      <c r="AG27" s="706">
        <v>9</v>
      </c>
      <c r="AH27" s="706">
        <f>SUM(AF27:AG27)</f>
        <v>27</v>
      </c>
      <c r="AI27" s="810">
        <f t="shared" si="5"/>
        <v>-4</v>
      </c>
      <c r="AJ27" s="660">
        <f>(AH27-$I27)/$I27</f>
        <v>-0.12903225806451613</v>
      </c>
      <c r="AK27" s="703">
        <v>18</v>
      </c>
      <c r="AL27" s="704">
        <v>9</v>
      </c>
      <c r="AM27" s="706">
        <f>SUM(AK27:AL27)</f>
        <v>27</v>
      </c>
      <c r="AN27" s="810">
        <f t="shared" si="6"/>
        <v>-4</v>
      </c>
      <c r="AO27" s="660">
        <f t="shared" si="39"/>
        <v>-0.12903225806451613</v>
      </c>
      <c r="AP27" s="703">
        <v>17</v>
      </c>
      <c r="AQ27" s="704">
        <v>9</v>
      </c>
      <c r="AR27" s="706">
        <f>SUM(AP27:AQ27)</f>
        <v>26</v>
      </c>
      <c r="AS27" s="810">
        <f t="shared" si="8"/>
        <v>-5</v>
      </c>
      <c r="AT27" s="660">
        <f t="shared" si="48"/>
        <v>-0.16129032258064516</v>
      </c>
      <c r="AU27" s="703">
        <v>17</v>
      </c>
      <c r="AV27" s="704">
        <v>9</v>
      </c>
      <c r="AW27" s="706">
        <f>SUM(AU27:AV27)</f>
        <v>26</v>
      </c>
      <c r="AX27" s="810">
        <f t="shared" si="10"/>
        <v>-5</v>
      </c>
      <c r="AY27" s="660">
        <f t="shared" si="40"/>
        <v>-0.16129032258064516</v>
      </c>
      <c r="AZ27" s="703">
        <v>16</v>
      </c>
      <c r="BA27" s="704">
        <v>9</v>
      </c>
      <c r="BB27" s="706">
        <f>SUM(AZ27:BA27)</f>
        <v>25</v>
      </c>
      <c r="BC27" s="810">
        <f t="shared" si="16"/>
        <v>-6</v>
      </c>
      <c r="BD27" s="660">
        <f t="shared" si="49"/>
        <v>-0.19354838709677419</v>
      </c>
      <c r="BE27" s="703">
        <v>16</v>
      </c>
      <c r="BF27" s="704">
        <v>9</v>
      </c>
      <c r="BG27" s="706">
        <f>SUM(BE27:BF27)</f>
        <v>25</v>
      </c>
      <c r="BH27" s="810">
        <f t="shared" si="17"/>
        <v>-6</v>
      </c>
      <c r="BI27" s="660">
        <f t="shared" si="41"/>
        <v>-0.19354838709677419</v>
      </c>
      <c r="BJ27" s="703">
        <v>16</v>
      </c>
      <c r="BK27" s="704">
        <v>9</v>
      </c>
      <c r="BL27" s="706">
        <f>SUM(BJ27:BK27)</f>
        <v>25</v>
      </c>
      <c r="BM27" s="810">
        <f t="shared" si="18"/>
        <v>-6</v>
      </c>
      <c r="BN27" s="660">
        <f t="shared" si="42"/>
        <v>-0.19354838709677419</v>
      </c>
    </row>
    <row r="28" spans="2:66" s="688" customFormat="1" x14ac:dyDescent="0.2">
      <c r="B28" s="743" t="s">
        <v>172</v>
      </c>
      <c r="C28" s="710">
        <f>SUM(C29:C38)</f>
        <v>546</v>
      </c>
      <c r="D28" s="708">
        <f>SUM(D29:D38)</f>
        <v>83</v>
      </c>
      <c r="E28" s="714">
        <f>SUM(E29:E38)</f>
        <v>629</v>
      </c>
      <c r="F28" s="715"/>
      <c r="G28" s="707">
        <f>SUM(G29:G38)</f>
        <v>525</v>
      </c>
      <c r="H28" s="708">
        <f>SUM(H29:H38)</f>
        <v>79</v>
      </c>
      <c r="I28" s="708">
        <f>SUM(I29:I38)</f>
        <v>604</v>
      </c>
      <c r="J28" s="657">
        <v>0</v>
      </c>
      <c r="K28" s="707">
        <f>SUM(K29:K38)</f>
        <v>532</v>
      </c>
      <c r="L28" s="708">
        <f>SUM(L29:L38)</f>
        <v>79</v>
      </c>
      <c r="M28" s="708">
        <f>SUM(M29:M38)</f>
        <v>611</v>
      </c>
      <c r="N28" s="811">
        <f t="shared" si="14"/>
        <v>7</v>
      </c>
      <c r="O28" s="657">
        <f t="shared" si="1"/>
        <v>1.1589403973509934E-2</v>
      </c>
      <c r="P28" s="707">
        <f>SUM(P29:P38)</f>
        <v>512</v>
      </c>
      <c r="Q28" s="708">
        <f>SUM(Q29:Q38)</f>
        <v>76</v>
      </c>
      <c r="R28" s="708">
        <f>SUM(R29:R38)</f>
        <v>588</v>
      </c>
      <c r="S28" s="811">
        <f t="shared" si="15"/>
        <v>-16</v>
      </c>
      <c r="T28" s="657">
        <f t="shared" si="43"/>
        <v>-2.6490066225165563E-2</v>
      </c>
      <c r="U28" s="707">
        <f>SUM(U29:U38)</f>
        <v>499</v>
      </c>
      <c r="V28" s="708">
        <f>SUM(V29:V38)</f>
        <v>75</v>
      </c>
      <c r="W28" s="708">
        <f>SUM(W29:W38)</f>
        <v>574</v>
      </c>
      <c r="X28" s="811">
        <f t="shared" si="3"/>
        <v>-30</v>
      </c>
      <c r="Y28" s="657">
        <f t="shared" ref="Y28:Y38" si="51">(W28-$I28)/$I28</f>
        <v>-4.9668874172185427E-2</v>
      </c>
      <c r="Z28" s="796"/>
      <c r="AA28" s="707">
        <f>SUM(AA29:AA38)</f>
        <v>490</v>
      </c>
      <c r="AB28" s="708">
        <f>SUM(AB29:AB38)</f>
        <v>73</v>
      </c>
      <c r="AC28" s="708">
        <f>SUM(AC29:AC38)</f>
        <v>563</v>
      </c>
      <c r="AD28" s="811">
        <f t="shared" si="4"/>
        <v>-41</v>
      </c>
      <c r="AE28" s="657">
        <f t="shared" ref="AE28:AE38" si="52">(AC28-$I28)/$I28</f>
        <v>-6.7880794701986755E-2</v>
      </c>
      <c r="AF28" s="707">
        <f>SUM(AF29:AF38)</f>
        <v>453</v>
      </c>
      <c r="AG28" s="708">
        <f>SUM(AG29:AG38)</f>
        <v>70</v>
      </c>
      <c r="AH28" s="708">
        <f>SUM(AH29:AH38)</f>
        <v>523</v>
      </c>
      <c r="AI28" s="811">
        <f t="shared" si="5"/>
        <v>-81</v>
      </c>
      <c r="AJ28" s="657">
        <f t="shared" ref="AJ28:AJ37" si="53">(AH28-$I28)/$I28</f>
        <v>-0.13410596026490065</v>
      </c>
      <c r="AK28" s="707">
        <f>SUM(AK29:AK38)</f>
        <v>453</v>
      </c>
      <c r="AL28" s="708">
        <f>SUM(AL29:AL38)</f>
        <v>70</v>
      </c>
      <c r="AM28" s="708">
        <f>SUM(AM29:AM38)</f>
        <v>523</v>
      </c>
      <c r="AN28" s="811">
        <f t="shared" si="6"/>
        <v>-81</v>
      </c>
      <c r="AO28" s="657">
        <f t="shared" ref="AO28:AO38" si="54">(AM28-$I28)/$I28</f>
        <v>-0.13410596026490065</v>
      </c>
      <c r="AP28" s="707">
        <f>SUM(AP29:AP38)</f>
        <v>443</v>
      </c>
      <c r="AQ28" s="708">
        <f>SUM(AQ29:AQ38)</f>
        <v>70</v>
      </c>
      <c r="AR28" s="708">
        <f>SUM(AR29:AR38)</f>
        <v>513</v>
      </c>
      <c r="AS28" s="811">
        <f t="shared" si="8"/>
        <v>-91</v>
      </c>
      <c r="AT28" s="657">
        <f t="shared" si="48"/>
        <v>-0.15066225165562913</v>
      </c>
      <c r="AU28" s="707">
        <f>SUM(AU29:AU38)</f>
        <v>440</v>
      </c>
      <c r="AV28" s="708">
        <f>SUM(AV29:AV38)</f>
        <v>70</v>
      </c>
      <c r="AW28" s="807">
        <f t="shared" ref="AW28:AW38" si="55">SUM(AU28:AV28)</f>
        <v>510</v>
      </c>
      <c r="AX28" s="811">
        <f t="shared" si="10"/>
        <v>-94</v>
      </c>
      <c r="AY28" s="657">
        <f t="shared" ref="AY28:AY38" si="56">(AW28-$I28)/$I28</f>
        <v>-0.15562913907284767</v>
      </c>
      <c r="AZ28" s="707">
        <f>SUM(AZ29:AZ38)</f>
        <v>433</v>
      </c>
      <c r="BA28" s="708">
        <f>SUM(BA29:BA38)</f>
        <v>68</v>
      </c>
      <c r="BB28" s="708">
        <f>SUM(BB29:BB38)</f>
        <v>501</v>
      </c>
      <c r="BC28" s="811">
        <f t="shared" si="16"/>
        <v>-103</v>
      </c>
      <c r="BD28" s="657">
        <f t="shared" si="49"/>
        <v>-0.17052980132450332</v>
      </c>
      <c r="BE28" s="707">
        <f>SUM(BE29:BE38)</f>
        <v>424</v>
      </c>
      <c r="BF28" s="708">
        <f>SUM(BF29:BF38)</f>
        <v>67</v>
      </c>
      <c r="BG28" s="708">
        <f>SUM(BG29:BG38)</f>
        <v>491</v>
      </c>
      <c r="BH28" s="811">
        <f t="shared" si="17"/>
        <v>-113</v>
      </c>
      <c r="BI28" s="657">
        <f t="shared" ref="BI28:BI38" si="57">(BG28-$I28)/$I28</f>
        <v>-0.1870860927152318</v>
      </c>
      <c r="BJ28" s="707">
        <f>SUM(BJ29:BJ38)</f>
        <v>422</v>
      </c>
      <c r="BK28" s="708">
        <f>SUM(BK29:BK38)</f>
        <v>67</v>
      </c>
      <c r="BL28" s="708">
        <f>SUM(BL29:BL38)</f>
        <v>489</v>
      </c>
      <c r="BM28" s="811">
        <f t="shared" si="18"/>
        <v>-115</v>
      </c>
      <c r="BN28" s="657">
        <f t="shared" ref="BN28:BN38" si="58">(BL28-$I28)/$I28</f>
        <v>-0.19039735099337748</v>
      </c>
    </row>
    <row r="29" spans="2:66" x14ac:dyDescent="0.2">
      <c r="B29" s="768" t="s">
        <v>102</v>
      </c>
      <c r="C29" s="719">
        <v>47</v>
      </c>
      <c r="D29" s="704">
        <v>4</v>
      </c>
      <c r="E29" s="704">
        <f t="shared" ref="E29:E38" si="59">SUM(C29:D29)</f>
        <v>51</v>
      </c>
      <c r="F29" s="713"/>
      <c r="G29" s="703">
        <v>46</v>
      </c>
      <c r="H29" s="704">
        <v>4</v>
      </c>
      <c r="I29" s="706">
        <f t="shared" ref="I29:I38" si="60">SUM(G29:H29)</f>
        <v>50</v>
      </c>
      <c r="J29" s="658">
        <v>0</v>
      </c>
      <c r="K29" s="705">
        <v>44</v>
      </c>
      <c r="L29" s="706">
        <v>4</v>
      </c>
      <c r="M29" s="706">
        <f t="shared" ref="M29:M38" si="61">SUM(K29:L29)</f>
        <v>48</v>
      </c>
      <c r="N29" s="810">
        <f t="shared" si="14"/>
        <v>-2</v>
      </c>
      <c r="O29" s="658">
        <f t="shared" si="1"/>
        <v>-0.04</v>
      </c>
      <c r="P29" s="705">
        <v>36</v>
      </c>
      <c r="Q29" s="706">
        <v>3</v>
      </c>
      <c r="R29" s="706">
        <f t="shared" ref="R29:R38" si="62">SUM(P29:Q29)</f>
        <v>39</v>
      </c>
      <c r="S29" s="810">
        <f t="shared" si="15"/>
        <v>-11</v>
      </c>
      <c r="T29" s="661">
        <f t="shared" ref="T29:T38" si="63">(R29-$I29)/$I29</f>
        <v>-0.22</v>
      </c>
      <c r="U29" s="705">
        <v>37</v>
      </c>
      <c r="V29" s="706">
        <v>3</v>
      </c>
      <c r="W29" s="706">
        <f t="shared" ref="W29:W38" si="64">SUM(U29:V29)</f>
        <v>40</v>
      </c>
      <c r="X29" s="810">
        <f t="shared" si="3"/>
        <v>-10</v>
      </c>
      <c r="Y29" s="661">
        <f t="shared" si="51"/>
        <v>-0.2</v>
      </c>
      <c r="Z29" s="796"/>
      <c r="AA29" s="705">
        <v>37</v>
      </c>
      <c r="AB29" s="706">
        <v>3</v>
      </c>
      <c r="AC29" s="706">
        <f t="shared" ref="AC29:AC38" si="65">SUM(AA29:AB29)</f>
        <v>40</v>
      </c>
      <c r="AD29" s="810">
        <f t="shared" si="4"/>
        <v>-10</v>
      </c>
      <c r="AE29" s="661">
        <f t="shared" si="52"/>
        <v>-0.2</v>
      </c>
      <c r="AF29" s="705">
        <v>32</v>
      </c>
      <c r="AG29" s="706">
        <v>3</v>
      </c>
      <c r="AH29" s="706">
        <f t="shared" ref="AH29:AH38" si="66">SUM(AF29:AG29)</f>
        <v>35</v>
      </c>
      <c r="AI29" s="810">
        <f t="shared" si="5"/>
        <v>-15</v>
      </c>
      <c r="AJ29" s="661">
        <f t="shared" si="53"/>
        <v>-0.3</v>
      </c>
      <c r="AK29" s="705">
        <v>32</v>
      </c>
      <c r="AL29" s="706">
        <v>3</v>
      </c>
      <c r="AM29" s="706">
        <f t="shared" ref="AM29:AM38" si="67">SUM(AK29:AL29)</f>
        <v>35</v>
      </c>
      <c r="AN29" s="810">
        <f t="shared" si="6"/>
        <v>-15</v>
      </c>
      <c r="AO29" s="661">
        <f t="shared" si="54"/>
        <v>-0.3</v>
      </c>
      <c r="AP29" s="705">
        <v>30</v>
      </c>
      <c r="AQ29" s="706">
        <v>3</v>
      </c>
      <c r="AR29" s="706">
        <f t="shared" ref="AR29:AR38" si="68">SUM(AP29:AQ29)</f>
        <v>33</v>
      </c>
      <c r="AS29" s="810">
        <f t="shared" si="8"/>
        <v>-17</v>
      </c>
      <c r="AT29" s="661">
        <f t="shared" si="48"/>
        <v>-0.34</v>
      </c>
      <c r="AU29" s="705">
        <v>30</v>
      </c>
      <c r="AV29" s="706">
        <v>3</v>
      </c>
      <c r="AW29" s="706">
        <f t="shared" si="55"/>
        <v>33</v>
      </c>
      <c r="AX29" s="810">
        <f t="shared" si="10"/>
        <v>-17</v>
      </c>
      <c r="AY29" s="661">
        <f t="shared" si="56"/>
        <v>-0.34</v>
      </c>
      <c r="AZ29" s="705">
        <v>30</v>
      </c>
      <c r="BA29" s="706">
        <v>3</v>
      </c>
      <c r="BB29" s="706">
        <f t="shared" ref="BB29:BB38" si="69">SUM(AZ29:BA29)</f>
        <v>33</v>
      </c>
      <c r="BC29" s="810">
        <f t="shared" si="16"/>
        <v>-17</v>
      </c>
      <c r="BD29" s="661">
        <f t="shared" si="49"/>
        <v>-0.34</v>
      </c>
      <c r="BE29" s="705">
        <v>30</v>
      </c>
      <c r="BF29" s="706">
        <v>3</v>
      </c>
      <c r="BG29" s="706">
        <f>SUM(BE29:BF29)</f>
        <v>33</v>
      </c>
      <c r="BH29" s="810">
        <f t="shared" si="17"/>
        <v>-17</v>
      </c>
      <c r="BI29" s="661">
        <f t="shared" si="57"/>
        <v>-0.34</v>
      </c>
      <c r="BJ29" s="705">
        <v>30</v>
      </c>
      <c r="BK29" s="706">
        <v>3</v>
      </c>
      <c r="BL29" s="706">
        <f>SUM(BJ29:BK29)</f>
        <v>33</v>
      </c>
      <c r="BM29" s="810">
        <f t="shared" si="18"/>
        <v>-17</v>
      </c>
      <c r="BN29" s="661">
        <f t="shared" si="58"/>
        <v>-0.34</v>
      </c>
    </row>
    <row r="30" spans="2:66" x14ac:dyDescent="0.2">
      <c r="B30" s="768" t="s">
        <v>152</v>
      </c>
      <c r="C30" s="719">
        <v>81</v>
      </c>
      <c r="D30" s="704">
        <v>2</v>
      </c>
      <c r="E30" s="704">
        <f t="shared" si="59"/>
        <v>83</v>
      </c>
      <c r="F30" s="713"/>
      <c r="G30" s="703">
        <v>77</v>
      </c>
      <c r="H30" s="704">
        <v>2</v>
      </c>
      <c r="I30" s="706">
        <f t="shared" si="60"/>
        <v>79</v>
      </c>
      <c r="J30" s="658">
        <v>0</v>
      </c>
      <c r="K30" s="705">
        <v>80</v>
      </c>
      <c r="L30" s="706">
        <v>2</v>
      </c>
      <c r="M30" s="706">
        <f t="shared" si="61"/>
        <v>82</v>
      </c>
      <c r="N30" s="810">
        <f t="shared" si="14"/>
        <v>3</v>
      </c>
      <c r="O30" s="659">
        <f t="shared" si="1"/>
        <v>3.7974683544303799E-2</v>
      </c>
      <c r="P30" s="705">
        <v>77</v>
      </c>
      <c r="Q30" s="706">
        <v>2</v>
      </c>
      <c r="R30" s="706">
        <f t="shared" si="62"/>
        <v>79</v>
      </c>
      <c r="S30" s="810">
        <f t="shared" si="15"/>
        <v>0</v>
      </c>
      <c r="T30" s="658">
        <f t="shared" si="63"/>
        <v>0</v>
      </c>
      <c r="U30" s="705">
        <v>72</v>
      </c>
      <c r="V30" s="706">
        <v>2</v>
      </c>
      <c r="W30" s="706">
        <f t="shared" si="64"/>
        <v>74</v>
      </c>
      <c r="X30" s="810">
        <f t="shared" si="3"/>
        <v>-5</v>
      </c>
      <c r="Y30" s="660">
        <f t="shared" si="51"/>
        <v>-6.3291139240506333E-2</v>
      </c>
      <c r="Z30" s="796"/>
      <c r="AA30" s="705">
        <v>71</v>
      </c>
      <c r="AB30" s="706">
        <v>2</v>
      </c>
      <c r="AC30" s="706">
        <f t="shared" si="65"/>
        <v>73</v>
      </c>
      <c r="AD30" s="810">
        <f t="shared" si="4"/>
        <v>-6</v>
      </c>
      <c r="AE30" s="660">
        <f t="shared" si="52"/>
        <v>-7.5949367088607597E-2</v>
      </c>
      <c r="AF30" s="705">
        <v>68</v>
      </c>
      <c r="AG30" s="706">
        <v>1</v>
      </c>
      <c r="AH30" s="706">
        <f t="shared" si="66"/>
        <v>69</v>
      </c>
      <c r="AI30" s="810">
        <f t="shared" si="5"/>
        <v>-10</v>
      </c>
      <c r="AJ30" s="660">
        <f t="shared" si="53"/>
        <v>-0.12658227848101267</v>
      </c>
      <c r="AK30" s="705">
        <v>67</v>
      </c>
      <c r="AL30" s="706">
        <v>1</v>
      </c>
      <c r="AM30" s="706">
        <f t="shared" si="67"/>
        <v>68</v>
      </c>
      <c r="AN30" s="810">
        <f t="shared" si="6"/>
        <v>-11</v>
      </c>
      <c r="AO30" s="660">
        <f t="shared" si="54"/>
        <v>-0.13924050632911392</v>
      </c>
      <c r="AP30" s="705">
        <v>67</v>
      </c>
      <c r="AQ30" s="706">
        <v>1</v>
      </c>
      <c r="AR30" s="706">
        <f t="shared" si="68"/>
        <v>68</v>
      </c>
      <c r="AS30" s="810">
        <f t="shared" si="8"/>
        <v>-11</v>
      </c>
      <c r="AT30" s="660">
        <f t="shared" si="48"/>
        <v>-0.13924050632911392</v>
      </c>
      <c r="AU30" s="705">
        <v>67</v>
      </c>
      <c r="AV30" s="706">
        <v>1</v>
      </c>
      <c r="AW30" s="706">
        <f t="shared" si="55"/>
        <v>68</v>
      </c>
      <c r="AX30" s="810">
        <f t="shared" si="10"/>
        <v>-11</v>
      </c>
      <c r="AY30" s="660">
        <f t="shared" si="56"/>
        <v>-0.13924050632911392</v>
      </c>
      <c r="AZ30" s="705">
        <v>66</v>
      </c>
      <c r="BA30" s="706">
        <v>1</v>
      </c>
      <c r="BB30" s="706">
        <f t="shared" si="69"/>
        <v>67</v>
      </c>
      <c r="BC30" s="810">
        <f t="shared" si="16"/>
        <v>-12</v>
      </c>
      <c r="BD30" s="660">
        <f t="shared" si="49"/>
        <v>-0.15189873417721519</v>
      </c>
      <c r="BE30" s="705">
        <v>63</v>
      </c>
      <c r="BF30" s="706">
        <v>1</v>
      </c>
      <c r="BG30" s="706">
        <f t="shared" ref="BG30:BG38" si="70">SUM(BE30:BF30)</f>
        <v>64</v>
      </c>
      <c r="BH30" s="810">
        <f t="shared" si="17"/>
        <v>-15</v>
      </c>
      <c r="BI30" s="660">
        <f t="shared" si="57"/>
        <v>-0.189873417721519</v>
      </c>
      <c r="BJ30" s="705">
        <v>63</v>
      </c>
      <c r="BK30" s="706">
        <v>1</v>
      </c>
      <c r="BL30" s="706">
        <f t="shared" ref="BL30:BL38" si="71">SUM(BJ30:BK30)</f>
        <v>64</v>
      </c>
      <c r="BM30" s="810">
        <f t="shared" si="18"/>
        <v>-15</v>
      </c>
      <c r="BN30" s="660">
        <f t="shared" si="58"/>
        <v>-0.189873417721519</v>
      </c>
    </row>
    <row r="31" spans="2:66" x14ac:dyDescent="0.2">
      <c r="B31" s="768" t="s">
        <v>153</v>
      </c>
      <c r="C31" s="719">
        <v>62</v>
      </c>
      <c r="D31" s="704">
        <v>3</v>
      </c>
      <c r="E31" s="704">
        <f t="shared" si="59"/>
        <v>65</v>
      </c>
      <c r="F31" s="713"/>
      <c r="G31" s="703">
        <v>58</v>
      </c>
      <c r="H31" s="704">
        <v>3</v>
      </c>
      <c r="I31" s="706">
        <f t="shared" si="60"/>
        <v>61</v>
      </c>
      <c r="J31" s="658">
        <v>0</v>
      </c>
      <c r="K31" s="705">
        <v>63</v>
      </c>
      <c r="L31" s="706">
        <v>3</v>
      </c>
      <c r="M31" s="706">
        <f t="shared" si="61"/>
        <v>66</v>
      </c>
      <c r="N31" s="810">
        <f t="shared" si="14"/>
        <v>5</v>
      </c>
      <c r="O31" s="659">
        <f t="shared" si="1"/>
        <v>8.1967213114754092E-2</v>
      </c>
      <c r="P31" s="705">
        <v>63</v>
      </c>
      <c r="Q31" s="706">
        <v>3</v>
      </c>
      <c r="R31" s="706">
        <f t="shared" si="62"/>
        <v>66</v>
      </c>
      <c r="S31" s="810">
        <f t="shared" si="15"/>
        <v>5</v>
      </c>
      <c r="T31" s="659">
        <f t="shared" si="63"/>
        <v>8.1967213114754092E-2</v>
      </c>
      <c r="U31" s="705">
        <v>62</v>
      </c>
      <c r="V31" s="706">
        <v>3</v>
      </c>
      <c r="W31" s="706">
        <f>SUM(U31:V31)</f>
        <v>65</v>
      </c>
      <c r="X31" s="810">
        <f t="shared" si="3"/>
        <v>4</v>
      </c>
      <c r="Y31" s="659">
        <f t="shared" si="51"/>
        <v>6.5573770491803282E-2</v>
      </c>
      <c r="Z31" s="796"/>
      <c r="AA31" s="705">
        <v>62</v>
      </c>
      <c r="AB31" s="706">
        <v>3</v>
      </c>
      <c r="AC31" s="706">
        <f>SUM(AA31:AB31)</f>
        <v>65</v>
      </c>
      <c r="AD31" s="810">
        <f t="shared" si="4"/>
        <v>4</v>
      </c>
      <c r="AE31" s="659">
        <f t="shared" si="52"/>
        <v>6.5573770491803282E-2</v>
      </c>
      <c r="AF31" s="705">
        <v>58</v>
      </c>
      <c r="AG31" s="706">
        <v>2</v>
      </c>
      <c r="AH31" s="706">
        <f t="shared" si="66"/>
        <v>60</v>
      </c>
      <c r="AI31" s="810">
        <f t="shared" si="5"/>
        <v>-1</v>
      </c>
      <c r="AJ31" s="658">
        <f t="shared" si="53"/>
        <v>-1.6393442622950821E-2</v>
      </c>
      <c r="AK31" s="705">
        <v>58</v>
      </c>
      <c r="AL31" s="706">
        <v>2</v>
      </c>
      <c r="AM31" s="706">
        <f t="shared" si="67"/>
        <v>60</v>
      </c>
      <c r="AN31" s="810">
        <f t="shared" si="6"/>
        <v>-1</v>
      </c>
      <c r="AO31" s="658">
        <f t="shared" si="54"/>
        <v>-1.6393442622950821E-2</v>
      </c>
      <c r="AP31" s="705">
        <v>55</v>
      </c>
      <c r="AQ31" s="706">
        <v>2</v>
      </c>
      <c r="AR31" s="706">
        <f t="shared" si="68"/>
        <v>57</v>
      </c>
      <c r="AS31" s="810">
        <f t="shared" si="8"/>
        <v>-4</v>
      </c>
      <c r="AT31" s="660">
        <f t="shared" si="48"/>
        <v>-6.5573770491803282E-2</v>
      </c>
      <c r="AU31" s="705">
        <v>55</v>
      </c>
      <c r="AV31" s="706">
        <v>2</v>
      </c>
      <c r="AW31" s="706">
        <f t="shared" si="55"/>
        <v>57</v>
      </c>
      <c r="AX31" s="810">
        <f t="shared" si="10"/>
        <v>-4</v>
      </c>
      <c r="AY31" s="660">
        <f t="shared" si="56"/>
        <v>-6.5573770491803282E-2</v>
      </c>
      <c r="AZ31" s="705">
        <v>54</v>
      </c>
      <c r="BA31" s="706">
        <v>2</v>
      </c>
      <c r="BB31" s="706">
        <f t="shared" si="69"/>
        <v>56</v>
      </c>
      <c r="BC31" s="810">
        <f t="shared" si="16"/>
        <v>-5</v>
      </c>
      <c r="BD31" s="660">
        <f t="shared" si="49"/>
        <v>-8.1967213114754092E-2</v>
      </c>
      <c r="BE31" s="705">
        <v>54</v>
      </c>
      <c r="BF31" s="706">
        <v>2</v>
      </c>
      <c r="BG31" s="706">
        <f t="shared" si="70"/>
        <v>56</v>
      </c>
      <c r="BH31" s="810">
        <f t="shared" si="17"/>
        <v>-5</v>
      </c>
      <c r="BI31" s="660">
        <f t="shared" si="57"/>
        <v>-8.1967213114754092E-2</v>
      </c>
      <c r="BJ31" s="705">
        <v>54</v>
      </c>
      <c r="BK31" s="706">
        <v>2</v>
      </c>
      <c r="BL31" s="706">
        <f t="shared" si="71"/>
        <v>56</v>
      </c>
      <c r="BM31" s="810">
        <f t="shared" si="18"/>
        <v>-5</v>
      </c>
      <c r="BN31" s="660">
        <f t="shared" si="58"/>
        <v>-8.1967213114754092E-2</v>
      </c>
    </row>
    <row r="32" spans="2:66" x14ac:dyDescent="0.2">
      <c r="B32" s="768" t="s">
        <v>155</v>
      </c>
      <c r="C32" s="719">
        <v>17</v>
      </c>
      <c r="D32" s="704">
        <v>5</v>
      </c>
      <c r="E32" s="704">
        <f t="shared" si="59"/>
        <v>22</v>
      </c>
      <c r="F32" s="713"/>
      <c r="G32" s="703">
        <v>15</v>
      </c>
      <c r="H32" s="704">
        <v>4</v>
      </c>
      <c r="I32" s="706">
        <f t="shared" si="60"/>
        <v>19</v>
      </c>
      <c r="J32" s="658">
        <v>0</v>
      </c>
      <c r="K32" s="705">
        <v>17</v>
      </c>
      <c r="L32" s="706">
        <v>4</v>
      </c>
      <c r="M32" s="706">
        <f t="shared" si="61"/>
        <v>21</v>
      </c>
      <c r="N32" s="810">
        <f t="shared" si="14"/>
        <v>2</v>
      </c>
      <c r="O32" s="659">
        <f t="shared" si="1"/>
        <v>0.10526315789473684</v>
      </c>
      <c r="P32" s="705">
        <v>16</v>
      </c>
      <c r="Q32" s="706">
        <v>3</v>
      </c>
      <c r="R32" s="706">
        <f t="shared" si="62"/>
        <v>19</v>
      </c>
      <c r="S32" s="810">
        <f t="shared" si="15"/>
        <v>0</v>
      </c>
      <c r="T32" s="658">
        <f t="shared" si="63"/>
        <v>0</v>
      </c>
      <c r="U32" s="705">
        <v>16</v>
      </c>
      <c r="V32" s="706">
        <v>3</v>
      </c>
      <c r="W32" s="706">
        <f>SUM(U32:V32)</f>
        <v>19</v>
      </c>
      <c r="X32" s="810">
        <f t="shared" si="3"/>
        <v>0</v>
      </c>
      <c r="Y32" s="658">
        <f t="shared" si="51"/>
        <v>0</v>
      </c>
      <c r="Z32" s="796"/>
      <c r="AA32" s="705">
        <v>16</v>
      </c>
      <c r="AB32" s="706">
        <v>3</v>
      </c>
      <c r="AC32" s="706">
        <f>SUM(AA32:AB32)</f>
        <v>19</v>
      </c>
      <c r="AD32" s="810">
        <f t="shared" si="4"/>
        <v>0</v>
      </c>
      <c r="AE32" s="658">
        <f t="shared" si="52"/>
        <v>0</v>
      </c>
      <c r="AF32" s="705">
        <v>15</v>
      </c>
      <c r="AG32" s="706">
        <v>3</v>
      </c>
      <c r="AH32" s="706">
        <f t="shared" si="66"/>
        <v>18</v>
      </c>
      <c r="AI32" s="810">
        <f t="shared" si="5"/>
        <v>-1</v>
      </c>
      <c r="AJ32" s="660">
        <f t="shared" si="53"/>
        <v>-5.2631578947368418E-2</v>
      </c>
      <c r="AK32" s="705">
        <v>15</v>
      </c>
      <c r="AL32" s="706">
        <v>3</v>
      </c>
      <c r="AM32" s="706">
        <f t="shared" si="67"/>
        <v>18</v>
      </c>
      <c r="AN32" s="810">
        <f t="shared" si="6"/>
        <v>-1</v>
      </c>
      <c r="AO32" s="660">
        <f t="shared" si="54"/>
        <v>-5.2631578947368418E-2</v>
      </c>
      <c r="AP32" s="705">
        <v>15</v>
      </c>
      <c r="AQ32" s="706">
        <v>3</v>
      </c>
      <c r="AR32" s="706">
        <f t="shared" si="68"/>
        <v>18</v>
      </c>
      <c r="AS32" s="810">
        <f t="shared" si="8"/>
        <v>-1</v>
      </c>
      <c r="AT32" s="660">
        <f t="shared" si="48"/>
        <v>-5.2631578947368418E-2</v>
      </c>
      <c r="AU32" s="705">
        <v>15</v>
      </c>
      <c r="AV32" s="706">
        <v>3</v>
      </c>
      <c r="AW32" s="706">
        <f t="shared" si="55"/>
        <v>18</v>
      </c>
      <c r="AX32" s="810">
        <f t="shared" si="10"/>
        <v>-1</v>
      </c>
      <c r="AY32" s="660">
        <f t="shared" si="56"/>
        <v>-5.2631578947368418E-2</v>
      </c>
      <c r="AZ32" s="705">
        <v>15</v>
      </c>
      <c r="BA32" s="706">
        <v>3</v>
      </c>
      <c r="BB32" s="706">
        <f t="shared" si="69"/>
        <v>18</v>
      </c>
      <c r="BC32" s="810">
        <f t="shared" si="16"/>
        <v>-1</v>
      </c>
      <c r="BD32" s="660">
        <f t="shared" si="49"/>
        <v>-5.2631578947368418E-2</v>
      </c>
      <c r="BE32" s="705">
        <v>15</v>
      </c>
      <c r="BF32" s="706">
        <v>3</v>
      </c>
      <c r="BG32" s="706">
        <f t="shared" si="70"/>
        <v>18</v>
      </c>
      <c r="BH32" s="810">
        <f t="shared" si="17"/>
        <v>-1</v>
      </c>
      <c r="BI32" s="660">
        <f t="shared" si="57"/>
        <v>-5.2631578947368418E-2</v>
      </c>
      <c r="BJ32" s="705">
        <v>14</v>
      </c>
      <c r="BK32" s="706">
        <v>3</v>
      </c>
      <c r="BL32" s="706">
        <f t="shared" si="71"/>
        <v>17</v>
      </c>
      <c r="BM32" s="810">
        <f t="shared" si="18"/>
        <v>-2</v>
      </c>
      <c r="BN32" s="660">
        <f t="shared" si="58"/>
        <v>-0.10526315789473684</v>
      </c>
    </row>
    <row r="33" spans="2:66" x14ac:dyDescent="0.2">
      <c r="B33" s="768" t="s">
        <v>118</v>
      </c>
      <c r="C33" s="719">
        <v>15</v>
      </c>
      <c r="D33" s="704">
        <v>1</v>
      </c>
      <c r="E33" s="704">
        <f t="shared" si="59"/>
        <v>16</v>
      </c>
      <c r="F33" s="713"/>
      <c r="G33" s="703">
        <v>14</v>
      </c>
      <c r="H33" s="704">
        <v>1</v>
      </c>
      <c r="I33" s="706">
        <f t="shared" si="60"/>
        <v>15</v>
      </c>
      <c r="J33" s="658">
        <v>0</v>
      </c>
      <c r="K33" s="705">
        <v>14</v>
      </c>
      <c r="L33" s="706">
        <v>1</v>
      </c>
      <c r="M33" s="706">
        <f t="shared" si="61"/>
        <v>15</v>
      </c>
      <c r="N33" s="810">
        <f t="shared" si="14"/>
        <v>0</v>
      </c>
      <c r="O33" s="658">
        <f t="shared" si="1"/>
        <v>0</v>
      </c>
      <c r="P33" s="705">
        <v>13</v>
      </c>
      <c r="Q33" s="706">
        <v>1</v>
      </c>
      <c r="R33" s="706">
        <f t="shared" si="62"/>
        <v>14</v>
      </c>
      <c r="S33" s="810">
        <f t="shared" si="15"/>
        <v>-1</v>
      </c>
      <c r="T33" s="660">
        <f t="shared" si="63"/>
        <v>-6.6666666666666666E-2</v>
      </c>
      <c r="U33" s="705">
        <v>13</v>
      </c>
      <c r="V33" s="706">
        <v>1</v>
      </c>
      <c r="W33" s="706">
        <f t="shared" si="64"/>
        <v>14</v>
      </c>
      <c r="X33" s="810">
        <f t="shared" si="3"/>
        <v>-1</v>
      </c>
      <c r="Y33" s="660">
        <f t="shared" si="51"/>
        <v>-6.6666666666666666E-2</v>
      </c>
      <c r="Z33" s="796"/>
      <c r="AA33" s="705">
        <v>13</v>
      </c>
      <c r="AB33" s="706">
        <v>1</v>
      </c>
      <c r="AC33" s="706">
        <f t="shared" si="65"/>
        <v>14</v>
      </c>
      <c r="AD33" s="810">
        <f t="shared" si="4"/>
        <v>-1</v>
      </c>
      <c r="AE33" s="660">
        <f t="shared" si="52"/>
        <v>-6.6666666666666666E-2</v>
      </c>
      <c r="AF33" s="705">
        <v>11</v>
      </c>
      <c r="AG33" s="706">
        <v>1</v>
      </c>
      <c r="AH33" s="706">
        <f t="shared" si="66"/>
        <v>12</v>
      </c>
      <c r="AI33" s="810">
        <f t="shared" si="5"/>
        <v>-3</v>
      </c>
      <c r="AJ33" s="661">
        <f t="shared" si="53"/>
        <v>-0.2</v>
      </c>
      <c r="AK33" s="705">
        <v>11</v>
      </c>
      <c r="AL33" s="706">
        <v>1</v>
      </c>
      <c r="AM33" s="706">
        <f t="shared" si="67"/>
        <v>12</v>
      </c>
      <c r="AN33" s="810">
        <f t="shared" si="6"/>
        <v>-3</v>
      </c>
      <c r="AO33" s="661">
        <f t="shared" si="54"/>
        <v>-0.2</v>
      </c>
      <c r="AP33" s="705">
        <v>11</v>
      </c>
      <c r="AQ33" s="706">
        <v>1</v>
      </c>
      <c r="AR33" s="706">
        <f t="shared" si="68"/>
        <v>12</v>
      </c>
      <c r="AS33" s="810">
        <f t="shared" si="8"/>
        <v>-3</v>
      </c>
      <c r="AT33" s="661">
        <f t="shared" si="48"/>
        <v>-0.2</v>
      </c>
      <c r="AU33" s="705">
        <v>11</v>
      </c>
      <c r="AV33" s="706">
        <v>1</v>
      </c>
      <c r="AW33" s="706">
        <f t="shared" si="55"/>
        <v>12</v>
      </c>
      <c r="AX33" s="810">
        <f t="shared" si="10"/>
        <v>-3</v>
      </c>
      <c r="AY33" s="661">
        <f t="shared" si="56"/>
        <v>-0.2</v>
      </c>
      <c r="AZ33" s="705">
        <v>11</v>
      </c>
      <c r="BA33" s="706">
        <v>1</v>
      </c>
      <c r="BB33" s="706">
        <f t="shared" si="69"/>
        <v>12</v>
      </c>
      <c r="BC33" s="810">
        <f t="shared" si="16"/>
        <v>-3</v>
      </c>
      <c r="BD33" s="661">
        <f t="shared" si="49"/>
        <v>-0.2</v>
      </c>
      <c r="BE33" s="705">
        <v>10</v>
      </c>
      <c r="BF33" s="706">
        <v>1</v>
      </c>
      <c r="BG33" s="706">
        <f t="shared" si="70"/>
        <v>11</v>
      </c>
      <c r="BH33" s="810">
        <f t="shared" si="17"/>
        <v>-4</v>
      </c>
      <c r="BI33" s="661">
        <f t="shared" si="57"/>
        <v>-0.26666666666666666</v>
      </c>
      <c r="BJ33" s="705">
        <v>10</v>
      </c>
      <c r="BK33" s="706">
        <v>1</v>
      </c>
      <c r="BL33" s="706">
        <f t="shared" si="71"/>
        <v>11</v>
      </c>
      <c r="BM33" s="810">
        <f t="shared" si="18"/>
        <v>-4</v>
      </c>
      <c r="BN33" s="661">
        <f t="shared" si="58"/>
        <v>-0.26666666666666666</v>
      </c>
    </row>
    <row r="34" spans="2:66" x14ac:dyDescent="0.2">
      <c r="B34" s="768" t="s">
        <v>248</v>
      </c>
      <c r="C34" s="719">
        <v>40</v>
      </c>
      <c r="D34" s="704">
        <v>20</v>
      </c>
      <c r="E34" s="704">
        <f t="shared" si="59"/>
        <v>60</v>
      </c>
      <c r="F34" s="713"/>
      <c r="G34" s="703">
        <v>38</v>
      </c>
      <c r="H34" s="704">
        <v>18</v>
      </c>
      <c r="I34" s="706">
        <f t="shared" si="60"/>
        <v>56</v>
      </c>
      <c r="J34" s="658">
        <v>0</v>
      </c>
      <c r="K34" s="705">
        <v>38</v>
      </c>
      <c r="L34" s="706">
        <v>18</v>
      </c>
      <c r="M34" s="706">
        <f t="shared" si="61"/>
        <v>56</v>
      </c>
      <c r="N34" s="810">
        <f t="shared" si="14"/>
        <v>0</v>
      </c>
      <c r="O34" s="658">
        <f t="shared" si="1"/>
        <v>0</v>
      </c>
      <c r="P34" s="705">
        <v>38</v>
      </c>
      <c r="Q34" s="706">
        <v>19</v>
      </c>
      <c r="R34" s="706">
        <f t="shared" si="62"/>
        <v>57</v>
      </c>
      <c r="S34" s="810">
        <f t="shared" si="15"/>
        <v>1</v>
      </c>
      <c r="T34" s="659">
        <f t="shared" si="63"/>
        <v>1.7857142857142856E-2</v>
      </c>
      <c r="U34" s="705">
        <v>38</v>
      </c>
      <c r="V34" s="706">
        <v>19</v>
      </c>
      <c r="W34" s="706">
        <f t="shared" si="64"/>
        <v>57</v>
      </c>
      <c r="X34" s="810">
        <f t="shared" si="3"/>
        <v>1</v>
      </c>
      <c r="Y34" s="659">
        <f t="shared" si="51"/>
        <v>1.7857142857142856E-2</v>
      </c>
      <c r="Z34" s="796"/>
      <c r="AA34" s="705">
        <v>38</v>
      </c>
      <c r="AB34" s="706">
        <v>19</v>
      </c>
      <c r="AC34" s="706">
        <f t="shared" si="65"/>
        <v>57</v>
      </c>
      <c r="AD34" s="810">
        <f t="shared" si="4"/>
        <v>1</v>
      </c>
      <c r="AE34" s="659">
        <f t="shared" si="52"/>
        <v>1.7857142857142856E-2</v>
      </c>
      <c r="AF34" s="705">
        <v>35</v>
      </c>
      <c r="AG34" s="706">
        <v>18</v>
      </c>
      <c r="AH34" s="706">
        <f t="shared" si="66"/>
        <v>53</v>
      </c>
      <c r="AI34" s="810">
        <f t="shared" si="5"/>
        <v>-3</v>
      </c>
      <c r="AJ34" s="660">
        <f t="shared" si="53"/>
        <v>-5.3571428571428568E-2</v>
      </c>
      <c r="AK34" s="705">
        <v>35</v>
      </c>
      <c r="AL34" s="706">
        <v>18</v>
      </c>
      <c r="AM34" s="706">
        <f t="shared" si="67"/>
        <v>53</v>
      </c>
      <c r="AN34" s="810">
        <f t="shared" si="6"/>
        <v>-3</v>
      </c>
      <c r="AO34" s="660">
        <f t="shared" si="54"/>
        <v>-5.3571428571428568E-2</v>
      </c>
      <c r="AP34" s="705">
        <v>32</v>
      </c>
      <c r="AQ34" s="706">
        <v>18</v>
      </c>
      <c r="AR34" s="706">
        <f t="shared" si="68"/>
        <v>50</v>
      </c>
      <c r="AS34" s="810">
        <f t="shared" si="8"/>
        <v>-6</v>
      </c>
      <c r="AT34" s="660">
        <f t="shared" si="48"/>
        <v>-0.10714285714285714</v>
      </c>
      <c r="AU34" s="705">
        <v>32</v>
      </c>
      <c r="AV34" s="706">
        <v>18</v>
      </c>
      <c r="AW34" s="706">
        <f t="shared" si="55"/>
        <v>50</v>
      </c>
      <c r="AX34" s="810">
        <f t="shared" si="10"/>
        <v>-6</v>
      </c>
      <c r="AY34" s="660">
        <f t="shared" si="56"/>
        <v>-0.10714285714285714</v>
      </c>
      <c r="AZ34" s="705">
        <v>32</v>
      </c>
      <c r="BA34" s="706">
        <v>18</v>
      </c>
      <c r="BB34" s="706">
        <f t="shared" si="69"/>
        <v>50</v>
      </c>
      <c r="BC34" s="810">
        <f t="shared" si="16"/>
        <v>-6</v>
      </c>
      <c r="BD34" s="660">
        <f t="shared" si="49"/>
        <v>-0.10714285714285714</v>
      </c>
      <c r="BE34" s="705">
        <v>32</v>
      </c>
      <c r="BF34" s="706">
        <v>18</v>
      </c>
      <c r="BG34" s="706">
        <f t="shared" si="70"/>
        <v>50</v>
      </c>
      <c r="BH34" s="810">
        <f t="shared" si="17"/>
        <v>-6</v>
      </c>
      <c r="BI34" s="660">
        <f t="shared" si="57"/>
        <v>-0.10714285714285714</v>
      </c>
      <c r="BJ34" s="705">
        <v>32</v>
      </c>
      <c r="BK34" s="706">
        <v>18</v>
      </c>
      <c r="BL34" s="706">
        <f t="shared" si="71"/>
        <v>50</v>
      </c>
      <c r="BM34" s="810">
        <f t="shared" si="18"/>
        <v>-6</v>
      </c>
      <c r="BN34" s="660">
        <f t="shared" si="58"/>
        <v>-0.10714285714285714</v>
      </c>
    </row>
    <row r="35" spans="2:66" x14ac:dyDescent="0.2">
      <c r="B35" s="770" t="s">
        <v>91</v>
      </c>
      <c r="C35" s="712">
        <v>81</v>
      </c>
      <c r="D35" s="706">
        <v>21</v>
      </c>
      <c r="E35" s="704">
        <f t="shared" si="59"/>
        <v>102</v>
      </c>
      <c r="F35" s="713"/>
      <c r="G35" s="703">
        <v>79</v>
      </c>
      <c r="H35" s="704">
        <v>20</v>
      </c>
      <c r="I35" s="706">
        <f t="shared" si="60"/>
        <v>99</v>
      </c>
      <c r="J35" s="658">
        <v>0</v>
      </c>
      <c r="K35" s="705">
        <v>79</v>
      </c>
      <c r="L35" s="706">
        <v>20</v>
      </c>
      <c r="M35" s="706">
        <f t="shared" si="61"/>
        <v>99</v>
      </c>
      <c r="N35" s="810">
        <f t="shared" si="14"/>
        <v>0</v>
      </c>
      <c r="O35" s="658">
        <f t="shared" si="1"/>
        <v>0</v>
      </c>
      <c r="P35" s="705">
        <v>76</v>
      </c>
      <c r="Q35" s="706">
        <v>19</v>
      </c>
      <c r="R35" s="706">
        <f t="shared" si="62"/>
        <v>95</v>
      </c>
      <c r="S35" s="810">
        <f t="shared" si="15"/>
        <v>-4</v>
      </c>
      <c r="T35" s="658">
        <f t="shared" si="63"/>
        <v>-4.0404040404040407E-2</v>
      </c>
      <c r="U35" s="705">
        <v>73</v>
      </c>
      <c r="V35" s="706">
        <v>18</v>
      </c>
      <c r="W35" s="706">
        <f t="shared" si="64"/>
        <v>91</v>
      </c>
      <c r="X35" s="810">
        <f t="shared" si="3"/>
        <v>-8</v>
      </c>
      <c r="Y35" s="660">
        <f t="shared" si="51"/>
        <v>-8.0808080808080815E-2</v>
      </c>
      <c r="Z35" s="796"/>
      <c r="AA35" s="705">
        <v>71</v>
      </c>
      <c r="AB35" s="706">
        <v>18</v>
      </c>
      <c r="AC35" s="706">
        <f t="shared" si="65"/>
        <v>89</v>
      </c>
      <c r="AD35" s="810">
        <f t="shared" si="4"/>
        <v>-10</v>
      </c>
      <c r="AE35" s="660">
        <f t="shared" si="52"/>
        <v>-0.10101010101010101</v>
      </c>
      <c r="AF35" s="705">
        <v>67</v>
      </c>
      <c r="AG35" s="706">
        <v>18</v>
      </c>
      <c r="AH35" s="706">
        <f t="shared" si="66"/>
        <v>85</v>
      </c>
      <c r="AI35" s="810">
        <f t="shared" si="5"/>
        <v>-14</v>
      </c>
      <c r="AJ35" s="660">
        <f t="shared" si="53"/>
        <v>-0.14141414141414141</v>
      </c>
      <c r="AK35" s="705">
        <v>68</v>
      </c>
      <c r="AL35" s="706">
        <v>18</v>
      </c>
      <c r="AM35" s="706">
        <f t="shared" si="67"/>
        <v>86</v>
      </c>
      <c r="AN35" s="810">
        <f t="shared" si="6"/>
        <v>-13</v>
      </c>
      <c r="AO35" s="660">
        <f t="shared" si="54"/>
        <v>-0.13131313131313133</v>
      </c>
      <c r="AP35" s="705">
        <v>67</v>
      </c>
      <c r="AQ35" s="706">
        <v>18</v>
      </c>
      <c r="AR35" s="706">
        <f t="shared" si="68"/>
        <v>85</v>
      </c>
      <c r="AS35" s="810">
        <f t="shared" si="8"/>
        <v>-14</v>
      </c>
      <c r="AT35" s="660">
        <f t="shared" si="48"/>
        <v>-0.14141414141414141</v>
      </c>
      <c r="AU35" s="705">
        <v>67</v>
      </c>
      <c r="AV35" s="706">
        <v>18</v>
      </c>
      <c r="AW35" s="706">
        <f t="shared" si="55"/>
        <v>85</v>
      </c>
      <c r="AX35" s="810">
        <f t="shared" si="10"/>
        <v>-14</v>
      </c>
      <c r="AY35" s="660">
        <f t="shared" si="56"/>
        <v>-0.14141414141414141</v>
      </c>
      <c r="AZ35" s="705">
        <v>67</v>
      </c>
      <c r="BA35" s="706">
        <v>17</v>
      </c>
      <c r="BB35" s="706">
        <f t="shared" si="69"/>
        <v>84</v>
      </c>
      <c r="BC35" s="810">
        <f t="shared" si="16"/>
        <v>-15</v>
      </c>
      <c r="BD35" s="660">
        <f t="shared" si="49"/>
        <v>-0.15151515151515152</v>
      </c>
      <c r="BE35" s="705">
        <v>64</v>
      </c>
      <c r="BF35" s="706">
        <v>17</v>
      </c>
      <c r="BG35" s="706">
        <f t="shared" si="70"/>
        <v>81</v>
      </c>
      <c r="BH35" s="810">
        <f t="shared" si="17"/>
        <v>-18</v>
      </c>
      <c r="BI35" s="660">
        <f t="shared" si="57"/>
        <v>-0.18181818181818182</v>
      </c>
      <c r="BJ35" s="705">
        <v>64</v>
      </c>
      <c r="BK35" s="706">
        <v>17</v>
      </c>
      <c r="BL35" s="706">
        <f t="shared" si="71"/>
        <v>81</v>
      </c>
      <c r="BM35" s="810">
        <f t="shared" si="18"/>
        <v>-18</v>
      </c>
      <c r="BN35" s="660">
        <f t="shared" si="58"/>
        <v>-0.18181818181818182</v>
      </c>
    </row>
    <row r="36" spans="2:66" x14ac:dyDescent="0.2">
      <c r="B36" s="768" t="s">
        <v>92</v>
      </c>
      <c r="C36" s="719">
        <v>9</v>
      </c>
      <c r="D36" s="704">
        <v>8</v>
      </c>
      <c r="E36" s="704">
        <f t="shared" si="59"/>
        <v>17</v>
      </c>
      <c r="F36" s="713"/>
      <c r="G36" s="703">
        <v>9</v>
      </c>
      <c r="H36" s="704">
        <v>8</v>
      </c>
      <c r="I36" s="706">
        <f t="shared" si="60"/>
        <v>17</v>
      </c>
      <c r="J36" s="658">
        <v>0</v>
      </c>
      <c r="K36" s="705">
        <v>9</v>
      </c>
      <c r="L36" s="706">
        <v>8</v>
      </c>
      <c r="M36" s="706">
        <f t="shared" si="61"/>
        <v>17</v>
      </c>
      <c r="N36" s="810">
        <f t="shared" si="14"/>
        <v>0</v>
      </c>
      <c r="O36" s="658">
        <f t="shared" si="1"/>
        <v>0</v>
      </c>
      <c r="P36" s="705">
        <v>9</v>
      </c>
      <c r="Q36" s="706">
        <v>8</v>
      </c>
      <c r="R36" s="706">
        <f t="shared" si="62"/>
        <v>17</v>
      </c>
      <c r="S36" s="810">
        <f t="shared" si="15"/>
        <v>0</v>
      </c>
      <c r="T36" s="658">
        <f t="shared" si="63"/>
        <v>0</v>
      </c>
      <c r="U36" s="705">
        <v>8</v>
      </c>
      <c r="V36" s="706">
        <v>8</v>
      </c>
      <c r="W36" s="706">
        <f t="shared" si="64"/>
        <v>16</v>
      </c>
      <c r="X36" s="810">
        <f t="shared" si="3"/>
        <v>-1</v>
      </c>
      <c r="Y36" s="660">
        <f t="shared" si="51"/>
        <v>-5.8823529411764705E-2</v>
      </c>
      <c r="Z36" s="796"/>
      <c r="AA36" s="705">
        <v>8</v>
      </c>
      <c r="AB36" s="706">
        <v>7</v>
      </c>
      <c r="AC36" s="706">
        <f t="shared" si="65"/>
        <v>15</v>
      </c>
      <c r="AD36" s="810">
        <f t="shared" si="4"/>
        <v>-2</v>
      </c>
      <c r="AE36" s="660">
        <f t="shared" si="52"/>
        <v>-0.11764705882352941</v>
      </c>
      <c r="AF36" s="705">
        <v>8</v>
      </c>
      <c r="AG36" s="706">
        <v>7</v>
      </c>
      <c r="AH36" s="706">
        <f t="shared" si="66"/>
        <v>15</v>
      </c>
      <c r="AI36" s="810">
        <f t="shared" si="5"/>
        <v>-2</v>
      </c>
      <c r="AJ36" s="660">
        <f t="shared" si="53"/>
        <v>-0.11764705882352941</v>
      </c>
      <c r="AK36" s="705">
        <v>8</v>
      </c>
      <c r="AL36" s="706">
        <v>7</v>
      </c>
      <c r="AM36" s="706">
        <f t="shared" si="67"/>
        <v>15</v>
      </c>
      <c r="AN36" s="810">
        <f t="shared" si="6"/>
        <v>-2</v>
      </c>
      <c r="AO36" s="660">
        <f t="shared" si="54"/>
        <v>-0.11764705882352941</v>
      </c>
      <c r="AP36" s="705">
        <v>8</v>
      </c>
      <c r="AQ36" s="706">
        <v>7</v>
      </c>
      <c r="AR36" s="706">
        <f t="shared" si="68"/>
        <v>15</v>
      </c>
      <c r="AS36" s="810">
        <f t="shared" si="8"/>
        <v>-2</v>
      </c>
      <c r="AT36" s="660">
        <f t="shared" si="48"/>
        <v>-0.11764705882352941</v>
      </c>
      <c r="AU36" s="705">
        <v>6</v>
      </c>
      <c r="AV36" s="706">
        <v>7</v>
      </c>
      <c r="AW36" s="706">
        <f t="shared" si="55"/>
        <v>13</v>
      </c>
      <c r="AX36" s="810">
        <f t="shared" si="10"/>
        <v>-4</v>
      </c>
      <c r="AY36" s="661">
        <f t="shared" si="56"/>
        <v>-0.23529411764705882</v>
      </c>
      <c r="AZ36" s="705">
        <v>6</v>
      </c>
      <c r="BA36" s="706">
        <v>7</v>
      </c>
      <c r="BB36" s="706">
        <f t="shared" si="69"/>
        <v>13</v>
      </c>
      <c r="BC36" s="810">
        <f t="shared" si="16"/>
        <v>-4</v>
      </c>
      <c r="BD36" s="661">
        <f t="shared" si="49"/>
        <v>-0.23529411764705882</v>
      </c>
      <c r="BE36" s="705">
        <v>6</v>
      </c>
      <c r="BF36" s="706">
        <v>7</v>
      </c>
      <c r="BG36" s="706">
        <f t="shared" si="70"/>
        <v>13</v>
      </c>
      <c r="BH36" s="810">
        <f t="shared" si="17"/>
        <v>-4</v>
      </c>
      <c r="BI36" s="661">
        <f t="shared" si="57"/>
        <v>-0.23529411764705882</v>
      </c>
      <c r="BJ36" s="705">
        <v>6</v>
      </c>
      <c r="BK36" s="706">
        <v>7</v>
      </c>
      <c r="BL36" s="706">
        <f t="shared" si="71"/>
        <v>13</v>
      </c>
      <c r="BM36" s="810">
        <f t="shared" si="18"/>
        <v>-4</v>
      </c>
      <c r="BN36" s="661">
        <f t="shared" si="58"/>
        <v>-0.23529411764705882</v>
      </c>
    </row>
    <row r="37" spans="2:66" x14ac:dyDescent="0.2">
      <c r="B37" s="768" t="s">
        <v>230</v>
      </c>
      <c r="C37" s="719">
        <v>62</v>
      </c>
      <c r="D37" s="704">
        <v>8</v>
      </c>
      <c r="E37" s="704">
        <f t="shared" si="59"/>
        <v>70</v>
      </c>
      <c r="F37" s="713"/>
      <c r="G37" s="703">
        <v>60</v>
      </c>
      <c r="H37" s="704">
        <v>8</v>
      </c>
      <c r="I37" s="706">
        <f t="shared" si="60"/>
        <v>68</v>
      </c>
      <c r="J37" s="658">
        <v>0</v>
      </c>
      <c r="K37" s="705">
        <v>61</v>
      </c>
      <c r="L37" s="706">
        <v>8</v>
      </c>
      <c r="M37" s="706">
        <f t="shared" si="61"/>
        <v>69</v>
      </c>
      <c r="N37" s="810">
        <f t="shared" si="14"/>
        <v>1</v>
      </c>
      <c r="O37" s="659">
        <f t="shared" si="1"/>
        <v>1.4705882352941176E-2</v>
      </c>
      <c r="P37" s="705">
        <v>58</v>
      </c>
      <c r="Q37" s="706">
        <v>8</v>
      </c>
      <c r="R37" s="706">
        <f t="shared" si="62"/>
        <v>66</v>
      </c>
      <c r="S37" s="810">
        <f t="shared" si="15"/>
        <v>-2</v>
      </c>
      <c r="T37" s="658">
        <f t="shared" si="63"/>
        <v>-2.9411764705882353E-2</v>
      </c>
      <c r="U37" s="705">
        <v>56</v>
      </c>
      <c r="V37" s="706">
        <v>8</v>
      </c>
      <c r="W37" s="706">
        <f t="shared" si="64"/>
        <v>64</v>
      </c>
      <c r="X37" s="810">
        <f t="shared" si="3"/>
        <v>-4</v>
      </c>
      <c r="Y37" s="660">
        <f t="shared" si="51"/>
        <v>-5.8823529411764705E-2</v>
      </c>
      <c r="Z37" s="796"/>
      <c r="AA37" s="705">
        <v>54</v>
      </c>
      <c r="AB37" s="798">
        <v>8</v>
      </c>
      <c r="AC37" s="706">
        <f t="shared" si="65"/>
        <v>62</v>
      </c>
      <c r="AD37" s="810">
        <f t="shared" si="4"/>
        <v>-6</v>
      </c>
      <c r="AE37" s="660">
        <f t="shared" si="52"/>
        <v>-8.8235294117647065E-2</v>
      </c>
      <c r="AF37" s="705">
        <v>51</v>
      </c>
      <c r="AG37" s="706">
        <v>8</v>
      </c>
      <c r="AH37" s="706">
        <f t="shared" si="66"/>
        <v>59</v>
      </c>
      <c r="AI37" s="810">
        <f t="shared" si="5"/>
        <v>-9</v>
      </c>
      <c r="AJ37" s="660">
        <f t="shared" si="53"/>
        <v>-0.13235294117647059</v>
      </c>
      <c r="AK37" s="705">
        <v>51</v>
      </c>
      <c r="AL37" s="706">
        <v>8</v>
      </c>
      <c r="AM37" s="706">
        <f t="shared" si="67"/>
        <v>59</v>
      </c>
      <c r="AN37" s="810">
        <f t="shared" si="6"/>
        <v>-9</v>
      </c>
      <c r="AO37" s="660">
        <f t="shared" si="54"/>
        <v>-0.13235294117647059</v>
      </c>
      <c r="AP37" s="705">
        <v>50</v>
      </c>
      <c r="AQ37" s="706">
        <v>8</v>
      </c>
      <c r="AR37" s="706">
        <f t="shared" si="68"/>
        <v>58</v>
      </c>
      <c r="AS37" s="810">
        <f t="shared" si="8"/>
        <v>-10</v>
      </c>
      <c r="AT37" s="660">
        <f t="shared" si="48"/>
        <v>-0.14705882352941177</v>
      </c>
      <c r="AU37" s="705">
        <v>50</v>
      </c>
      <c r="AV37" s="706">
        <v>8</v>
      </c>
      <c r="AW37" s="706">
        <f t="shared" si="55"/>
        <v>58</v>
      </c>
      <c r="AX37" s="810">
        <f t="shared" si="10"/>
        <v>-10</v>
      </c>
      <c r="AY37" s="660">
        <f t="shared" si="56"/>
        <v>-0.14705882352941177</v>
      </c>
      <c r="AZ37" s="705">
        <v>50</v>
      </c>
      <c r="BA37" s="706">
        <v>8</v>
      </c>
      <c r="BB37" s="706">
        <f t="shared" si="69"/>
        <v>58</v>
      </c>
      <c r="BC37" s="810">
        <f t="shared" si="16"/>
        <v>-10</v>
      </c>
      <c r="BD37" s="660">
        <f t="shared" si="49"/>
        <v>-0.14705882352941177</v>
      </c>
      <c r="BE37" s="705">
        <v>49</v>
      </c>
      <c r="BF37" s="706">
        <v>8</v>
      </c>
      <c r="BG37" s="706">
        <f t="shared" si="70"/>
        <v>57</v>
      </c>
      <c r="BH37" s="810">
        <f t="shared" si="17"/>
        <v>-11</v>
      </c>
      <c r="BI37" s="660">
        <f t="shared" si="57"/>
        <v>-0.16176470588235295</v>
      </c>
      <c r="BJ37" s="705">
        <v>50</v>
      </c>
      <c r="BK37" s="706">
        <v>8</v>
      </c>
      <c r="BL37" s="706">
        <f t="shared" si="71"/>
        <v>58</v>
      </c>
      <c r="BM37" s="810">
        <f t="shared" si="18"/>
        <v>-10</v>
      </c>
      <c r="BN37" s="660">
        <f t="shared" si="58"/>
        <v>-0.14705882352941177</v>
      </c>
    </row>
    <row r="38" spans="2:66" ht="12" thickBot="1" x14ac:dyDescent="0.25">
      <c r="B38" s="771" t="s">
        <v>38</v>
      </c>
      <c r="C38" s="818">
        <v>132</v>
      </c>
      <c r="D38" s="721">
        <v>11</v>
      </c>
      <c r="E38" s="721">
        <f t="shared" si="59"/>
        <v>143</v>
      </c>
      <c r="F38" s="722"/>
      <c r="G38" s="720">
        <v>129</v>
      </c>
      <c r="H38" s="721">
        <v>11</v>
      </c>
      <c r="I38" s="723">
        <f t="shared" si="60"/>
        <v>140</v>
      </c>
      <c r="J38" s="662">
        <v>0</v>
      </c>
      <c r="K38" s="724">
        <v>127</v>
      </c>
      <c r="L38" s="723">
        <v>11</v>
      </c>
      <c r="M38" s="723">
        <f t="shared" si="61"/>
        <v>138</v>
      </c>
      <c r="N38" s="816">
        <f t="shared" si="14"/>
        <v>-2</v>
      </c>
      <c r="O38" s="662">
        <f t="shared" si="1"/>
        <v>-1.4285714285714285E-2</v>
      </c>
      <c r="P38" s="724">
        <v>126</v>
      </c>
      <c r="Q38" s="723">
        <v>10</v>
      </c>
      <c r="R38" s="723">
        <f t="shared" si="62"/>
        <v>136</v>
      </c>
      <c r="S38" s="816">
        <f t="shared" si="15"/>
        <v>-4</v>
      </c>
      <c r="T38" s="662">
        <f t="shared" si="63"/>
        <v>-2.8571428571428571E-2</v>
      </c>
      <c r="U38" s="724">
        <v>124</v>
      </c>
      <c r="V38" s="723">
        <v>10</v>
      </c>
      <c r="W38" s="723">
        <f t="shared" si="64"/>
        <v>134</v>
      </c>
      <c r="X38" s="816">
        <f t="shared" si="3"/>
        <v>-6</v>
      </c>
      <c r="Y38" s="662">
        <f t="shared" si="51"/>
        <v>-4.2857142857142858E-2</v>
      </c>
      <c r="Z38" s="797"/>
      <c r="AA38" s="799">
        <v>120</v>
      </c>
      <c r="AB38" s="723">
        <v>9</v>
      </c>
      <c r="AC38" s="725">
        <f t="shared" si="65"/>
        <v>129</v>
      </c>
      <c r="AD38" s="816">
        <f t="shared" si="4"/>
        <v>-11</v>
      </c>
      <c r="AE38" s="665">
        <f t="shared" si="52"/>
        <v>-7.857142857142857E-2</v>
      </c>
      <c r="AF38" s="724">
        <v>108</v>
      </c>
      <c r="AG38" s="723">
        <v>9</v>
      </c>
      <c r="AH38" s="723">
        <f t="shared" si="66"/>
        <v>117</v>
      </c>
      <c r="AI38" s="816">
        <f t="shared" si="5"/>
        <v>-23</v>
      </c>
      <c r="AJ38" s="665">
        <f>(AH38-$I38)/$I38</f>
        <v>-0.16428571428571428</v>
      </c>
      <c r="AK38" s="724">
        <v>108</v>
      </c>
      <c r="AL38" s="723">
        <v>9</v>
      </c>
      <c r="AM38" s="723">
        <f t="shared" si="67"/>
        <v>117</v>
      </c>
      <c r="AN38" s="816">
        <f t="shared" si="6"/>
        <v>-23</v>
      </c>
      <c r="AO38" s="665">
        <f t="shared" si="54"/>
        <v>-0.16428571428571428</v>
      </c>
      <c r="AP38" s="724">
        <v>108</v>
      </c>
      <c r="AQ38" s="723">
        <v>9</v>
      </c>
      <c r="AR38" s="723">
        <f t="shared" si="68"/>
        <v>117</v>
      </c>
      <c r="AS38" s="816">
        <f t="shared" si="8"/>
        <v>-23</v>
      </c>
      <c r="AT38" s="665">
        <f>(AR38-$I38)/$I38</f>
        <v>-0.16428571428571428</v>
      </c>
      <c r="AU38" s="724">
        <v>107</v>
      </c>
      <c r="AV38" s="723">
        <v>9</v>
      </c>
      <c r="AW38" s="723">
        <f t="shared" si="55"/>
        <v>116</v>
      </c>
      <c r="AX38" s="816">
        <f t="shared" si="10"/>
        <v>-24</v>
      </c>
      <c r="AY38" s="665">
        <f t="shared" si="56"/>
        <v>-0.17142857142857143</v>
      </c>
      <c r="AZ38" s="724">
        <v>102</v>
      </c>
      <c r="BA38" s="723">
        <v>8</v>
      </c>
      <c r="BB38" s="723">
        <f t="shared" si="69"/>
        <v>110</v>
      </c>
      <c r="BC38" s="816">
        <f t="shared" si="16"/>
        <v>-30</v>
      </c>
      <c r="BD38" s="800">
        <f>(BB38-$I38)/$I38</f>
        <v>-0.21428571428571427</v>
      </c>
      <c r="BE38" s="724">
        <v>101</v>
      </c>
      <c r="BF38" s="723">
        <v>7</v>
      </c>
      <c r="BG38" s="723">
        <f t="shared" si="70"/>
        <v>108</v>
      </c>
      <c r="BH38" s="816">
        <f t="shared" si="17"/>
        <v>-32</v>
      </c>
      <c r="BI38" s="800">
        <f t="shared" si="57"/>
        <v>-0.22857142857142856</v>
      </c>
      <c r="BJ38" s="724">
        <v>99</v>
      </c>
      <c r="BK38" s="723">
        <v>7</v>
      </c>
      <c r="BL38" s="723">
        <f t="shared" si="71"/>
        <v>106</v>
      </c>
      <c r="BM38" s="816">
        <f t="shared" si="18"/>
        <v>-34</v>
      </c>
      <c r="BN38" s="800">
        <f t="shared" si="58"/>
        <v>-0.24285714285714285</v>
      </c>
    </row>
    <row r="39" spans="2:66" x14ac:dyDescent="0.2">
      <c r="B39" s="689"/>
    </row>
    <row r="40" spans="2:66" ht="12" thickBot="1" x14ac:dyDescent="0.25">
      <c r="B40" s="689"/>
    </row>
    <row r="41" spans="2:66" x14ac:dyDescent="0.2">
      <c r="B41" s="932" t="s">
        <v>273</v>
      </c>
      <c r="C41" s="936" t="s">
        <v>263</v>
      </c>
      <c r="D41" s="937"/>
      <c r="E41" s="937"/>
      <c r="F41" s="939"/>
      <c r="G41" s="940" t="s">
        <v>266</v>
      </c>
      <c r="H41" s="937"/>
      <c r="I41" s="937"/>
      <c r="J41" s="939"/>
      <c r="K41" s="936" t="s">
        <v>267</v>
      </c>
      <c r="L41" s="937"/>
      <c r="M41" s="937"/>
      <c r="N41" s="938"/>
      <c r="O41" s="939"/>
      <c r="P41" s="936" t="s">
        <v>268</v>
      </c>
      <c r="Q41" s="937"/>
      <c r="R41" s="937"/>
      <c r="S41" s="938"/>
      <c r="T41" s="939"/>
      <c r="U41" s="936" t="s">
        <v>269</v>
      </c>
      <c r="V41" s="942"/>
      <c r="W41" s="942"/>
      <c r="X41" s="943"/>
      <c r="Y41" s="943"/>
      <c r="Z41" s="690"/>
      <c r="AA41" s="947" t="s">
        <v>270</v>
      </c>
      <c r="AB41" s="937"/>
      <c r="AC41" s="937"/>
      <c r="AD41" s="938"/>
      <c r="AE41" s="939"/>
      <c r="AF41" s="936" t="s">
        <v>290</v>
      </c>
      <c r="AG41" s="937"/>
      <c r="AH41" s="937"/>
      <c r="AI41" s="938"/>
      <c r="AJ41" s="939"/>
      <c r="AK41" s="936" t="s">
        <v>291</v>
      </c>
      <c r="AL41" s="937"/>
      <c r="AM41" s="937"/>
      <c r="AN41" s="938"/>
      <c r="AO41" s="939"/>
      <c r="AP41" s="936" t="s">
        <v>292</v>
      </c>
      <c r="AQ41" s="937"/>
      <c r="AR41" s="937"/>
      <c r="AS41" s="938"/>
      <c r="AT41" s="939"/>
      <c r="AU41" s="936" t="str">
        <f>AU8</f>
        <v>2. maj 2017</v>
      </c>
      <c r="AV41" s="937"/>
      <c r="AW41" s="937"/>
      <c r="AX41" s="938"/>
      <c r="AY41" s="939"/>
      <c r="AZ41" s="936" t="str">
        <f>AZ8</f>
        <v>1. juni 2017</v>
      </c>
      <c r="BA41" s="937"/>
      <c r="BB41" s="937"/>
      <c r="BC41" s="938"/>
      <c r="BD41" s="939"/>
      <c r="BE41" s="936" t="str">
        <f>BE8</f>
        <v>4. juli 2017</v>
      </c>
      <c r="BF41" s="937"/>
      <c r="BG41" s="937"/>
      <c r="BH41" s="938"/>
      <c r="BI41" s="939"/>
      <c r="BJ41" s="936" t="str">
        <f>BJ8</f>
        <v>1. august 2017</v>
      </c>
      <c r="BK41" s="937"/>
      <c r="BL41" s="937"/>
      <c r="BM41" s="938"/>
      <c r="BN41" s="939"/>
    </row>
    <row r="42" spans="2:66" ht="12" thickBot="1" x14ac:dyDescent="0.25">
      <c r="B42" s="933"/>
      <c r="C42" s="682" t="s">
        <v>22</v>
      </c>
      <c r="D42" s="683" t="s">
        <v>21</v>
      </c>
      <c r="E42" s="684" t="s">
        <v>23</v>
      </c>
      <c r="F42" s="685" t="s">
        <v>47</v>
      </c>
      <c r="G42" s="682" t="s">
        <v>22</v>
      </c>
      <c r="H42" s="683" t="s">
        <v>21</v>
      </c>
      <c r="I42" s="684" t="s">
        <v>23</v>
      </c>
      <c r="J42" s="686" t="s">
        <v>47</v>
      </c>
      <c r="K42" s="682" t="s">
        <v>22</v>
      </c>
      <c r="L42" s="683" t="s">
        <v>21</v>
      </c>
      <c r="M42" s="684" t="s">
        <v>23</v>
      </c>
      <c r="N42" s="808" t="s">
        <v>294</v>
      </c>
      <c r="O42" s="686" t="s">
        <v>47</v>
      </c>
      <c r="P42" s="682" t="s">
        <v>22</v>
      </c>
      <c r="Q42" s="683" t="s">
        <v>21</v>
      </c>
      <c r="R42" s="684" t="s">
        <v>23</v>
      </c>
      <c r="S42" s="808" t="s">
        <v>294</v>
      </c>
      <c r="T42" s="686" t="s">
        <v>47</v>
      </c>
      <c r="U42" s="682" t="s">
        <v>22</v>
      </c>
      <c r="V42" s="683" t="s">
        <v>21</v>
      </c>
      <c r="W42" s="684" t="s">
        <v>23</v>
      </c>
      <c r="X42" s="808" t="s">
        <v>294</v>
      </c>
      <c r="Y42" s="762" t="s">
        <v>47</v>
      </c>
      <c r="Z42" s="765"/>
      <c r="AA42" s="682" t="s">
        <v>22</v>
      </c>
      <c r="AB42" s="683" t="s">
        <v>21</v>
      </c>
      <c r="AC42" s="684" t="s">
        <v>23</v>
      </c>
      <c r="AD42" s="808" t="s">
        <v>294</v>
      </c>
      <c r="AE42" s="687" t="s">
        <v>47</v>
      </c>
      <c r="AF42" s="682" t="s">
        <v>22</v>
      </c>
      <c r="AG42" s="683" t="s">
        <v>21</v>
      </c>
      <c r="AH42" s="684" t="s">
        <v>23</v>
      </c>
      <c r="AI42" s="808" t="s">
        <v>294</v>
      </c>
      <c r="AJ42" s="686" t="s">
        <v>47</v>
      </c>
      <c r="AK42" s="682" t="s">
        <v>22</v>
      </c>
      <c r="AL42" s="683" t="s">
        <v>21</v>
      </c>
      <c r="AM42" s="683" t="s">
        <v>289</v>
      </c>
      <c r="AN42" s="808" t="s">
        <v>294</v>
      </c>
      <c r="AO42" s="686" t="s">
        <v>47</v>
      </c>
      <c r="AP42" s="682" t="s">
        <v>22</v>
      </c>
      <c r="AQ42" s="683" t="s">
        <v>21</v>
      </c>
      <c r="AR42" s="683" t="s">
        <v>289</v>
      </c>
      <c r="AS42" s="808" t="s">
        <v>294</v>
      </c>
      <c r="AT42" s="686" t="s">
        <v>47</v>
      </c>
      <c r="AU42" s="682" t="s">
        <v>22</v>
      </c>
      <c r="AV42" s="683" t="s">
        <v>21</v>
      </c>
      <c r="AW42" s="683" t="s">
        <v>289</v>
      </c>
      <c r="AX42" s="808" t="s">
        <v>294</v>
      </c>
      <c r="AY42" s="686" t="s">
        <v>47</v>
      </c>
      <c r="AZ42" s="682" t="s">
        <v>22</v>
      </c>
      <c r="BA42" s="683" t="s">
        <v>21</v>
      </c>
      <c r="BB42" s="683" t="s">
        <v>289</v>
      </c>
      <c r="BC42" s="808" t="s">
        <v>294</v>
      </c>
      <c r="BD42" s="686" t="s">
        <v>47</v>
      </c>
      <c r="BE42" s="682" t="s">
        <v>22</v>
      </c>
      <c r="BF42" s="683" t="s">
        <v>21</v>
      </c>
      <c r="BG42" s="683" t="s">
        <v>289</v>
      </c>
      <c r="BH42" s="808" t="s">
        <v>294</v>
      </c>
      <c r="BI42" s="686" t="s">
        <v>47</v>
      </c>
      <c r="BJ42" s="682" t="s">
        <v>22</v>
      </c>
      <c r="BK42" s="683" t="s">
        <v>21</v>
      </c>
      <c r="BL42" s="683" t="s">
        <v>289</v>
      </c>
      <c r="BM42" s="808" t="s">
        <v>294</v>
      </c>
      <c r="BN42" s="686" t="s">
        <v>47</v>
      </c>
    </row>
    <row r="43" spans="2:66" ht="12" x14ac:dyDescent="0.2">
      <c r="B43" s="772" t="s">
        <v>276</v>
      </c>
      <c r="C43" s="752">
        <f>C45+C49+C57</f>
        <v>599</v>
      </c>
      <c r="D43" s="753">
        <f>D45+D49+D57</f>
        <v>246</v>
      </c>
      <c r="E43" s="753">
        <f>E45+E49+E57</f>
        <v>845</v>
      </c>
      <c r="F43" s="754"/>
      <c r="G43" s="752">
        <f>G45+G49+G57</f>
        <v>580</v>
      </c>
      <c r="H43" s="753">
        <f>H45+H49+H57</f>
        <v>235</v>
      </c>
      <c r="I43" s="755">
        <f>I45+I49+I57</f>
        <v>815</v>
      </c>
      <c r="J43" s="767"/>
      <c r="K43" s="752">
        <f>K45+K49+K57</f>
        <v>581</v>
      </c>
      <c r="L43" s="753">
        <f>L45+L49+L57</f>
        <v>229</v>
      </c>
      <c r="M43" s="753">
        <f>M45+M49+M57</f>
        <v>810</v>
      </c>
      <c r="N43" s="804"/>
      <c r="O43" s="756">
        <f>(M43-$I43)/$I43</f>
        <v>-6.1349693251533744E-3</v>
      </c>
      <c r="P43" s="752">
        <f>P45+P49+P57</f>
        <v>568</v>
      </c>
      <c r="Q43" s="753">
        <f>Q45+Q49+Q57</f>
        <v>229</v>
      </c>
      <c r="R43" s="753">
        <f>R45+R49+R57</f>
        <v>797</v>
      </c>
      <c r="S43" s="804"/>
      <c r="T43" s="756">
        <f>(R43-$I43)/$I43</f>
        <v>-2.2085889570552148E-2</v>
      </c>
      <c r="U43" s="752">
        <f>U45+U49+U57</f>
        <v>556</v>
      </c>
      <c r="V43" s="753">
        <f>V45+V49+V57</f>
        <v>226</v>
      </c>
      <c r="W43" s="753">
        <f>W45+W49+W57</f>
        <v>782</v>
      </c>
      <c r="X43" s="804"/>
      <c r="Y43" s="763">
        <f>(W43-$I43)/$I43</f>
        <v>-4.0490797546012272E-2</v>
      </c>
      <c r="Z43" s="766"/>
      <c r="AA43" s="752">
        <f>AA45+AA49+AA57</f>
        <v>547</v>
      </c>
      <c r="AB43" s="753">
        <f>AB45+AB49+AB57</f>
        <v>220</v>
      </c>
      <c r="AC43" s="753">
        <f>AC45+AC49+AC57</f>
        <v>767</v>
      </c>
      <c r="AD43" s="804"/>
      <c r="AE43" s="756">
        <f>(AC43-$I43)/$I43</f>
        <v>-5.8895705521472393E-2</v>
      </c>
      <c r="AF43" s="752">
        <f>AF45+AF49+AF57</f>
        <v>503</v>
      </c>
      <c r="AG43" s="753">
        <f>AG45+AG49+AG57</f>
        <v>198</v>
      </c>
      <c r="AH43" s="753">
        <f>AH45+AH49+AH57</f>
        <v>701</v>
      </c>
      <c r="AI43" s="804"/>
      <c r="AJ43" s="756">
        <f>(AH43-$I43)/$I43</f>
        <v>-0.13987730061349693</v>
      </c>
      <c r="AK43" s="752">
        <f>AK45+AK49+AK57</f>
        <v>500</v>
      </c>
      <c r="AL43" s="753">
        <f>AL45+AL49+AL57</f>
        <v>198</v>
      </c>
      <c r="AM43" s="753">
        <f>AM45+AM49+AM57</f>
        <v>698</v>
      </c>
      <c r="AN43" s="804"/>
      <c r="AO43" s="756">
        <f>(AM43-$I43)/$I43</f>
        <v>-0.14355828220858896</v>
      </c>
      <c r="AP43" s="752">
        <f>AP45+AP49+AP57</f>
        <v>492</v>
      </c>
      <c r="AQ43" s="753">
        <f>AQ45+AQ49+AQ57</f>
        <v>197</v>
      </c>
      <c r="AR43" s="753">
        <f>AR45+AR49+AR57</f>
        <v>689</v>
      </c>
      <c r="AS43" s="804"/>
      <c r="AT43" s="756">
        <f>(AR43-$I43)/$I43</f>
        <v>-0.15460122699386503</v>
      </c>
      <c r="AU43" s="752">
        <f>AU45+AU49+AU57</f>
        <v>485</v>
      </c>
      <c r="AV43" s="753">
        <f>AV45+AV49+AV57</f>
        <v>195</v>
      </c>
      <c r="AW43" s="753">
        <f>AW45+AW49+AW57</f>
        <v>680</v>
      </c>
      <c r="AX43" s="804"/>
      <c r="AY43" s="756">
        <f>(AW43-$I43)/$I43</f>
        <v>-0.16564417177914109</v>
      </c>
      <c r="AZ43" s="752">
        <f>AZ45+AZ49+AZ57</f>
        <v>475</v>
      </c>
      <c r="BA43" s="753">
        <f>BA45+BA49+BA57</f>
        <v>192</v>
      </c>
      <c r="BB43" s="753">
        <f>BB45+BB49+BB57</f>
        <v>667</v>
      </c>
      <c r="BC43" s="804"/>
      <c r="BD43" s="756">
        <f>(BB43-$I43)/$I43</f>
        <v>-0.18159509202453988</v>
      </c>
      <c r="BE43" s="752">
        <f>BE45+BE49+BE57</f>
        <v>466</v>
      </c>
      <c r="BF43" s="753">
        <f>BF45+BF49+BF57</f>
        <v>190</v>
      </c>
      <c r="BG43" s="753">
        <f>BG45+BG49+BG57</f>
        <v>656</v>
      </c>
      <c r="BH43" s="804"/>
      <c r="BI43" s="756">
        <f>(BG43-$I43)/$I43</f>
        <v>-0.19509202453987731</v>
      </c>
      <c r="BJ43" s="752">
        <f>BJ45+BJ49+BJ57</f>
        <v>464</v>
      </c>
      <c r="BK43" s="753">
        <f>BK45+BK49+BK57</f>
        <v>187</v>
      </c>
      <c r="BL43" s="753">
        <f>BL45+BL49+BL57</f>
        <v>651</v>
      </c>
      <c r="BM43" s="804"/>
      <c r="BN43" s="756">
        <f>(BL43-$I43)/$I43</f>
        <v>-0.20122699386503068</v>
      </c>
    </row>
    <row r="44" spans="2:66" ht="12" thickBot="1" x14ac:dyDescent="0.25">
      <c r="B44" s="775" t="s">
        <v>277</v>
      </c>
      <c r="C44" s="776"/>
      <c r="D44" s="777"/>
      <c r="E44" s="778"/>
      <c r="F44" s="779"/>
      <c r="G44" s="776"/>
      <c r="H44" s="777"/>
      <c r="I44" s="780">
        <v>0</v>
      </c>
      <c r="J44" s="781"/>
      <c r="K44" s="776">
        <f>($G$43-K43)</f>
        <v>-1</v>
      </c>
      <c r="L44" s="777">
        <f>($H$43-L43)</f>
        <v>6</v>
      </c>
      <c r="M44" s="782">
        <f>($I$43-M43)</f>
        <v>5</v>
      </c>
      <c r="N44" s="805"/>
      <c r="O44" s="781"/>
      <c r="P44" s="776">
        <f>($G$43-P43)</f>
        <v>12</v>
      </c>
      <c r="Q44" s="777">
        <f>($H$43-Q43)</f>
        <v>6</v>
      </c>
      <c r="R44" s="782">
        <f>($I$43-R43)</f>
        <v>18</v>
      </c>
      <c r="S44" s="805"/>
      <c r="T44" s="781"/>
      <c r="U44" s="776">
        <f>($G$43-U43)</f>
        <v>24</v>
      </c>
      <c r="V44" s="777">
        <f>($H$43-V43)</f>
        <v>9</v>
      </c>
      <c r="W44" s="782">
        <f>($I$43-W43)</f>
        <v>33</v>
      </c>
      <c r="X44" s="805"/>
      <c r="Y44" s="783"/>
      <c r="Z44" s="784"/>
      <c r="AA44" s="776">
        <f>($G$43-AA43)</f>
        <v>33</v>
      </c>
      <c r="AB44" s="777">
        <f>($H$43-AB43)</f>
        <v>15</v>
      </c>
      <c r="AC44" s="782">
        <f>($I$43-AC43)</f>
        <v>48</v>
      </c>
      <c r="AD44" s="805"/>
      <c r="AE44" s="781"/>
      <c r="AF44" s="776">
        <f>($G$43-AF43)</f>
        <v>77</v>
      </c>
      <c r="AG44" s="777">
        <f>($H$43-AG43)</f>
        <v>37</v>
      </c>
      <c r="AH44" s="782">
        <f>($I$43-AH43)</f>
        <v>114</v>
      </c>
      <c r="AI44" s="805"/>
      <c r="AJ44" s="781"/>
      <c r="AK44" s="776">
        <f>($G$43-AK43)</f>
        <v>80</v>
      </c>
      <c r="AL44" s="777">
        <f>($H$43-AL43)</f>
        <v>37</v>
      </c>
      <c r="AM44" s="782">
        <f>($I$43-AM43)</f>
        <v>117</v>
      </c>
      <c r="AN44" s="805"/>
      <c r="AO44" s="781"/>
      <c r="AP44" s="776">
        <f>($G$43-AP43)</f>
        <v>88</v>
      </c>
      <c r="AQ44" s="777">
        <f>($H$43-AQ43)</f>
        <v>38</v>
      </c>
      <c r="AR44" s="782">
        <f>($I$43-AR43)</f>
        <v>126</v>
      </c>
      <c r="AS44" s="805"/>
      <c r="AT44" s="781"/>
      <c r="AU44" s="776">
        <f>($G$43-AU43)</f>
        <v>95</v>
      </c>
      <c r="AV44" s="777">
        <f>($H$43-AV43)</f>
        <v>40</v>
      </c>
      <c r="AW44" s="782">
        <f>($I$43-AW43)</f>
        <v>135</v>
      </c>
      <c r="AX44" s="805"/>
      <c r="AY44" s="781"/>
      <c r="AZ44" s="720">
        <f>($G$43-AZ43)</f>
        <v>105</v>
      </c>
      <c r="BA44" s="721">
        <f>($H$43-BA43)</f>
        <v>43</v>
      </c>
      <c r="BB44" s="759">
        <f>($I$43-BB43)</f>
        <v>148</v>
      </c>
      <c r="BC44" s="823"/>
      <c r="BD44" s="687"/>
      <c r="BE44" s="720">
        <f>($G$43-BE43)</f>
        <v>114</v>
      </c>
      <c r="BF44" s="721">
        <f>($H$43-BF43)</f>
        <v>45</v>
      </c>
      <c r="BG44" s="759">
        <f>($I$43-BG43)</f>
        <v>159</v>
      </c>
      <c r="BH44" s="823"/>
      <c r="BI44" s="687"/>
      <c r="BJ44" s="720">
        <f>($G$43-BJ43)</f>
        <v>116</v>
      </c>
      <c r="BK44" s="721">
        <f>($H$43-BK43)</f>
        <v>48</v>
      </c>
      <c r="BL44" s="759">
        <f>($I$43-BL43)</f>
        <v>164</v>
      </c>
      <c r="BM44" s="823"/>
      <c r="BN44" s="687"/>
    </row>
    <row r="45" spans="2:66" x14ac:dyDescent="0.2">
      <c r="B45" s="785" t="s">
        <v>165</v>
      </c>
      <c r="C45" s="786">
        <f>C46</f>
        <v>48</v>
      </c>
      <c r="D45" s="787">
        <f>D46</f>
        <v>25</v>
      </c>
      <c r="E45" s="787">
        <f>E46</f>
        <v>73</v>
      </c>
      <c r="F45" s="788"/>
      <c r="G45" s="786">
        <f>G46</f>
        <v>47</v>
      </c>
      <c r="H45" s="787">
        <f>H46</f>
        <v>22</v>
      </c>
      <c r="I45" s="787">
        <f>I46</f>
        <v>69</v>
      </c>
      <c r="J45" s="789">
        <f t="shared" ref="J45" si="72">J46</f>
        <v>0</v>
      </c>
      <c r="K45" s="786">
        <f>K46</f>
        <v>48</v>
      </c>
      <c r="L45" s="787">
        <f>L46</f>
        <v>21</v>
      </c>
      <c r="M45" s="787">
        <f>M46</f>
        <v>69</v>
      </c>
      <c r="N45" s="814">
        <f>-($I45-M45)</f>
        <v>0</v>
      </c>
      <c r="O45" s="790">
        <f>(M45-$I45)/$I45</f>
        <v>0</v>
      </c>
      <c r="P45" s="786">
        <f>P46</f>
        <v>46</v>
      </c>
      <c r="Q45" s="787">
        <f>Q46</f>
        <v>21</v>
      </c>
      <c r="R45" s="787">
        <f>R46</f>
        <v>67</v>
      </c>
      <c r="S45" s="814">
        <f t="shared" ref="S45:S72" si="73">-($I45-R45)</f>
        <v>-2</v>
      </c>
      <c r="T45" s="790">
        <f>(R45-$I45)/$I45</f>
        <v>-2.8985507246376812E-2</v>
      </c>
      <c r="U45" s="786">
        <f>U46</f>
        <v>46</v>
      </c>
      <c r="V45" s="787">
        <f>V46</f>
        <v>21</v>
      </c>
      <c r="W45" s="787">
        <f>W46</f>
        <v>67</v>
      </c>
      <c r="X45" s="814">
        <f t="shared" ref="X45:X72" si="74">-($I45-W45)</f>
        <v>-2</v>
      </c>
      <c r="Y45" s="790">
        <f>(W45-$I45)/$I45</f>
        <v>-2.8985507246376812E-2</v>
      </c>
      <c r="Z45" s="791"/>
      <c r="AA45" s="786">
        <f>AA46</f>
        <v>45</v>
      </c>
      <c r="AB45" s="787">
        <f>AB46</f>
        <v>21</v>
      </c>
      <c r="AC45" s="787">
        <f>AC46</f>
        <v>66</v>
      </c>
      <c r="AD45" s="814">
        <f t="shared" ref="AD45:AD72" si="75">-($I45-AC45)</f>
        <v>-3</v>
      </c>
      <c r="AE45" s="790">
        <f>(AC45-$I45)/$I45</f>
        <v>-4.3478260869565216E-2</v>
      </c>
      <c r="AF45" s="786">
        <f>AF46</f>
        <v>42</v>
      </c>
      <c r="AG45" s="787">
        <f>AG46</f>
        <v>19</v>
      </c>
      <c r="AH45" s="787">
        <f>AH46</f>
        <v>61</v>
      </c>
      <c r="AI45" s="814">
        <f t="shared" ref="AI45:AI72" si="76">-($I45-AH45)</f>
        <v>-8</v>
      </c>
      <c r="AJ45" s="790">
        <f>(AH45-$I45)/$I45</f>
        <v>-0.11594202898550725</v>
      </c>
      <c r="AK45" s="786">
        <f>AK46</f>
        <v>41</v>
      </c>
      <c r="AL45" s="787">
        <f>AL46</f>
        <v>19</v>
      </c>
      <c r="AM45" s="787">
        <f>AM46</f>
        <v>60</v>
      </c>
      <c r="AN45" s="814">
        <f t="shared" ref="AN45:AN72" si="77">-($I45-AM45)</f>
        <v>-9</v>
      </c>
      <c r="AO45" s="790">
        <f>(AM45-$I45)/$I45</f>
        <v>-0.13043478260869565</v>
      </c>
      <c r="AP45" s="786">
        <f>AP46</f>
        <v>39</v>
      </c>
      <c r="AQ45" s="787">
        <f>AQ46</f>
        <v>19</v>
      </c>
      <c r="AR45" s="787">
        <f>AR46</f>
        <v>58</v>
      </c>
      <c r="AS45" s="814">
        <f t="shared" ref="AS45:AS72" si="78">-($I45-AR45)</f>
        <v>-11</v>
      </c>
      <c r="AT45" s="790">
        <f>(AR45-$I45)/$I45</f>
        <v>-0.15942028985507245</v>
      </c>
      <c r="AU45" s="786">
        <f>AU46</f>
        <v>40</v>
      </c>
      <c r="AV45" s="787">
        <f>AV46</f>
        <v>19</v>
      </c>
      <c r="AW45" s="787">
        <f>AW46</f>
        <v>59</v>
      </c>
      <c r="AX45" s="814">
        <f t="shared" ref="AX45:AX72" si="79">-($I45-AW45)</f>
        <v>-10</v>
      </c>
      <c r="AY45" s="790">
        <f>(AW45-$I45)/$I45</f>
        <v>-0.14492753623188406</v>
      </c>
      <c r="AZ45" s="820">
        <f>AZ46</f>
        <v>38</v>
      </c>
      <c r="BA45" s="821">
        <f>BA46</f>
        <v>19</v>
      </c>
      <c r="BB45" s="821">
        <f>BB46</f>
        <v>57</v>
      </c>
      <c r="BC45" s="803">
        <f>-($I45-BB45)</f>
        <v>-12</v>
      </c>
      <c r="BD45" s="822">
        <f>(BB45-$I45)/$I45</f>
        <v>-0.17391304347826086</v>
      </c>
      <c r="BE45" s="820">
        <f>BE46</f>
        <v>38</v>
      </c>
      <c r="BF45" s="821">
        <f>BF46</f>
        <v>19</v>
      </c>
      <c r="BG45" s="821">
        <f>BG46</f>
        <v>57</v>
      </c>
      <c r="BH45" s="803">
        <f>-($I45-BG45)</f>
        <v>-12</v>
      </c>
      <c r="BI45" s="822">
        <f>(BG45-$I45)/$I45</f>
        <v>-0.17391304347826086</v>
      </c>
      <c r="BJ45" s="820">
        <f>BJ46</f>
        <v>37</v>
      </c>
      <c r="BK45" s="821">
        <f>BK46</f>
        <v>19</v>
      </c>
      <c r="BL45" s="821">
        <f>BL46</f>
        <v>56</v>
      </c>
      <c r="BM45" s="803">
        <f>-($I45-BL45)</f>
        <v>-13</v>
      </c>
      <c r="BN45" s="822">
        <f>(BL45-$I45)/$I45</f>
        <v>-0.18840579710144928</v>
      </c>
    </row>
    <row r="46" spans="2:66" x14ac:dyDescent="0.2">
      <c r="B46" s="743" t="s">
        <v>173</v>
      </c>
      <c r="C46" s="707">
        <f>SUM(C47:C48)</f>
        <v>48</v>
      </c>
      <c r="D46" s="708">
        <f>SUM(D47:D48)</f>
        <v>25</v>
      </c>
      <c r="E46" s="708">
        <f>SUM(E47:E48)</f>
        <v>73</v>
      </c>
      <c r="F46" s="715"/>
      <c r="G46" s="707">
        <f>SUM(G47:G48)</f>
        <v>47</v>
      </c>
      <c r="H46" s="708">
        <f>SUM(H47:H48)</f>
        <v>22</v>
      </c>
      <c r="I46" s="708">
        <f>SUM(I47:I48)</f>
        <v>69</v>
      </c>
      <c r="J46" s="657">
        <v>0</v>
      </c>
      <c r="K46" s="707">
        <f>SUM(K47:K48)</f>
        <v>48</v>
      </c>
      <c r="L46" s="708">
        <f>SUM(L47:L48)</f>
        <v>21</v>
      </c>
      <c r="M46" s="708">
        <f>SUM(M47:M48)</f>
        <v>69</v>
      </c>
      <c r="N46" s="811">
        <f t="shared" ref="N46:N72" si="80">-($I46-M46)</f>
        <v>0</v>
      </c>
      <c r="O46" s="729">
        <f>(M46-$I46)/$I46</f>
        <v>0</v>
      </c>
      <c r="P46" s="707">
        <f>SUM(P47:P48)</f>
        <v>46</v>
      </c>
      <c r="Q46" s="708">
        <f>SUM(Q47:Q48)</f>
        <v>21</v>
      </c>
      <c r="R46" s="708">
        <f>SUM(R47:R48)</f>
        <v>67</v>
      </c>
      <c r="S46" s="811">
        <f t="shared" si="73"/>
        <v>-2</v>
      </c>
      <c r="T46" s="657">
        <f t="shared" ref="T46:T48" si="81">(R46-$I46)/$I46</f>
        <v>-2.8985507246376812E-2</v>
      </c>
      <c r="U46" s="707">
        <f>SUM(U47:U48)</f>
        <v>46</v>
      </c>
      <c r="V46" s="708">
        <f>SUM(V47:V48)</f>
        <v>21</v>
      </c>
      <c r="W46" s="708">
        <f>SUM(W47:W48)</f>
        <v>67</v>
      </c>
      <c r="X46" s="811">
        <f t="shared" si="74"/>
        <v>-2</v>
      </c>
      <c r="Y46" s="657">
        <f t="shared" ref="Y46:Y48" si="82">(W46-$I46)/$I46</f>
        <v>-2.8985507246376812E-2</v>
      </c>
      <c r="Z46" s="669"/>
      <c r="AA46" s="707">
        <f>SUM(AA47:AA48)</f>
        <v>45</v>
      </c>
      <c r="AB46" s="708">
        <f>SUM(AB47:AB48)</f>
        <v>21</v>
      </c>
      <c r="AC46" s="708">
        <f>SUM(AC47:AC48)</f>
        <v>66</v>
      </c>
      <c r="AD46" s="811">
        <f t="shared" si="75"/>
        <v>-3</v>
      </c>
      <c r="AE46" s="657">
        <f t="shared" ref="AE46:AE48" si="83">(AC46-$I46)/$I46</f>
        <v>-4.3478260869565216E-2</v>
      </c>
      <c r="AF46" s="707">
        <f>SUM(AF47:AF48)</f>
        <v>42</v>
      </c>
      <c r="AG46" s="708">
        <f>SUM(AG47:AG48)</f>
        <v>19</v>
      </c>
      <c r="AH46" s="708">
        <f>SUM(AH47:AH48)</f>
        <v>61</v>
      </c>
      <c r="AI46" s="811">
        <f t="shared" si="76"/>
        <v>-8</v>
      </c>
      <c r="AJ46" s="657">
        <f t="shared" ref="AJ46:AJ47" si="84">(AH46-$I46)/$I46</f>
        <v>-0.11594202898550725</v>
      </c>
      <c r="AK46" s="707">
        <f>SUM(AK47:AK48)</f>
        <v>41</v>
      </c>
      <c r="AL46" s="708">
        <f>SUM(AL47:AL48)</f>
        <v>19</v>
      </c>
      <c r="AM46" s="708">
        <f>SUM(AM47:AM48)</f>
        <v>60</v>
      </c>
      <c r="AN46" s="811">
        <f t="shared" si="77"/>
        <v>-9</v>
      </c>
      <c r="AO46" s="657">
        <f t="shared" ref="AO46" si="85">(AM46-$I46)/$I46</f>
        <v>-0.13043478260869565</v>
      </c>
      <c r="AP46" s="707">
        <f>SUM(AP47:AP48)</f>
        <v>39</v>
      </c>
      <c r="AQ46" s="708">
        <f>SUM(AQ47:AQ48)</f>
        <v>19</v>
      </c>
      <c r="AR46" s="708">
        <f>SUM(AR47:AR48)</f>
        <v>58</v>
      </c>
      <c r="AS46" s="811">
        <f t="shared" si="78"/>
        <v>-11</v>
      </c>
      <c r="AT46" s="657">
        <f t="shared" ref="AT46:AT48" si="86">(AR46-$I46)/$I46</f>
        <v>-0.15942028985507245</v>
      </c>
      <c r="AU46" s="707">
        <f>SUM(AU47:AU48)</f>
        <v>40</v>
      </c>
      <c r="AV46" s="708">
        <f>SUM(AV47:AV48)</f>
        <v>19</v>
      </c>
      <c r="AW46" s="708">
        <f>SUM(AW47:AW48)</f>
        <v>59</v>
      </c>
      <c r="AX46" s="811">
        <f t="shared" si="79"/>
        <v>-10</v>
      </c>
      <c r="AY46" s="657">
        <f t="shared" ref="AY46:AY48" si="87">(AW46-$I46)/$I46</f>
        <v>-0.14492753623188406</v>
      </c>
      <c r="AZ46" s="707">
        <f>SUM(AZ47:AZ48)</f>
        <v>38</v>
      </c>
      <c r="BA46" s="708">
        <f>SUM(BA47:BA48)</f>
        <v>19</v>
      </c>
      <c r="BB46" s="708">
        <f>SUM(BB47:BB48)</f>
        <v>57</v>
      </c>
      <c r="BC46" s="811">
        <f t="shared" ref="BC46:BC72" si="88">-($I46-BB46)</f>
        <v>-12</v>
      </c>
      <c r="BD46" s="657">
        <f>(BB46-$I46)/$I46</f>
        <v>-0.17391304347826086</v>
      </c>
      <c r="BE46" s="707">
        <f>SUM(BE47:BE48)</f>
        <v>38</v>
      </c>
      <c r="BF46" s="708">
        <f>SUM(BF47:BF48)</f>
        <v>19</v>
      </c>
      <c r="BG46" s="708">
        <f>SUM(BG47:BG48)</f>
        <v>57</v>
      </c>
      <c r="BH46" s="811">
        <f t="shared" ref="BH46:BH72" si="89">-($I46-BG46)</f>
        <v>-12</v>
      </c>
      <c r="BI46" s="657">
        <f t="shared" ref="BI46:BI48" si="90">(BG46-$I46)/$I46</f>
        <v>-0.17391304347826086</v>
      </c>
      <c r="BJ46" s="707">
        <f>SUM(BJ47:BJ48)</f>
        <v>37</v>
      </c>
      <c r="BK46" s="708">
        <f>SUM(BK47:BK48)</f>
        <v>19</v>
      </c>
      <c r="BL46" s="708">
        <f>SUM(BL47:BL48)</f>
        <v>56</v>
      </c>
      <c r="BM46" s="811">
        <f t="shared" ref="BM46:BM72" si="91">-($I46-BL46)</f>
        <v>-13</v>
      </c>
      <c r="BN46" s="657">
        <f t="shared" ref="BN46:BN48" si="92">(BL46-$I46)/$I46</f>
        <v>-0.18840579710144928</v>
      </c>
    </row>
    <row r="47" spans="2:66" x14ac:dyDescent="0.2">
      <c r="B47" s="768" t="s">
        <v>185</v>
      </c>
      <c r="C47" s="703">
        <v>12</v>
      </c>
      <c r="D47" s="704">
        <v>19</v>
      </c>
      <c r="E47" s="704">
        <f>SUM(C47:D47)</f>
        <v>31</v>
      </c>
      <c r="F47" s="713"/>
      <c r="G47" s="703">
        <v>10</v>
      </c>
      <c r="H47" s="704">
        <v>16</v>
      </c>
      <c r="I47" s="706">
        <f>SUM(G47:H47)</f>
        <v>26</v>
      </c>
      <c r="J47" s="658">
        <v>0</v>
      </c>
      <c r="K47" s="705">
        <v>11</v>
      </c>
      <c r="L47" s="706">
        <v>16</v>
      </c>
      <c r="M47" s="706">
        <f>SUM(K47:L47)</f>
        <v>27</v>
      </c>
      <c r="N47" s="810">
        <f t="shared" si="80"/>
        <v>1</v>
      </c>
      <c r="O47" s="659">
        <f t="shared" ref="O47:O48" si="93">(M47-$I47)/$I47</f>
        <v>3.8461538461538464E-2</v>
      </c>
      <c r="P47" s="705">
        <v>10</v>
      </c>
      <c r="Q47" s="706">
        <v>16</v>
      </c>
      <c r="R47" s="706">
        <f>SUM(P47:Q47)</f>
        <v>26</v>
      </c>
      <c r="S47" s="810">
        <f t="shared" si="73"/>
        <v>0</v>
      </c>
      <c r="T47" s="658">
        <f t="shared" si="81"/>
        <v>0</v>
      </c>
      <c r="U47" s="705">
        <v>10</v>
      </c>
      <c r="V47" s="706">
        <v>16</v>
      </c>
      <c r="W47" s="706">
        <f>SUM(U47:V47)</f>
        <v>26</v>
      </c>
      <c r="X47" s="810">
        <f t="shared" si="74"/>
        <v>0</v>
      </c>
      <c r="Y47" s="658">
        <f t="shared" si="82"/>
        <v>0</v>
      </c>
      <c r="Z47" s="669"/>
      <c r="AA47" s="705">
        <v>10</v>
      </c>
      <c r="AB47" s="706">
        <v>16</v>
      </c>
      <c r="AC47" s="706">
        <f>SUM(AA47:AB47)</f>
        <v>26</v>
      </c>
      <c r="AD47" s="810">
        <f t="shared" si="75"/>
        <v>0</v>
      </c>
      <c r="AE47" s="658">
        <f t="shared" si="83"/>
        <v>0</v>
      </c>
      <c r="AF47" s="705">
        <v>10</v>
      </c>
      <c r="AG47" s="706">
        <v>14</v>
      </c>
      <c r="AH47" s="706">
        <f>SUM(AF47:AG47)</f>
        <v>24</v>
      </c>
      <c r="AI47" s="810">
        <f t="shared" si="76"/>
        <v>-2</v>
      </c>
      <c r="AJ47" s="660">
        <f t="shared" si="84"/>
        <v>-7.6923076923076927E-2</v>
      </c>
      <c r="AK47" s="705">
        <v>10</v>
      </c>
      <c r="AL47" s="706">
        <v>14</v>
      </c>
      <c r="AM47" s="706">
        <f>SUM(AK47:AL47)</f>
        <v>24</v>
      </c>
      <c r="AN47" s="810">
        <f t="shared" si="77"/>
        <v>-2</v>
      </c>
      <c r="AO47" s="660">
        <f t="shared" ref="AO47:AO48" si="94">(AM47-$I47)/$I47</f>
        <v>-7.6923076923076927E-2</v>
      </c>
      <c r="AP47" s="705">
        <v>9</v>
      </c>
      <c r="AQ47" s="706">
        <v>14</v>
      </c>
      <c r="AR47" s="706">
        <f>SUM(AP47:AQ47)</f>
        <v>23</v>
      </c>
      <c r="AS47" s="810">
        <f t="shared" si="78"/>
        <v>-3</v>
      </c>
      <c r="AT47" s="660">
        <f t="shared" si="86"/>
        <v>-0.11538461538461539</v>
      </c>
      <c r="AU47" s="705">
        <v>10</v>
      </c>
      <c r="AV47" s="706">
        <v>14</v>
      </c>
      <c r="AW47" s="706">
        <f>SUM(AU47:AV47)</f>
        <v>24</v>
      </c>
      <c r="AX47" s="810">
        <f t="shared" si="79"/>
        <v>-2</v>
      </c>
      <c r="AY47" s="660">
        <f t="shared" si="87"/>
        <v>-7.6923076923076927E-2</v>
      </c>
      <c r="AZ47" s="705">
        <v>10</v>
      </c>
      <c r="BA47" s="706">
        <v>14</v>
      </c>
      <c r="BB47" s="706">
        <f>SUM(AZ47:BA47)</f>
        <v>24</v>
      </c>
      <c r="BC47" s="810">
        <f t="shared" si="88"/>
        <v>-2</v>
      </c>
      <c r="BD47" s="660">
        <f t="shared" ref="BD47:BD48" si="95">(BB47-$I47)/$I47</f>
        <v>-7.6923076923076927E-2</v>
      </c>
      <c r="BE47" s="705">
        <v>10</v>
      </c>
      <c r="BF47" s="706">
        <v>14</v>
      </c>
      <c r="BG47" s="706">
        <f>SUM(BE47:BF47)</f>
        <v>24</v>
      </c>
      <c r="BH47" s="810">
        <f t="shared" si="89"/>
        <v>-2</v>
      </c>
      <c r="BI47" s="660">
        <f t="shared" si="90"/>
        <v>-7.6923076923076927E-2</v>
      </c>
      <c r="BJ47" s="705">
        <v>9</v>
      </c>
      <c r="BK47" s="706">
        <v>14</v>
      </c>
      <c r="BL47" s="706">
        <f>SUM(BJ47:BK47)</f>
        <v>23</v>
      </c>
      <c r="BM47" s="810">
        <f t="shared" si="91"/>
        <v>-3</v>
      </c>
      <c r="BN47" s="660">
        <f t="shared" si="92"/>
        <v>-0.11538461538461539</v>
      </c>
    </row>
    <row r="48" spans="2:66" x14ac:dyDescent="0.2">
      <c r="B48" s="768" t="s">
        <v>234</v>
      </c>
      <c r="C48" s="703">
        <v>36</v>
      </c>
      <c r="D48" s="704">
        <v>6</v>
      </c>
      <c r="E48" s="704">
        <f>SUM(C48:D48)</f>
        <v>42</v>
      </c>
      <c r="F48" s="713"/>
      <c r="G48" s="703">
        <v>37</v>
      </c>
      <c r="H48" s="704">
        <v>6</v>
      </c>
      <c r="I48" s="706">
        <f>SUM(G48:H48)</f>
        <v>43</v>
      </c>
      <c r="J48" s="658">
        <v>0</v>
      </c>
      <c r="K48" s="705">
        <v>37</v>
      </c>
      <c r="L48" s="706">
        <v>5</v>
      </c>
      <c r="M48" s="706">
        <f>SUM(K48:L48)</f>
        <v>42</v>
      </c>
      <c r="N48" s="810">
        <f t="shared" si="80"/>
        <v>-1</v>
      </c>
      <c r="O48" s="658">
        <f t="shared" si="93"/>
        <v>-2.3255813953488372E-2</v>
      </c>
      <c r="P48" s="705">
        <v>36</v>
      </c>
      <c r="Q48" s="706">
        <v>5</v>
      </c>
      <c r="R48" s="706">
        <f>SUM(P48:Q48)</f>
        <v>41</v>
      </c>
      <c r="S48" s="810">
        <f t="shared" si="73"/>
        <v>-2</v>
      </c>
      <c r="T48" s="658">
        <f t="shared" si="81"/>
        <v>-4.6511627906976744E-2</v>
      </c>
      <c r="U48" s="705">
        <v>36</v>
      </c>
      <c r="V48" s="706">
        <v>5</v>
      </c>
      <c r="W48" s="706">
        <f>SUM(U48:V48)</f>
        <v>41</v>
      </c>
      <c r="X48" s="810">
        <f t="shared" si="74"/>
        <v>-2</v>
      </c>
      <c r="Y48" s="658">
        <f t="shared" si="82"/>
        <v>-4.6511627906976744E-2</v>
      </c>
      <c r="Z48" s="669"/>
      <c r="AA48" s="705">
        <v>35</v>
      </c>
      <c r="AB48" s="706">
        <v>5</v>
      </c>
      <c r="AC48" s="706">
        <f>SUM(AA48:AB48)</f>
        <v>40</v>
      </c>
      <c r="AD48" s="810">
        <f t="shared" si="75"/>
        <v>-3</v>
      </c>
      <c r="AE48" s="660">
        <f t="shared" si="83"/>
        <v>-6.9767441860465115E-2</v>
      </c>
      <c r="AF48" s="705">
        <v>32</v>
      </c>
      <c r="AG48" s="706">
        <v>5</v>
      </c>
      <c r="AH48" s="706">
        <f>SUM(AF48:AG48)</f>
        <v>37</v>
      </c>
      <c r="AI48" s="810">
        <f t="shared" si="76"/>
        <v>-6</v>
      </c>
      <c r="AJ48" s="660">
        <f t="shared" ref="AJ48" si="96">(AH48-$I48)/$I48</f>
        <v>-0.13953488372093023</v>
      </c>
      <c r="AK48" s="705">
        <v>31</v>
      </c>
      <c r="AL48" s="706">
        <v>5</v>
      </c>
      <c r="AM48" s="706">
        <f>SUM(AK48:AL48)</f>
        <v>36</v>
      </c>
      <c r="AN48" s="810">
        <f t="shared" si="77"/>
        <v>-7</v>
      </c>
      <c r="AO48" s="660">
        <f t="shared" si="94"/>
        <v>-0.16279069767441862</v>
      </c>
      <c r="AP48" s="705">
        <v>30</v>
      </c>
      <c r="AQ48" s="706">
        <v>5</v>
      </c>
      <c r="AR48" s="706">
        <f t="shared" ref="AR48:AR72" si="97">SUM(AP48:AQ48)</f>
        <v>35</v>
      </c>
      <c r="AS48" s="810">
        <f t="shared" si="78"/>
        <v>-8</v>
      </c>
      <c r="AT48" s="660">
        <f t="shared" si="86"/>
        <v>-0.18604651162790697</v>
      </c>
      <c r="AU48" s="705">
        <v>30</v>
      </c>
      <c r="AV48" s="706">
        <v>5</v>
      </c>
      <c r="AW48" s="706">
        <f t="shared" ref="AW48:AW72" si="98">SUM(AU48:AV48)</f>
        <v>35</v>
      </c>
      <c r="AX48" s="810">
        <f t="shared" si="79"/>
        <v>-8</v>
      </c>
      <c r="AY48" s="660">
        <f t="shared" si="87"/>
        <v>-0.18604651162790697</v>
      </c>
      <c r="AZ48" s="705">
        <v>28</v>
      </c>
      <c r="BA48" s="706">
        <v>5</v>
      </c>
      <c r="BB48" s="706">
        <f>SUM(AZ48:BA48)</f>
        <v>33</v>
      </c>
      <c r="BC48" s="810">
        <f t="shared" si="88"/>
        <v>-10</v>
      </c>
      <c r="BD48" s="661">
        <f t="shared" si="95"/>
        <v>-0.23255813953488372</v>
      </c>
      <c r="BE48" s="705">
        <v>28</v>
      </c>
      <c r="BF48" s="706">
        <v>5</v>
      </c>
      <c r="BG48" s="706">
        <f>SUM(BE48:BF48)</f>
        <v>33</v>
      </c>
      <c r="BH48" s="810">
        <f t="shared" si="89"/>
        <v>-10</v>
      </c>
      <c r="BI48" s="661">
        <f t="shared" si="90"/>
        <v>-0.23255813953488372</v>
      </c>
      <c r="BJ48" s="705">
        <v>28</v>
      </c>
      <c r="BK48" s="706">
        <v>5</v>
      </c>
      <c r="BL48" s="706">
        <f>SUM(BJ48:BK48)</f>
        <v>33</v>
      </c>
      <c r="BM48" s="810">
        <f t="shared" si="91"/>
        <v>-10</v>
      </c>
      <c r="BN48" s="661">
        <f t="shared" si="92"/>
        <v>-0.23255813953488372</v>
      </c>
    </row>
    <row r="49" spans="2:66" x14ac:dyDescent="0.2">
      <c r="B49" s="769" t="s">
        <v>81</v>
      </c>
      <c r="C49" s="716">
        <f>C50+C55</f>
        <v>100</v>
      </c>
      <c r="D49" s="727">
        <f>D50+D55</f>
        <v>30</v>
      </c>
      <c r="E49" s="730">
        <f>SUM(E50+E55)</f>
        <v>130</v>
      </c>
      <c r="F49" s="744"/>
      <c r="G49" s="716">
        <f>G50+G55</f>
        <v>95</v>
      </c>
      <c r="H49" s="727">
        <f>H50+H55</f>
        <v>26</v>
      </c>
      <c r="I49" s="727">
        <f>I50+I55</f>
        <v>121</v>
      </c>
      <c r="J49" s="745">
        <v>0</v>
      </c>
      <c r="K49" s="716">
        <f>K50+K55</f>
        <v>97</v>
      </c>
      <c r="L49" s="727">
        <f>L50+L55</f>
        <v>27</v>
      </c>
      <c r="M49" s="727">
        <f>M50+M55</f>
        <v>124</v>
      </c>
      <c r="N49" s="803">
        <f t="shared" si="80"/>
        <v>3</v>
      </c>
      <c r="O49" s="717">
        <f>(M49-$I49)/$I49</f>
        <v>2.4793388429752067E-2</v>
      </c>
      <c r="P49" s="716">
        <f>P50+P55</f>
        <v>96</v>
      </c>
      <c r="Q49" s="727">
        <f>Q50+Q55</f>
        <v>27</v>
      </c>
      <c r="R49" s="727">
        <f>R50+R55</f>
        <v>123</v>
      </c>
      <c r="S49" s="803">
        <f t="shared" si="73"/>
        <v>2</v>
      </c>
      <c r="T49" s="691">
        <f t="shared" ref="T49:T56" si="99">(R49-$I49)/$I49</f>
        <v>1.6528925619834711E-2</v>
      </c>
      <c r="U49" s="716">
        <f>U50+U55</f>
        <v>95</v>
      </c>
      <c r="V49" s="727">
        <f>V50+V55</f>
        <v>26</v>
      </c>
      <c r="W49" s="727">
        <f>W50+W55</f>
        <v>121</v>
      </c>
      <c r="X49" s="803">
        <f t="shared" si="74"/>
        <v>0</v>
      </c>
      <c r="Y49" s="691">
        <f t="shared" ref="Y49:Y56" si="100">(W49-$I49)/$I49</f>
        <v>0</v>
      </c>
      <c r="Z49" s="669"/>
      <c r="AA49" s="716">
        <f>AA50+AA55</f>
        <v>94</v>
      </c>
      <c r="AB49" s="727">
        <f>AB50+AB55</f>
        <v>26</v>
      </c>
      <c r="AC49" s="727">
        <f>AC50+AC55</f>
        <v>120</v>
      </c>
      <c r="AD49" s="803">
        <f t="shared" si="75"/>
        <v>-1</v>
      </c>
      <c r="AE49" s="692">
        <f t="shared" ref="AE49:AE56" si="101">(AC49-$I49)/$I49</f>
        <v>-8.2644628099173556E-3</v>
      </c>
      <c r="AF49" s="716">
        <f>AF50+AF55</f>
        <v>87</v>
      </c>
      <c r="AG49" s="727">
        <f>AG50+AG55</f>
        <v>22</v>
      </c>
      <c r="AH49" s="727">
        <f>AH50+AH55</f>
        <v>109</v>
      </c>
      <c r="AI49" s="803">
        <f t="shared" si="76"/>
        <v>-12</v>
      </c>
      <c r="AJ49" s="692">
        <f t="shared" ref="AJ49:AJ56" si="102">(AH49-$I49)/$I49</f>
        <v>-9.9173553719008267E-2</v>
      </c>
      <c r="AK49" s="716">
        <f>AK50+AK55</f>
        <v>86</v>
      </c>
      <c r="AL49" s="727">
        <f>AL50+AL55</f>
        <v>22</v>
      </c>
      <c r="AM49" s="727">
        <f>AM50+AM55</f>
        <v>108</v>
      </c>
      <c r="AN49" s="803">
        <f t="shared" si="77"/>
        <v>-13</v>
      </c>
      <c r="AO49" s="692">
        <f t="shared" ref="AO49:AO56" si="103">(AM49-$I49)/$I49</f>
        <v>-0.10743801652892562</v>
      </c>
      <c r="AP49" s="716">
        <f>AP50+AP55</f>
        <v>86</v>
      </c>
      <c r="AQ49" s="727">
        <f>AQ50+AQ55</f>
        <v>21</v>
      </c>
      <c r="AR49" s="730">
        <f>SUM(AR50+AR55)</f>
        <v>107</v>
      </c>
      <c r="AS49" s="803">
        <f t="shared" si="78"/>
        <v>-14</v>
      </c>
      <c r="AT49" s="692">
        <f t="shared" ref="AT49:AT56" si="104">(AR49-$I49)/$I49</f>
        <v>-0.11570247933884298</v>
      </c>
      <c r="AU49" s="716">
        <f>AU50+AU55</f>
        <v>84</v>
      </c>
      <c r="AV49" s="727">
        <f>AV50+AV55</f>
        <v>21</v>
      </c>
      <c r="AW49" s="730">
        <f>AW50+AW55</f>
        <v>105</v>
      </c>
      <c r="AX49" s="803">
        <f t="shared" si="79"/>
        <v>-16</v>
      </c>
      <c r="AY49" s="692">
        <f t="shared" ref="AY49:AY56" si="105">(AW49-$I49)/$I49</f>
        <v>-0.13223140495867769</v>
      </c>
      <c r="AZ49" s="716">
        <f>AZ50+AZ55</f>
        <v>83</v>
      </c>
      <c r="BA49" s="727">
        <f>BA50+BA55</f>
        <v>21</v>
      </c>
      <c r="BB49" s="727">
        <f>BB50+BB55</f>
        <v>104</v>
      </c>
      <c r="BC49" s="803">
        <f t="shared" si="88"/>
        <v>-17</v>
      </c>
      <c r="BD49" s="692">
        <f t="shared" ref="BD49:BD56" si="106">(BB49-$I49)/$I49</f>
        <v>-0.14049586776859505</v>
      </c>
      <c r="BE49" s="716">
        <f>BE50+BE55</f>
        <v>81</v>
      </c>
      <c r="BF49" s="727">
        <f>BF50+BF55</f>
        <v>21</v>
      </c>
      <c r="BG49" s="727">
        <f>BG50+BG55</f>
        <v>102</v>
      </c>
      <c r="BH49" s="803">
        <f t="shared" si="89"/>
        <v>-19</v>
      </c>
      <c r="BI49" s="692">
        <f t="shared" ref="BI49:BI56" si="107">(BG49-$I49)/$I49</f>
        <v>-0.15702479338842976</v>
      </c>
      <c r="BJ49" s="716">
        <f>BJ50+BJ55</f>
        <v>81</v>
      </c>
      <c r="BK49" s="727">
        <f>BK50+BK55</f>
        <v>21</v>
      </c>
      <c r="BL49" s="727">
        <f>BL50+BL55</f>
        <v>102</v>
      </c>
      <c r="BM49" s="803">
        <f t="shared" si="91"/>
        <v>-19</v>
      </c>
      <c r="BN49" s="692">
        <f t="shared" ref="BN49:BN56" si="108">(BL49-$I49)/$I49</f>
        <v>-0.15702479338842976</v>
      </c>
    </row>
    <row r="50" spans="2:66" x14ac:dyDescent="0.2">
      <c r="B50" s="743" t="s">
        <v>173</v>
      </c>
      <c r="C50" s="707">
        <f>SUM(C51:C54)</f>
        <v>78</v>
      </c>
      <c r="D50" s="708">
        <f>SUM(D51:D54)</f>
        <v>29</v>
      </c>
      <c r="E50" s="714">
        <f>SUM(E51:E54)</f>
        <v>107</v>
      </c>
      <c r="F50" s="715"/>
      <c r="G50" s="707">
        <f>SUM(G51:G54)</f>
        <v>73</v>
      </c>
      <c r="H50" s="708">
        <f>SUM(H51:H54)</f>
        <v>25</v>
      </c>
      <c r="I50" s="708">
        <f>SUM(I51:I54)</f>
        <v>98</v>
      </c>
      <c r="J50" s="657">
        <v>0</v>
      </c>
      <c r="K50" s="707">
        <f>SUM(K51:K54)</f>
        <v>75</v>
      </c>
      <c r="L50" s="708">
        <f>SUM(L51:L54)</f>
        <v>25</v>
      </c>
      <c r="M50" s="708">
        <f>SUM(M51:M54)</f>
        <v>100</v>
      </c>
      <c r="N50" s="811">
        <f t="shared" si="80"/>
        <v>2</v>
      </c>
      <c r="O50" s="729">
        <f>(M50-$I50)/$I50</f>
        <v>2.0408163265306121E-2</v>
      </c>
      <c r="P50" s="707">
        <f>SUM(P51:P54)</f>
        <v>75</v>
      </c>
      <c r="Q50" s="708">
        <f>SUM(Q51:Q54)</f>
        <v>25</v>
      </c>
      <c r="R50" s="708">
        <f>SUM(R51:R54)</f>
        <v>100</v>
      </c>
      <c r="S50" s="811">
        <f t="shared" si="73"/>
        <v>2</v>
      </c>
      <c r="T50" s="657">
        <f t="shared" si="99"/>
        <v>2.0408163265306121E-2</v>
      </c>
      <c r="U50" s="707">
        <f>SUM(U51:U54)</f>
        <v>74</v>
      </c>
      <c r="V50" s="708">
        <f>SUM(V51:V54)</f>
        <v>24</v>
      </c>
      <c r="W50" s="708">
        <f>SUM(W51:W54)</f>
        <v>98</v>
      </c>
      <c r="X50" s="811">
        <f t="shared" si="74"/>
        <v>0</v>
      </c>
      <c r="Y50" s="657">
        <f t="shared" si="100"/>
        <v>0</v>
      </c>
      <c r="Z50" s="669"/>
      <c r="AA50" s="707">
        <f>SUM(AA51:AA54)</f>
        <v>73</v>
      </c>
      <c r="AB50" s="708">
        <f>SUM(AB51:AB54)</f>
        <v>24</v>
      </c>
      <c r="AC50" s="708">
        <f>SUM(AC51:AC54)</f>
        <v>97</v>
      </c>
      <c r="AD50" s="811">
        <f t="shared" si="75"/>
        <v>-1</v>
      </c>
      <c r="AE50" s="657">
        <f t="shared" si="101"/>
        <v>-1.020408163265306E-2</v>
      </c>
      <c r="AF50" s="707">
        <f>SUM(AF51:AF54)</f>
        <v>65</v>
      </c>
      <c r="AG50" s="708">
        <f>SUM(AG51:AG54)</f>
        <v>20</v>
      </c>
      <c r="AH50" s="708">
        <f>SUM(AH51:AH54)</f>
        <v>85</v>
      </c>
      <c r="AI50" s="811">
        <f t="shared" si="76"/>
        <v>-13</v>
      </c>
      <c r="AJ50" s="657">
        <f t="shared" si="102"/>
        <v>-0.1326530612244898</v>
      </c>
      <c r="AK50" s="707">
        <f>SUM(AK51:AK54)</f>
        <v>65</v>
      </c>
      <c r="AL50" s="708">
        <f>SUM(AL51:AL54)</f>
        <v>20</v>
      </c>
      <c r="AM50" s="708">
        <f>SUM(AM51:AM54)</f>
        <v>85</v>
      </c>
      <c r="AN50" s="811">
        <f t="shared" si="77"/>
        <v>-13</v>
      </c>
      <c r="AO50" s="657">
        <f t="shared" si="103"/>
        <v>-0.1326530612244898</v>
      </c>
      <c r="AP50" s="707">
        <f>SUM(AP51:AP54)</f>
        <v>65</v>
      </c>
      <c r="AQ50" s="708">
        <f>SUM(AQ51:AQ54)</f>
        <v>19</v>
      </c>
      <c r="AR50" s="714">
        <f>SUM(AR51:AR54)</f>
        <v>84</v>
      </c>
      <c r="AS50" s="811">
        <f t="shared" si="78"/>
        <v>-14</v>
      </c>
      <c r="AT50" s="657">
        <f t="shared" si="104"/>
        <v>-0.14285714285714285</v>
      </c>
      <c r="AU50" s="707">
        <f>SUM(AU51:AU54)</f>
        <v>63</v>
      </c>
      <c r="AV50" s="708">
        <f>SUM(AV51:AV54)</f>
        <v>19</v>
      </c>
      <c r="AW50" s="807">
        <f>SUM(AW51:AW54)</f>
        <v>82</v>
      </c>
      <c r="AX50" s="811">
        <f t="shared" si="79"/>
        <v>-16</v>
      </c>
      <c r="AY50" s="657">
        <f t="shared" si="105"/>
        <v>-0.16326530612244897</v>
      </c>
      <c r="AZ50" s="707">
        <f>SUM(AZ51:AZ54)</f>
        <v>62</v>
      </c>
      <c r="BA50" s="708">
        <f>SUM(BA51:BA54)</f>
        <v>19</v>
      </c>
      <c r="BB50" s="708">
        <f>SUM(BB51:BB54)</f>
        <v>81</v>
      </c>
      <c r="BC50" s="811">
        <f t="shared" si="88"/>
        <v>-17</v>
      </c>
      <c r="BD50" s="657">
        <f t="shared" si="106"/>
        <v>-0.17346938775510204</v>
      </c>
      <c r="BE50" s="707">
        <f>SUM(BE51:BE54)</f>
        <v>60</v>
      </c>
      <c r="BF50" s="708">
        <f>SUM(BF51:BF54)</f>
        <v>19</v>
      </c>
      <c r="BG50" s="708">
        <f>SUM(BG51:BG54)</f>
        <v>79</v>
      </c>
      <c r="BH50" s="811">
        <f t="shared" si="89"/>
        <v>-19</v>
      </c>
      <c r="BI50" s="657">
        <f t="shared" si="107"/>
        <v>-0.19387755102040816</v>
      </c>
      <c r="BJ50" s="707">
        <f>SUM(BJ51:BJ54)</f>
        <v>60</v>
      </c>
      <c r="BK50" s="708">
        <f>SUM(BK51:BK54)</f>
        <v>19</v>
      </c>
      <c r="BL50" s="708">
        <f>SUM(BL51:BL54)</f>
        <v>79</v>
      </c>
      <c r="BM50" s="811">
        <f t="shared" si="91"/>
        <v>-19</v>
      </c>
      <c r="BN50" s="657">
        <f>(BL50-$I50)/$I50</f>
        <v>-0.19387755102040816</v>
      </c>
    </row>
    <row r="51" spans="2:66" x14ac:dyDescent="0.2">
      <c r="B51" s="768" t="s">
        <v>9</v>
      </c>
      <c r="C51" s="703">
        <v>24</v>
      </c>
      <c r="D51" s="704">
        <v>5</v>
      </c>
      <c r="E51" s="704">
        <f t="shared" ref="E51:E56" si="109">SUM(C51:D51)</f>
        <v>29</v>
      </c>
      <c r="F51" s="713"/>
      <c r="G51" s="703">
        <v>22</v>
      </c>
      <c r="H51" s="704">
        <v>5</v>
      </c>
      <c r="I51" s="706">
        <f>SUM(G51:H51)</f>
        <v>27</v>
      </c>
      <c r="J51" s="658">
        <v>0</v>
      </c>
      <c r="K51" s="705">
        <v>22</v>
      </c>
      <c r="L51" s="706">
        <v>6</v>
      </c>
      <c r="M51" s="706">
        <f>SUM(K51:L51)</f>
        <v>28</v>
      </c>
      <c r="N51" s="810">
        <f t="shared" si="80"/>
        <v>1</v>
      </c>
      <c r="O51" s="659">
        <f t="shared" ref="O51:O56" si="110">(M51-$I51)/$I51</f>
        <v>3.7037037037037035E-2</v>
      </c>
      <c r="P51" s="705">
        <v>22</v>
      </c>
      <c r="Q51" s="706">
        <v>6</v>
      </c>
      <c r="R51" s="706">
        <f>SUM(P51:Q51)</f>
        <v>28</v>
      </c>
      <c r="S51" s="810">
        <f t="shared" si="73"/>
        <v>1</v>
      </c>
      <c r="T51" s="659">
        <f t="shared" si="99"/>
        <v>3.7037037037037035E-2</v>
      </c>
      <c r="U51" s="705">
        <v>22</v>
      </c>
      <c r="V51" s="706">
        <v>6</v>
      </c>
      <c r="W51" s="706">
        <f>SUM(U51:V51)</f>
        <v>28</v>
      </c>
      <c r="X51" s="810">
        <f t="shared" si="74"/>
        <v>1</v>
      </c>
      <c r="Y51" s="659">
        <f t="shared" si="100"/>
        <v>3.7037037037037035E-2</v>
      </c>
      <c r="Z51" s="669"/>
      <c r="AA51" s="705">
        <v>22</v>
      </c>
      <c r="AB51" s="706">
        <v>6</v>
      </c>
      <c r="AC51" s="706">
        <f>SUM(AA51:AB51)</f>
        <v>28</v>
      </c>
      <c r="AD51" s="810">
        <f t="shared" si="75"/>
        <v>1</v>
      </c>
      <c r="AE51" s="659">
        <f t="shared" si="101"/>
        <v>3.7037037037037035E-2</v>
      </c>
      <c r="AF51" s="705">
        <v>19</v>
      </c>
      <c r="AG51" s="706">
        <v>5</v>
      </c>
      <c r="AH51" s="706">
        <f>SUM(AF51:AG51)</f>
        <v>24</v>
      </c>
      <c r="AI51" s="810">
        <f t="shared" si="76"/>
        <v>-3</v>
      </c>
      <c r="AJ51" s="660">
        <f t="shared" si="102"/>
        <v>-0.1111111111111111</v>
      </c>
      <c r="AK51" s="705">
        <v>19</v>
      </c>
      <c r="AL51" s="706">
        <v>5</v>
      </c>
      <c r="AM51" s="706">
        <f>SUM(AK51:AL51)</f>
        <v>24</v>
      </c>
      <c r="AN51" s="810">
        <f t="shared" si="77"/>
        <v>-3</v>
      </c>
      <c r="AO51" s="660">
        <f t="shared" si="103"/>
        <v>-0.1111111111111111</v>
      </c>
      <c r="AP51" s="705">
        <v>19</v>
      </c>
      <c r="AQ51" s="706">
        <v>5</v>
      </c>
      <c r="AR51" s="706">
        <f t="shared" si="97"/>
        <v>24</v>
      </c>
      <c r="AS51" s="810">
        <f t="shared" si="78"/>
        <v>-3</v>
      </c>
      <c r="AT51" s="660">
        <f t="shared" si="104"/>
        <v>-0.1111111111111111</v>
      </c>
      <c r="AU51" s="705">
        <v>19</v>
      </c>
      <c r="AV51" s="706">
        <v>5</v>
      </c>
      <c r="AW51" s="706">
        <f t="shared" si="98"/>
        <v>24</v>
      </c>
      <c r="AX51" s="810">
        <f t="shared" si="79"/>
        <v>-3</v>
      </c>
      <c r="AY51" s="660">
        <f t="shared" si="105"/>
        <v>-0.1111111111111111</v>
      </c>
      <c r="AZ51" s="705">
        <v>19</v>
      </c>
      <c r="BA51" s="706">
        <v>5</v>
      </c>
      <c r="BB51" s="706">
        <f>SUM(AZ51:BA51)</f>
        <v>24</v>
      </c>
      <c r="BC51" s="810">
        <f t="shared" si="88"/>
        <v>-3</v>
      </c>
      <c r="BD51" s="660">
        <f t="shared" si="106"/>
        <v>-0.1111111111111111</v>
      </c>
      <c r="BE51" s="705">
        <v>17</v>
      </c>
      <c r="BF51" s="706">
        <v>5</v>
      </c>
      <c r="BG51" s="706">
        <f>SUM(BE51:BF51)</f>
        <v>22</v>
      </c>
      <c r="BH51" s="810">
        <f t="shared" si="89"/>
        <v>-5</v>
      </c>
      <c r="BI51" s="660">
        <f t="shared" si="107"/>
        <v>-0.18518518518518517</v>
      </c>
      <c r="BJ51" s="705">
        <v>17</v>
      </c>
      <c r="BK51" s="706">
        <v>5</v>
      </c>
      <c r="BL51" s="706">
        <f>SUM(BJ51:BK51)</f>
        <v>22</v>
      </c>
      <c r="BM51" s="810">
        <f t="shared" si="91"/>
        <v>-5</v>
      </c>
      <c r="BN51" s="660">
        <f t="shared" si="108"/>
        <v>-0.18518518518518517</v>
      </c>
    </row>
    <row r="52" spans="2:66" x14ac:dyDescent="0.2">
      <c r="B52" s="768" t="s">
        <v>103</v>
      </c>
      <c r="C52" s="703">
        <v>11</v>
      </c>
      <c r="D52" s="704">
        <v>2</v>
      </c>
      <c r="E52" s="704">
        <f t="shared" si="109"/>
        <v>13</v>
      </c>
      <c r="F52" s="713"/>
      <c r="G52" s="703">
        <v>10</v>
      </c>
      <c r="H52" s="731">
        <v>1</v>
      </c>
      <c r="I52" s="706">
        <f>SUM(G52:H52)</f>
        <v>11</v>
      </c>
      <c r="J52" s="658">
        <v>0</v>
      </c>
      <c r="K52" s="705">
        <v>11</v>
      </c>
      <c r="L52" s="732">
        <v>2</v>
      </c>
      <c r="M52" s="706">
        <f>SUM(K52:L52)</f>
        <v>13</v>
      </c>
      <c r="N52" s="810">
        <f t="shared" si="80"/>
        <v>2</v>
      </c>
      <c r="O52" s="659">
        <f t="shared" si="110"/>
        <v>0.18181818181818182</v>
      </c>
      <c r="P52" s="705">
        <v>11</v>
      </c>
      <c r="Q52" s="732">
        <v>2</v>
      </c>
      <c r="R52" s="706">
        <f>SUM(P52:Q52)</f>
        <v>13</v>
      </c>
      <c r="S52" s="810">
        <f t="shared" si="73"/>
        <v>2</v>
      </c>
      <c r="T52" s="659">
        <f t="shared" si="99"/>
        <v>0.18181818181818182</v>
      </c>
      <c r="U52" s="705">
        <v>11</v>
      </c>
      <c r="V52" s="732">
        <v>2</v>
      </c>
      <c r="W52" s="706">
        <f>SUM(U52:V52)</f>
        <v>13</v>
      </c>
      <c r="X52" s="810">
        <f t="shared" si="74"/>
        <v>2</v>
      </c>
      <c r="Y52" s="659">
        <f t="shared" si="100"/>
        <v>0.18181818181818182</v>
      </c>
      <c r="Z52" s="669"/>
      <c r="AA52" s="705">
        <v>11</v>
      </c>
      <c r="AB52" s="732">
        <v>2</v>
      </c>
      <c r="AC52" s="706">
        <f>SUM(AA52:AB52)</f>
        <v>13</v>
      </c>
      <c r="AD52" s="810">
        <f t="shared" si="75"/>
        <v>2</v>
      </c>
      <c r="AE52" s="659">
        <f t="shared" si="101"/>
        <v>0.18181818181818182</v>
      </c>
      <c r="AF52" s="705">
        <v>10</v>
      </c>
      <c r="AG52" s="732">
        <v>2</v>
      </c>
      <c r="AH52" s="706">
        <f>SUM(AF52:AG52)</f>
        <v>12</v>
      </c>
      <c r="AI52" s="810">
        <f t="shared" si="76"/>
        <v>1</v>
      </c>
      <c r="AJ52" s="659">
        <f t="shared" si="102"/>
        <v>9.0909090909090912E-2</v>
      </c>
      <c r="AK52" s="705">
        <v>10</v>
      </c>
      <c r="AL52" s="732">
        <v>2</v>
      </c>
      <c r="AM52" s="706">
        <f>SUM(AK52:AL52)</f>
        <v>12</v>
      </c>
      <c r="AN52" s="810">
        <f t="shared" si="77"/>
        <v>1</v>
      </c>
      <c r="AO52" s="659">
        <f t="shared" si="103"/>
        <v>9.0909090909090912E-2</v>
      </c>
      <c r="AP52" s="705">
        <v>10</v>
      </c>
      <c r="AQ52" s="732">
        <v>1</v>
      </c>
      <c r="AR52" s="706">
        <f t="shared" si="97"/>
        <v>11</v>
      </c>
      <c r="AS52" s="810">
        <f t="shared" si="78"/>
        <v>0</v>
      </c>
      <c r="AT52" s="658">
        <f t="shared" si="104"/>
        <v>0</v>
      </c>
      <c r="AU52" s="705">
        <v>10</v>
      </c>
      <c r="AV52" s="732">
        <v>1</v>
      </c>
      <c r="AW52" s="706">
        <f t="shared" si="98"/>
        <v>11</v>
      </c>
      <c r="AX52" s="810">
        <f t="shared" si="79"/>
        <v>0</v>
      </c>
      <c r="AY52" s="658">
        <f t="shared" si="105"/>
        <v>0</v>
      </c>
      <c r="AZ52" s="705">
        <v>10</v>
      </c>
      <c r="BA52" s="732">
        <v>1</v>
      </c>
      <c r="BB52" s="706">
        <f>SUM(AZ52:BA52)</f>
        <v>11</v>
      </c>
      <c r="BC52" s="810">
        <f t="shared" si="88"/>
        <v>0</v>
      </c>
      <c r="BD52" s="658">
        <f t="shared" si="106"/>
        <v>0</v>
      </c>
      <c r="BE52" s="705">
        <v>10</v>
      </c>
      <c r="BF52" s="732">
        <v>1</v>
      </c>
      <c r="BG52" s="706">
        <f>SUM(BE52:BF52)</f>
        <v>11</v>
      </c>
      <c r="BH52" s="810">
        <f t="shared" si="89"/>
        <v>0</v>
      </c>
      <c r="BI52" s="658">
        <f t="shared" si="107"/>
        <v>0</v>
      </c>
      <c r="BJ52" s="705">
        <v>10</v>
      </c>
      <c r="BK52" s="732">
        <v>1</v>
      </c>
      <c r="BL52" s="706">
        <f>SUM(BJ52:BK52)</f>
        <v>11</v>
      </c>
      <c r="BM52" s="810">
        <f t="shared" si="91"/>
        <v>0</v>
      </c>
      <c r="BN52" s="658">
        <f t="shared" si="108"/>
        <v>0</v>
      </c>
    </row>
    <row r="53" spans="2:66" x14ac:dyDescent="0.2">
      <c r="B53" s="768" t="s">
        <v>13</v>
      </c>
      <c r="C53" s="703">
        <v>16</v>
      </c>
      <c r="D53" s="704">
        <v>21</v>
      </c>
      <c r="E53" s="704">
        <f t="shared" si="109"/>
        <v>37</v>
      </c>
      <c r="F53" s="713"/>
      <c r="G53" s="703">
        <v>15</v>
      </c>
      <c r="H53" s="704">
        <v>18</v>
      </c>
      <c r="I53" s="706">
        <f>SUM(G53:H53)</f>
        <v>33</v>
      </c>
      <c r="J53" s="658">
        <v>0</v>
      </c>
      <c r="K53" s="705">
        <v>16</v>
      </c>
      <c r="L53" s="706">
        <v>17</v>
      </c>
      <c r="M53" s="706">
        <f>SUM(K53:L53)</f>
        <v>33</v>
      </c>
      <c r="N53" s="810">
        <f t="shared" si="80"/>
        <v>0</v>
      </c>
      <c r="O53" s="658">
        <f t="shared" si="110"/>
        <v>0</v>
      </c>
      <c r="P53" s="705">
        <v>16</v>
      </c>
      <c r="Q53" s="706">
        <v>17</v>
      </c>
      <c r="R53" s="706">
        <f>SUM(P53:Q53)</f>
        <v>33</v>
      </c>
      <c r="S53" s="810">
        <f t="shared" si="73"/>
        <v>0</v>
      </c>
      <c r="T53" s="658">
        <f t="shared" si="99"/>
        <v>0</v>
      </c>
      <c r="U53" s="705">
        <v>15</v>
      </c>
      <c r="V53" s="706">
        <v>16</v>
      </c>
      <c r="W53" s="706">
        <f>SUM(U53:V53)</f>
        <v>31</v>
      </c>
      <c r="X53" s="810">
        <f t="shared" si="74"/>
        <v>-2</v>
      </c>
      <c r="Y53" s="660">
        <f t="shared" si="100"/>
        <v>-6.0606060606060608E-2</v>
      </c>
      <c r="Z53" s="669"/>
      <c r="AA53" s="705">
        <v>14</v>
      </c>
      <c r="AB53" s="706">
        <v>16</v>
      </c>
      <c r="AC53" s="706">
        <f>SUM(AA53:AB53)</f>
        <v>30</v>
      </c>
      <c r="AD53" s="810">
        <f t="shared" si="75"/>
        <v>-3</v>
      </c>
      <c r="AE53" s="660">
        <f t="shared" si="101"/>
        <v>-9.0909090909090912E-2</v>
      </c>
      <c r="AF53" s="705">
        <v>14</v>
      </c>
      <c r="AG53" s="706">
        <v>13</v>
      </c>
      <c r="AH53" s="706">
        <f>SUM(AF53:AG53)</f>
        <v>27</v>
      </c>
      <c r="AI53" s="810">
        <f t="shared" si="76"/>
        <v>-6</v>
      </c>
      <c r="AJ53" s="660">
        <f t="shared" si="102"/>
        <v>-0.18181818181818182</v>
      </c>
      <c r="AK53" s="705">
        <v>14</v>
      </c>
      <c r="AL53" s="706">
        <v>13</v>
      </c>
      <c r="AM53" s="706">
        <f>SUM(AK53:AL53)</f>
        <v>27</v>
      </c>
      <c r="AN53" s="810">
        <f t="shared" si="77"/>
        <v>-6</v>
      </c>
      <c r="AO53" s="660">
        <f t="shared" si="103"/>
        <v>-0.18181818181818182</v>
      </c>
      <c r="AP53" s="705">
        <v>14</v>
      </c>
      <c r="AQ53" s="706">
        <v>13</v>
      </c>
      <c r="AR53" s="706">
        <f t="shared" si="97"/>
        <v>27</v>
      </c>
      <c r="AS53" s="810">
        <f t="shared" si="78"/>
        <v>-6</v>
      </c>
      <c r="AT53" s="660">
        <f t="shared" si="104"/>
        <v>-0.18181818181818182</v>
      </c>
      <c r="AU53" s="705">
        <v>14</v>
      </c>
      <c r="AV53" s="706">
        <v>13</v>
      </c>
      <c r="AW53" s="706">
        <f t="shared" si="98"/>
        <v>27</v>
      </c>
      <c r="AX53" s="810">
        <f t="shared" si="79"/>
        <v>-6</v>
      </c>
      <c r="AY53" s="660">
        <f t="shared" si="105"/>
        <v>-0.18181818181818182</v>
      </c>
      <c r="AZ53" s="705">
        <v>14</v>
      </c>
      <c r="BA53" s="706">
        <v>13</v>
      </c>
      <c r="BB53" s="706">
        <f>SUM(AZ53:BA53)</f>
        <v>27</v>
      </c>
      <c r="BC53" s="810">
        <f t="shared" si="88"/>
        <v>-6</v>
      </c>
      <c r="BD53" s="660">
        <f t="shared" si="106"/>
        <v>-0.18181818181818182</v>
      </c>
      <c r="BE53" s="705">
        <v>14</v>
      </c>
      <c r="BF53" s="706">
        <v>13</v>
      </c>
      <c r="BG53" s="706">
        <f>SUM(BE53:BF53)</f>
        <v>27</v>
      </c>
      <c r="BH53" s="810">
        <f t="shared" si="89"/>
        <v>-6</v>
      </c>
      <c r="BI53" s="660">
        <f t="shared" si="107"/>
        <v>-0.18181818181818182</v>
      </c>
      <c r="BJ53" s="705">
        <v>14</v>
      </c>
      <c r="BK53" s="706">
        <v>13</v>
      </c>
      <c r="BL53" s="706">
        <f>SUM(BJ53:BK53)</f>
        <v>27</v>
      </c>
      <c r="BM53" s="810">
        <f t="shared" si="91"/>
        <v>-6</v>
      </c>
      <c r="BN53" s="660">
        <f t="shared" si="108"/>
        <v>-0.18181818181818182</v>
      </c>
    </row>
    <row r="54" spans="2:66" x14ac:dyDescent="0.2">
      <c r="B54" s="768" t="s">
        <v>80</v>
      </c>
      <c r="C54" s="703">
        <v>27</v>
      </c>
      <c r="D54" s="704">
        <v>1</v>
      </c>
      <c r="E54" s="704">
        <f t="shared" si="109"/>
        <v>28</v>
      </c>
      <c r="F54" s="713"/>
      <c r="G54" s="703">
        <v>26</v>
      </c>
      <c r="H54" s="704">
        <v>1</v>
      </c>
      <c r="I54" s="706">
        <f>SUM(G54:H54)</f>
        <v>27</v>
      </c>
      <c r="J54" s="658">
        <v>0</v>
      </c>
      <c r="K54" s="705">
        <v>26</v>
      </c>
      <c r="L54" s="706">
        <v>0</v>
      </c>
      <c r="M54" s="706">
        <f>SUM(K54:L54)</f>
        <v>26</v>
      </c>
      <c r="N54" s="810">
        <f t="shared" si="80"/>
        <v>-1</v>
      </c>
      <c r="O54" s="658">
        <f t="shared" si="110"/>
        <v>-3.7037037037037035E-2</v>
      </c>
      <c r="P54" s="705">
        <v>26</v>
      </c>
      <c r="Q54" s="706">
        <v>0</v>
      </c>
      <c r="R54" s="706">
        <f>SUM(P54:Q54)</f>
        <v>26</v>
      </c>
      <c r="S54" s="810">
        <f t="shared" si="73"/>
        <v>-1</v>
      </c>
      <c r="T54" s="658">
        <f t="shared" si="99"/>
        <v>-3.7037037037037035E-2</v>
      </c>
      <c r="U54" s="705">
        <v>26</v>
      </c>
      <c r="V54" s="706">
        <v>0</v>
      </c>
      <c r="W54" s="706">
        <f>SUM(U54:V54)</f>
        <v>26</v>
      </c>
      <c r="X54" s="810">
        <f t="shared" si="74"/>
        <v>-1</v>
      </c>
      <c r="Y54" s="658">
        <f t="shared" si="100"/>
        <v>-3.7037037037037035E-2</v>
      </c>
      <c r="Z54" s="669"/>
      <c r="AA54" s="705">
        <v>26</v>
      </c>
      <c r="AB54" s="706">
        <v>0</v>
      </c>
      <c r="AC54" s="706">
        <f>SUM(AA54:AB54)</f>
        <v>26</v>
      </c>
      <c r="AD54" s="810">
        <f t="shared" si="75"/>
        <v>-1</v>
      </c>
      <c r="AE54" s="658">
        <f t="shared" si="101"/>
        <v>-3.7037037037037035E-2</v>
      </c>
      <c r="AF54" s="705">
        <v>22</v>
      </c>
      <c r="AG54" s="706">
        <v>0</v>
      </c>
      <c r="AH54" s="706">
        <f>SUM(AF54:AG54)</f>
        <v>22</v>
      </c>
      <c r="AI54" s="810">
        <f t="shared" si="76"/>
        <v>-5</v>
      </c>
      <c r="AJ54" s="660">
        <f t="shared" si="102"/>
        <v>-0.18518518518518517</v>
      </c>
      <c r="AK54" s="705">
        <v>22</v>
      </c>
      <c r="AL54" s="706">
        <v>0</v>
      </c>
      <c r="AM54" s="706">
        <f>SUM(AK54:AL54)</f>
        <v>22</v>
      </c>
      <c r="AN54" s="810">
        <f t="shared" si="77"/>
        <v>-5</v>
      </c>
      <c r="AO54" s="660">
        <f t="shared" si="103"/>
        <v>-0.18518518518518517</v>
      </c>
      <c r="AP54" s="705">
        <v>22</v>
      </c>
      <c r="AQ54" s="706">
        <v>0</v>
      </c>
      <c r="AR54" s="706">
        <f t="shared" si="97"/>
        <v>22</v>
      </c>
      <c r="AS54" s="810">
        <f t="shared" si="78"/>
        <v>-5</v>
      </c>
      <c r="AT54" s="660">
        <f t="shared" si="104"/>
        <v>-0.18518518518518517</v>
      </c>
      <c r="AU54" s="705">
        <v>20</v>
      </c>
      <c r="AV54" s="706">
        <v>0</v>
      </c>
      <c r="AW54" s="706">
        <f t="shared" si="98"/>
        <v>20</v>
      </c>
      <c r="AX54" s="810">
        <f t="shared" si="79"/>
        <v>-7</v>
      </c>
      <c r="AY54" s="661">
        <f t="shared" si="105"/>
        <v>-0.25925925925925924</v>
      </c>
      <c r="AZ54" s="705">
        <v>19</v>
      </c>
      <c r="BA54" s="706">
        <v>0</v>
      </c>
      <c r="BB54" s="706">
        <f>SUM(AZ54:BA54)</f>
        <v>19</v>
      </c>
      <c r="BC54" s="810">
        <f t="shared" si="88"/>
        <v>-8</v>
      </c>
      <c r="BD54" s="661">
        <f t="shared" si="106"/>
        <v>-0.29629629629629628</v>
      </c>
      <c r="BE54" s="705">
        <v>19</v>
      </c>
      <c r="BF54" s="706">
        <v>0</v>
      </c>
      <c r="BG54" s="706">
        <f>SUM(BE54:BF54)</f>
        <v>19</v>
      </c>
      <c r="BH54" s="810">
        <f t="shared" si="89"/>
        <v>-8</v>
      </c>
      <c r="BI54" s="661">
        <f t="shared" si="107"/>
        <v>-0.29629629629629628</v>
      </c>
      <c r="BJ54" s="705">
        <v>19</v>
      </c>
      <c r="BK54" s="706">
        <v>0</v>
      </c>
      <c r="BL54" s="706">
        <f>SUM(BJ54:BK54)</f>
        <v>19</v>
      </c>
      <c r="BM54" s="810">
        <f t="shared" si="91"/>
        <v>-8</v>
      </c>
      <c r="BN54" s="661">
        <f t="shared" si="108"/>
        <v>-0.29629629629629628</v>
      </c>
    </row>
    <row r="55" spans="2:66" x14ac:dyDescent="0.2">
      <c r="B55" s="743" t="s">
        <v>172</v>
      </c>
      <c r="C55" s="707">
        <f>SUM(C56:C56)</f>
        <v>22</v>
      </c>
      <c r="D55" s="708">
        <f>SUM(D56:D56)</f>
        <v>1</v>
      </c>
      <c r="E55" s="714">
        <f>SUM(E56:E56)</f>
        <v>23</v>
      </c>
      <c r="F55" s="715"/>
      <c r="G55" s="707">
        <f>SUM(G56:G56)</f>
        <v>22</v>
      </c>
      <c r="H55" s="708">
        <f>SUM(H56:H56)</f>
        <v>1</v>
      </c>
      <c r="I55" s="708">
        <f>SUM(I56:I56)</f>
        <v>23</v>
      </c>
      <c r="J55" s="657">
        <v>0</v>
      </c>
      <c r="K55" s="707">
        <f>SUM(K56:K56)</f>
        <v>22</v>
      </c>
      <c r="L55" s="708">
        <f>SUM(L56:L56)</f>
        <v>2</v>
      </c>
      <c r="M55" s="708">
        <f>SUM(M56:M56)</f>
        <v>24</v>
      </c>
      <c r="N55" s="811">
        <f t="shared" si="80"/>
        <v>1</v>
      </c>
      <c r="O55" s="729">
        <f>(M55-$I55)/$I55</f>
        <v>4.3478260869565216E-2</v>
      </c>
      <c r="P55" s="707">
        <f>SUM(P56:P56)</f>
        <v>21</v>
      </c>
      <c r="Q55" s="708">
        <f>SUM(Q56:Q56)</f>
        <v>2</v>
      </c>
      <c r="R55" s="708">
        <f>SUM(R56:R56)</f>
        <v>23</v>
      </c>
      <c r="S55" s="811">
        <f t="shared" si="73"/>
        <v>0</v>
      </c>
      <c r="T55" s="657">
        <f t="shared" si="99"/>
        <v>0</v>
      </c>
      <c r="U55" s="707">
        <f>SUM(U56:U56)</f>
        <v>21</v>
      </c>
      <c r="V55" s="708">
        <f>SUM(V56:V56)</f>
        <v>2</v>
      </c>
      <c r="W55" s="708">
        <f>SUM(W56:W56)</f>
        <v>23</v>
      </c>
      <c r="X55" s="811">
        <f t="shared" si="74"/>
        <v>0</v>
      </c>
      <c r="Y55" s="657">
        <f t="shared" si="100"/>
        <v>0</v>
      </c>
      <c r="Z55" s="669"/>
      <c r="AA55" s="707">
        <f>SUM(AA56:AA56)</f>
        <v>21</v>
      </c>
      <c r="AB55" s="708">
        <f>SUM(AB56:AB56)</f>
        <v>2</v>
      </c>
      <c r="AC55" s="708">
        <f>SUM(AC56:AC56)</f>
        <v>23</v>
      </c>
      <c r="AD55" s="811">
        <f t="shared" si="75"/>
        <v>0</v>
      </c>
      <c r="AE55" s="657">
        <f t="shared" si="101"/>
        <v>0</v>
      </c>
      <c r="AF55" s="707">
        <f>SUM(AF56:AF56)</f>
        <v>22</v>
      </c>
      <c r="AG55" s="708">
        <f>SUM(AG56:AG56)</f>
        <v>2</v>
      </c>
      <c r="AH55" s="708">
        <f>SUM(AH56:AH56)</f>
        <v>24</v>
      </c>
      <c r="AI55" s="811">
        <f t="shared" si="76"/>
        <v>1</v>
      </c>
      <c r="AJ55" s="733">
        <f t="shared" si="102"/>
        <v>4.3478260869565216E-2</v>
      </c>
      <c r="AK55" s="707">
        <f>SUM(AK56:AK56)</f>
        <v>21</v>
      </c>
      <c r="AL55" s="708">
        <f>SUM(AL56:AL56)</f>
        <v>2</v>
      </c>
      <c r="AM55" s="708">
        <f>SUM(AM56:AM56)</f>
        <v>23</v>
      </c>
      <c r="AN55" s="811">
        <f t="shared" si="77"/>
        <v>0</v>
      </c>
      <c r="AO55" s="657">
        <f t="shared" si="103"/>
        <v>0</v>
      </c>
      <c r="AP55" s="707">
        <f>SUM(AP56:AP56)</f>
        <v>21</v>
      </c>
      <c r="AQ55" s="708">
        <f>SUM(AQ56:AQ56)</f>
        <v>2</v>
      </c>
      <c r="AR55" s="714">
        <f>SUM(AR56)</f>
        <v>23</v>
      </c>
      <c r="AS55" s="811">
        <f t="shared" si="78"/>
        <v>0</v>
      </c>
      <c r="AT55" s="657">
        <f t="shared" si="104"/>
        <v>0</v>
      </c>
      <c r="AU55" s="707">
        <f>SUM(AU56:AU56)</f>
        <v>21</v>
      </c>
      <c r="AV55" s="708">
        <f>SUM(AV56:AV56)</f>
        <v>2</v>
      </c>
      <c r="AW55" s="807">
        <f>SUM(AW56)</f>
        <v>23</v>
      </c>
      <c r="AX55" s="811">
        <f t="shared" si="79"/>
        <v>0</v>
      </c>
      <c r="AY55" s="657">
        <f t="shared" si="105"/>
        <v>0</v>
      </c>
      <c r="AZ55" s="707">
        <f>SUM(AZ56:AZ56)</f>
        <v>21</v>
      </c>
      <c r="BA55" s="708">
        <f>SUM(BA56:BA56)</f>
        <v>2</v>
      </c>
      <c r="BB55" s="708">
        <f>SUM(BB56:BB56)</f>
        <v>23</v>
      </c>
      <c r="BC55" s="811">
        <f t="shared" si="88"/>
        <v>0</v>
      </c>
      <c r="BD55" s="657">
        <f t="shared" si="106"/>
        <v>0</v>
      </c>
      <c r="BE55" s="707">
        <f>SUM(BE56:BE56)</f>
        <v>21</v>
      </c>
      <c r="BF55" s="708">
        <f>SUM(BF56:BF56)</f>
        <v>2</v>
      </c>
      <c r="BG55" s="708">
        <f>SUM(BG56:BG56)</f>
        <v>23</v>
      </c>
      <c r="BH55" s="811">
        <f t="shared" si="89"/>
        <v>0</v>
      </c>
      <c r="BI55" s="657">
        <f t="shared" si="107"/>
        <v>0</v>
      </c>
      <c r="BJ55" s="707">
        <f>SUM(BJ56:BJ56)</f>
        <v>21</v>
      </c>
      <c r="BK55" s="708">
        <f>SUM(BK56:BK56)</f>
        <v>2</v>
      </c>
      <c r="BL55" s="708">
        <f>SUM(BL56:BL56)</f>
        <v>23</v>
      </c>
      <c r="BM55" s="811">
        <f t="shared" si="91"/>
        <v>0</v>
      </c>
      <c r="BN55" s="657">
        <f t="shared" si="108"/>
        <v>0</v>
      </c>
    </row>
    <row r="56" spans="2:66" x14ac:dyDescent="0.2">
      <c r="B56" s="768" t="s">
        <v>3</v>
      </c>
      <c r="C56" s="703">
        <v>22</v>
      </c>
      <c r="D56" s="704">
        <v>1</v>
      </c>
      <c r="E56" s="704">
        <f t="shared" si="109"/>
        <v>23</v>
      </c>
      <c r="F56" s="713"/>
      <c r="G56" s="703">
        <v>22</v>
      </c>
      <c r="H56" s="704">
        <v>1</v>
      </c>
      <c r="I56" s="706">
        <f>SUM(G56:H56)</f>
        <v>23</v>
      </c>
      <c r="J56" s="658">
        <v>0</v>
      </c>
      <c r="K56" s="705">
        <v>22</v>
      </c>
      <c r="L56" s="706">
        <v>2</v>
      </c>
      <c r="M56" s="706">
        <f>SUM(K56:L56)</f>
        <v>24</v>
      </c>
      <c r="N56" s="810">
        <f t="shared" si="80"/>
        <v>1</v>
      </c>
      <c r="O56" s="659">
        <f t="shared" si="110"/>
        <v>4.3478260869565216E-2</v>
      </c>
      <c r="P56" s="705">
        <v>21</v>
      </c>
      <c r="Q56" s="706">
        <v>2</v>
      </c>
      <c r="R56" s="706">
        <f>SUM(P56:Q56)</f>
        <v>23</v>
      </c>
      <c r="S56" s="810">
        <f t="shared" si="73"/>
        <v>0</v>
      </c>
      <c r="T56" s="658">
        <f t="shared" si="99"/>
        <v>0</v>
      </c>
      <c r="U56" s="705">
        <v>21</v>
      </c>
      <c r="V56" s="706">
        <v>2</v>
      </c>
      <c r="W56" s="706">
        <f>SUM(U56:V56)</f>
        <v>23</v>
      </c>
      <c r="X56" s="810">
        <f t="shared" si="74"/>
        <v>0</v>
      </c>
      <c r="Y56" s="658">
        <f t="shared" si="100"/>
        <v>0</v>
      </c>
      <c r="Z56" s="669"/>
      <c r="AA56" s="705">
        <v>21</v>
      </c>
      <c r="AB56" s="706">
        <v>2</v>
      </c>
      <c r="AC56" s="706">
        <f>SUM(AA56:AB56)</f>
        <v>23</v>
      </c>
      <c r="AD56" s="810">
        <f t="shared" si="75"/>
        <v>0</v>
      </c>
      <c r="AE56" s="658">
        <f t="shared" si="101"/>
        <v>0</v>
      </c>
      <c r="AF56" s="705">
        <v>22</v>
      </c>
      <c r="AG56" s="706">
        <v>2</v>
      </c>
      <c r="AH56" s="706">
        <f>SUM(AF56:AG56)</f>
        <v>24</v>
      </c>
      <c r="AI56" s="810">
        <f t="shared" si="76"/>
        <v>1</v>
      </c>
      <c r="AJ56" s="659">
        <f t="shared" si="102"/>
        <v>4.3478260869565216E-2</v>
      </c>
      <c r="AK56" s="705">
        <v>21</v>
      </c>
      <c r="AL56" s="706">
        <v>2</v>
      </c>
      <c r="AM56" s="706">
        <f>SUM(AK56:AL56)</f>
        <v>23</v>
      </c>
      <c r="AN56" s="810">
        <f t="shared" si="77"/>
        <v>0</v>
      </c>
      <c r="AO56" s="658">
        <f t="shared" si="103"/>
        <v>0</v>
      </c>
      <c r="AP56" s="705">
        <v>21</v>
      </c>
      <c r="AQ56" s="706">
        <v>2</v>
      </c>
      <c r="AR56" s="706">
        <f t="shared" si="97"/>
        <v>23</v>
      </c>
      <c r="AS56" s="810">
        <f t="shared" si="78"/>
        <v>0</v>
      </c>
      <c r="AT56" s="658">
        <f t="shared" si="104"/>
        <v>0</v>
      </c>
      <c r="AU56" s="705">
        <v>21</v>
      </c>
      <c r="AV56" s="706">
        <v>2</v>
      </c>
      <c r="AW56" s="706">
        <f t="shared" si="98"/>
        <v>23</v>
      </c>
      <c r="AX56" s="810">
        <f t="shared" si="79"/>
        <v>0</v>
      </c>
      <c r="AY56" s="658">
        <f t="shared" si="105"/>
        <v>0</v>
      </c>
      <c r="AZ56" s="705">
        <v>21</v>
      </c>
      <c r="BA56" s="706">
        <v>2</v>
      </c>
      <c r="BB56" s="706">
        <f>SUM(AZ56:BA56)</f>
        <v>23</v>
      </c>
      <c r="BC56" s="810">
        <f t="shared" si="88"/>
        <v>0</v>
      </c>
      <c r="BD56" s="658">
        <f t="shared" si="106"/>
        <v>0</v>
      </c>
      <c r="BE56" s="705">
        <v>21</v>
      </c>
      <c r="BF56" s="706">
        <v>2</v>
      </c>
      <c r="BG56" s="706">
        <f>SUM(BE56:BF56)</f>
        <v>23</v>
      </c>
      <c r="BH56" s="810">
        <f t="shared" si="89"/>
        <v>0</v>
      </c>
      <c r="BI56" s="658">
        <f t="shared" si="107"/>
        <v>0</v>
      </c>
      <c r="BJ56" s="705">
        <v>21</v>
      </c>
      <c r="BK56" s="706">
        <v>2</v>
      </c>
      <c r="BL56" s="706">
        <f>SUM(BJ56:BK56)</f>
        <v>23</v>
      </c>
      <c r="BM56" s="810">
        <f t="shared" si="91"/>
        <v>0</v>
      </c>
      <c r="BN56" s="658">
        <f t="shared" si="108"/>
        <v>0</v>
      </c>
    </row>
    <row r="57" spans="2:66" x14ac:dyDescent="0.2">
      <c r="B57" s="769" t="s">
        <v>82</v>
      </c>
      <c r="C57" s="716">
        <f>C58</f>
        <v>451</v>
      </c>
      <c r="D57" s="727">
        <f>D58</f>
        <v>191</v>
      </c>
      <c r="E57" s="727">
        <f>E58</f>
        <v>642</v>
      </c>
      <c r="F57" s="744"/>
      <c r="G57" s="716">
        <f>G58</f>
        <v>438</v>
      </c>
      <c r="H57" s="727">
        <f>H58</f>
        <v>187</v>
      </c>
      <c r="I57" s="727">
        <f>I58</f>
        <v>625</v>
      </c>
      <c r="J57" s="745">
        <f t="shared" ref="J57" si="111">J58</f>
        <v>0</v>
      </c>
      <c r="K57" s="716">
        <f>K58</f>
        <v>436</v>
      </c>
      <c r="L57" s="727">
        <f>L58</f>
        <v>181</v>
      </c>
      <c r="M57" s="727">
        <f>M58</f>
        <v>617</v>
      </c>
      <c r="N57" s="803">
        <f t="shared" si="80"/>
        <v>-8</v>
      </c>
      <c r="O57" s="717">
        <f>(M57-$I57)/$I57</f>
        <v>-1.2800000000000001E-2</v>
      </c>
      <c r="P57" s="716">
        <f>P58</f>
        <v>426</v>
      </c>
      <c r="Q57" s="727">
        <f>Q58</f>
        <v>181</v>
      </c>
      <c r="R57" s="727">
        <f>R58</f>
        <v>607</v>
      </c>
      <c r="S57" s="803">
        <f t="shared" si="73"/>
        <v>-18</v>
      </c>
      <c r="T57" s="717">
        <f>(R57-$I57)/$I57</f>
        <v>-2.8799999999999999E-2</v>
      </c>
      <c r="U57" s="716">
        <f>U58</f>
        <v>415</v>
      </c>
      <c r="V57" s="727">
        <f>V58</f>
        <v>179</v>
      </c>
      <c r="W57" s="727">
        <f>W58</f>
        <v>594</v>
      </c>
      <c r="X57" s="803">
        <f t="shared" si="74"/>
        <v>-31</v>
      </c>
      <c r="Y57" s="717">
        <f>(W57-$I57)/$I57</f>
        <v>-4.9599999999999998E-2</v>
      </c>
      <c r="Z57" s="669"/>
      <c r="AA57" s="716">
        <f>AA58</f>
        <v>408</v>
      </c>
      <c r="AB57" s="727">
        <f>AB58</f>
        <v>173</v>
      </c>
      <c r="AC57" s="727">
        <f>AC58</f>
        <v>581</v>
      </c>
      <c r="AD57" s="803">
        <f t="shared" si="75"/>
        <v>-44</v>
      </c>
      <c r="AE57" s="717">
        <f>(AC57-$I57)/$I57</f>
        <v>-7.0400000000000004E-2</v>
      </c>
      <c r="AF57" s="716">
        <f>AF58</f>
        <v>374</v>
      </c>
      <c r="AG57" s="727">
        <f>AG58</f>
        <v>157</v>
      </c>
      <c r="AH57" s="727">
        <f>AH58</f>
        <v>531</v>
      </c>
      <c r="AI57" s="803">
        <f t="shared" si="76"/>
        <v>-94</v>
      </c>
      <c r="AJ57" s="717">
        <f>(AH57-$I57)/$I57</f>
        <v>-0.15040000000000001</v>
      </c>
      <c r="AK57" s="716">
        <f>AK58</f>
        <v>373</v>
      </c>
      <c r="AL57" s="727">
        <f>AL58</f>
        <v>157</v>
      </c>
      <c r="AM57" s="727">
        <f>AM58</f>
        <v>530</v>
      </c>
      <c r="AN57" s="803">
        <f t="shared" si="77"/>
        <v>-95</v>
      </c>
      <c r="AO57" s="717">
        <f>(AM57-$I57)/$I57</f>
        <v>-0.152</v>
      </c>
      <c r="AP57" s="716">
        <f>AP58</f>
        <v>367</v>
      </c>
      <c r="AQ57" s="727">
        <f>AQ58</f>
        <v>157</v>
      </c>
      <c r="AR57" s="730">
        <f>SUM(AR58)</f>
        <v>524</v>
      </c>
      <c r="AS57" s="803">
        <f t="shared" si="78"/>
        <v>-101</v>
      </c>
      <c r="AT57" s="717">
        <f>(AR57-$I57)/$I57</f>
        <v>-0.16159999999999999</v>
      </c>
      <c r="AU57" s="716">
        <f>AU58</f>
        <v>361</v>
      </c>
      <c r="AV57" s="727">
        <f>AV58</f>
        <v>155</v>
      </c>
      <c r="AW57" s="730">
        <f>AW58</f>
        <v>516</v>
      </c>
      <c r="AX57" s="803">
        <f t="shared" si="79"/>
        <v>-109</v>
      </c>
      <c r="AY57" s="717">
        <f>(AW57-$I57)/$I57</f>
        <v>-0.1744</v>
      </c>
      <c r="AZ57" s="716">
        <f>AZ58</f>
        <v>354</v>
      </c>
      <c r="BA57" s="727">
        <f>BA58</f>
        <v>152</v>
      </c>
      <c r="BB57" s="727">
        <f>BB58</f>
        <v>506</v>
      </c>
      <c r="BC57" s="803">
        <f t="shared" si="88"/>
        <v>-119</v>
      </c>
      <c r="BD57" s="717">
        <f>(BB57-$I57)/$I57</f>
        <v>-0.19040000000000001</v>
      </c>
      <c r="BE57" s="716">
        <f>BE58</f>
        <v>347</v>
      </c>
      <c r="BF57" s="727">
        <f>BF58</f>
        <v>150</v>
      </c>
      <c r="BG57" s="727">
        <f>BG58</f>
        <v>497</v>
      </c>
      <c r="BH57" s="803">
        <f t="shared" si="89"/>
        <v>-128</v>
      </c>
      <c r="BI57" s="717">
        <f>(BG57-$I57)/$I57</f>
        <v>-0.20480000000000001</v>
      </c>
      <c r="BJ57" s="716">
        <f>BJ58</f>
        <v>346</v>
      </c>
      <c r="BK57" s="727">
        <f>BK58</f>
        <v>147</v>
      </c>
      <c r="BL57" s="727">
        <f>BL58</f>
        <v>493</v>
      </c>
      <c r="BM57" s="803">
        <f t="shared" si="91"/>
        <v>-132</v>
      </c>
      <c r="BN57" s="717">
        <f>(BL57-$I57)/$I57</f>
        <v>-0.2112</v>
      </c>
    </row>
    <row r="58" spans="2:66" x14ac:dyDescent="0.2">
      <c r="B58" s="743" t="s">
        <v>173</v>
      </c>
      <c r="C58" s="707">
        <f>SUM(C59:C72)</f>
        <v>451</v>
      </c>
      <c r="D58" s="708">
        <f>SUM(D59:D72)</f>
        <v>191</v>
      </c>
      <c r="E58" s="714">
        <f>SUM(E59:E72)</f>
        <v>642</v>
      </c>
      <c r="F58" s="715"/>
      <c r="G58" s="707">
        <f>SUM(G59:G72)</f>
        <v>438</v>
      </c>
      <c r="H58" s="708">
        <f>SUM(H59:H72)</f>
        <v>187</v>
      </c>
      <c r="I58" s="708">
        <f>SUM(I59:I72)</f>
        <v>625</v>
      </c>
      <c r="J58" s="657">
        <v>0</v>
      </c>
      <c r="K58" s="707">
        <f>SUM(K59:K72)</f>
        <v>436</v>
      </c>
      <c r="L58" s="708">
        <f>SUM(L59:L72)</f>
        <v>181</v>
      </c>
      <c r="M58" s="708">
        <f>SUM(M59:M72)</f>
        <v>617</v>
      </c>
      <c r="N58" s="811">
        <f t="shared" si="80"/>
        <v>-8</v>
      </c>
      <c r="O58" s="734">
        <f>(M58-$I58)/$I58</f>
        <v>-1.2800000000000001E-2</v>
      </c>
      <c r="P58" s="707">
        <f>SUM(P59:P72)</f>
        <v>426</v>
      </c>
      <c r="Q58" s="708">
        <f>SUM(Q59:Q72)</f>
        <v>181</v>
      </c>
      <c r="R58" s="708">
        <f>SUM(R59:R72)</f>
        <v>607</v>
      </c>
      <c r="S58" s="811">
        <f t="shared" si="73"/>
        <v>-18</v>
      </c>
      <c r="T58" s="657">
        <f>(R58-$I58)/$I58</f>
        <v>-2.8799999999999999E-2</v>
      </c>
      <c r="U58" s="707">
        <f>SUM(U59:U72)</f>
        <v>415</v>
      </c>
      <c r="V58" s="708">
        <f>SUM(V59:V72)</f>
        <v>179</v>
      </c>
      <c r="W58" s="708">
        <f>SUM(W59:W72)</f>
        <v>594</v>
      </c>
      <c r="X58" s="811">
        <f t="shared" si="74"/>
        <v>-31</v>
      </c>
      <c r="Y58" s="657">
        <f>(W58-$I58)/$I58</f>
        <v>-4.9599999999999998E-2</v>
      </c>
      <c r="Z58" s="669"/>
      <c r="AA58" s="707">
        <f>SUM(AA59:AA72)</f>
        <v>408</v>
      </c>
      <c r="AB58" s="708">
        <f>SUM(AB59:AB72)</f>
        <v>173</v>
      </c>
      <c r="AC58" s="708">
        <f>SUM(AC59:AC72)</f>
        <v>581</v>
      </c>
      <c r="AD58" s="811">
        <f t="shared" si="75"/>
        <v>-44</v>
      </c>
      <c r="AE58" s="657">
        <f>(AC58-$I58)/$I58</f>
        <v>-7.0400000000000004E-2</v>
      </c>
      <c r="AF58" s="707">
        <f>SUM(AF59:AF72)</f>
        <v>374</v>
      </c>
      <c r="AG58" s="708">
        <f>SUM(AG59:AG72)</f>
        <v>157</v>
      </c>
      <c r="AH58" s="708">
        <f>SUM(AH59:AH72)</f>
        <v>531</v>
      </c>
      <c r="AI58" s="811">
        <f t="shared" si="76"/>
        <v>-94</v>
      </c>
      <c r="AJ58" s="657">
        <f>(AH58-$I58)/$I58</f>
        <v>-0.15040000000000001</v>
      </c>
      <c r="AK58" s="707">
        <f>SUM(AK59:AK72)</f>
        <v>373</v>
      </c>
      <c r="AL58" s="708">
        <f>SUM(AL59:AL72)</f>
        <v>157</v>
      </c>
      <c r="AM58" s="708">
        <f>SUM(AM59:AM72)</f>
        <v>530</v>
      </c>
      <c r="AN58" s="811">
        <f t="shared" si="77"/>
        <v>-95</v>
      </c>
      <c r="AO58" s="657">
        <f>(AM58-$I58)/$I58</f>
        <v>-0.152</v>
      </c>
      <c r="AP58" s="707">
        <f>SUM(AP59:AP72)</f>
        <v>367</v>
      </c>
      <c r="AQ58" s="708">
        <f>SUM(AQ59:AQ72)</f>
        <v>157</v>
      </c>
      <c r="AR58" s="714">
        <f>SUM(AR59:AR72)</f>
        <v>524</v>
      </c>
      <c r="AS58" s="811">
        <f t="shared" si="78"/>
        <v>-101</v>
      </c>
      <c r="AT58" s="657">
        <f>(AR58-$I58)/$I58</f>
        <v>-0.16159999999999999</v>
      </c>
      <c r="AU58" s="707">
        <f>SUM(AU59:AU72)</f>
        <v>361</v>
      </c>
      <c r="AV58" s="708">
        <f>SUM(AV59:AV72)</f>
        <v>155</v>
      </c>
      <c r="AW58" s="807">
        <f>SUM(AW59:AW72)</f>
        <v>516</v>
      </c>
      <c r="AX58" s="811">
        <f t="shared" si="79"/>
        <v>-109</v>
      </c>
      <c r="AY58" s="657">
        <f>(AW58-$I58)/$I58</f>
        <v>-0.1744</v>
      </c>
      <c r="AZ58" s="707">
        <f>SUM(AZ59:AZ72)</f>
        <v>354</v>
      </c>
      <c r="BA58" s="708">
        <f>SUM(BA59:BA72)</f>
        <v>152</v>
      </c>
      <c r="BB58" s="708">
        <f>SUM(BB59:BB72)</f>
        <v>506</v>
      </c>
      <c r="BC58" s="811">
        <f t="shared" si="88"/>
        <v>-119</v>
      </c>
      <c r="BD58" s="657">
        <f>(BB58-$I58)/$I58</f>
        <v>-0.19040000000000001</v>
      </c>
      <c r="BE58" s="707">
        <f>SUM(BE59:BE72)</f>
        <v>347</v>
      </c>
      <c r="BF58" s="708">
        <f>SUM(BF59:BF72)</f>
        <v>150</v>
      </c>
      <c r="BG58" s="708">
        <f>SUM(BG59:BG72)</f>
        <v>497</v>
      </c>
      <c r="BH58" s="811">
        <f t="shared" si="89"/>
        <v>-128</v>
      </c>
      <c r="BI58" s="657">
        <f>(BG58-$I58)/$I58</f>
        <v>-0.20480000000000001</v>
      </c>
      <c r="BJ58" s="707">
        <f>SUM(BJ59:BJ72)</f>
        <v>346</v>
      </c>
      <c r="BK58" s="708">
        <f>SUM(BK59:BK72)</f>
        <v>147</v>
      </c>
      <c r="BL58" s="708">
        <f>SUM(BL59:BL72)</f>
        <v>493</v>
      </c>
      <c r="BM58" s="811">
        <f t="shared" si="91"/>
        <v>-132</v>
      </c>
      <c r="BN58" s="657">
        <f>(BL58-$I58)/$I58</f>
        <v>-0.2112</v>
      </c>
    </row>
    <row r="59" spans="2:66" x14ac:dyDescent="0.2">
      <c r="B59" s="768" t="s">
        <v>9</v>
      </c>
      <c r="C59" s="703">
        <v>64</v>
      </c>
      <c r="D59" s="704">
        <v>24</v>
      </c>
      <c r="E59" s="704">
        <f t="shared" ref="E59:E72" si="112">SUM(C59:D59)</f>
        <v>88</v>
      </c>
      <c r="F59" s="713"/>
      <c r="G59" s="703">
        <v>63</v>
      </c>
      <c r="H59" s="704">
        <v>25</v>
      </c>
      <c r="I59" s="706">
        <f t="shared" ref="I59:I72" si="113">SUM(G59:H59)</f>
        <v>88</v>
      </c>
      <c r="J59" s="658">
        <v>0</v>
      </c>
      <c r="K59" s="705">
        <v>63</v>
      </c>
      <c r="L59" s="706">
        <v>23</v>
      </c>
      <c r="M59" s="706">
        <f t="shared" ref="M59:M72" si="114">SUM(K59:L59)</f>
        <v>86</v>
      </c>
      <c r="N59" s="810">
        <f t="shared" si="80"/>
        <v>-2</v>
      </c>
      <c r="O59" s="658">
        <f t="shared" ref="O59:O72" si="115">(M59-$I59)/$I59</f>
        <v>-2.2727272727272728E-2</v>
      </c>
      <c r="P59" s="705">
        <v>63</v>
      </c>
      <c r="Q59" s="706">
        <v>25</v>
      </c>
      <c r="R59" s="706">
        <f t="shared" ref="R59:R72" si="116">SUM(P59:Q59)</f>
        <v>88</v>
      </c>
      <c r="S59" s="810">
        <f t="shared" si="73"/>
        <v>0</v>
      </c>
      <c r="T59" s="658">
        <f t="shared" ref="T59:T72" si="117">(R59-$I59)/$I59</f>
        <v>0</v>
      </c>
      <c r="U59" s="705">
        <v>63</v>
      </c>
      <c r="V59" s="706">
        <v>25</v>
      </c>
      <c r="W59" s="706">
        <f t="shared" ref="W59:W72" si="118">SUM(U59:V59)</f>
        <v>88</v>
      </c>
      <c r="X59" s="810">
        <f t="shared" si="74"/>
        <v>0</v>
      </c>
      <c r="Y59" s="658">
        <f t="shared" ref="Y59:Y72" si="119">(W59-$I59)/$I59</f>
        <v>0</v>
      </c>
      <c r="Z59" s="669"/>
      <c r="AA59" s="705">
        <v>60</v>
      </c>
      <c r="AB59" s="706">
        <v>25</v>
      </c>
      <c r="AC59" s="706">
        <f t="shared" ref="AC59:AC72" si="120">SUM(AA59:AB59)</f>
        <v>85</v>
      </c>
      <c r="AD59" s="810">
        <f t="shared" si="75"/>
        <v>-3</v>
      </c>
      <c r="AE59" s="658">
        <f t="shared" ref="AE59:AE72" si="121">(AC59-$I59)/$I59</f>
        <v>-3.4090909090909088E-2</v>
      </c>
      <c r="AF59" s="705">
        <v>56</v>
      </c>
      <c r="AG59" s="706">
        <v>25</v>
      </c>
      <c r="AH59" s="706">
        <f t="shared" ref="AH59:AH72" si="122">SUM(AF59:AG59)</f>
        <v>81</v>
      </c>
      <c r="AI59" s="810">
        <f t="shared" si="76"/>
        <v>-7</v>
      </c>
      <c r="AJ59" s="660">
        <f t="shared" ref="AJ59:AJ72" si="123">(AH59-$I59)/$I59</f>
        <v>-7.9545454545454544E-2</v>
      </c>
      <c r="AK59" s="705">
        <v>56</v>
      </c>
      <c r="AL59" s="706">
        <v>25</v>
      </c>
      <c r="AM59" s="706">
        <f>SUM(AK59:AL59)</f>
        <v>81</v>
      </c>
      <c r="AN59" s="810">
        <f t="shared" si="77"/>
        <v>-7</v>
      </c>
      <c r="AO59" s="660">
        <f t="shared" ref="AO59:AO72" si="124">(AM59-$I59)/$I59</f>
        <v>-7.9545454545454544E-2</v>
      </c>
      <c r="AP59" s="705">
        <v>54</v>
      </c>
      <c r="AQ59" s="706">
        <v>24</v>
      </c>
      <c r="AR59" s="706">
        <f t="shared" si="97"/>
        <v>78</v>
      </c>
      <c r="AS59" s="810">
        <f t="shared" si="78"/>
        <v>-10</v>
      </c>
      <c r="AT59" s="660">
        <f t="shared" ref="AT59:AT72" si="125">(AR59-$I59)/$I59</f>
        <v>-0.11363636363636363</v>
      </c>
      <c r="AU59" s="705">
        <v>53</v>
      </c>
      <c r="AV59" s="706">
        <v>24</v>
      </c>
      <c r="AW59" s="706">
        <f t="shared" si="98"/>
        <v>77</v>
      </c>
      <c r="AX59" s="810">
        <f t="shared" si="79"/>
        <v>-11</v>
      </c>
      <c r="AY59" s="660">
        <f t="shared" ref="AY59:AY72" si="126">(AW59-$I59)/$I59</f>
        <v>-0.125</v>
      </c>
      <c r="AZ59" s="705">
        <v>53</v>
      </c>
      <c r="BA59" s="706">
        <v>24</v>
      </c>
      <c r="BB59" s="706">
        <f t="shared" ref="BB59:BB72" si="127">SUM(AZ59:BA59)</f>
        <v>77</v>
      </c>
      <c r="BC59" s="810">
        <f t="shared" si="88"/>
        <v>-11</v>
      </c>
      <c r="BD59" s="660">
        <f t="shared" ref="BD59:BD72" si="128">(BB59-$I59)/$I59</f>
        <v>-0.125</v>
      </c>
      <c r="BE59" s="705">
        <v>52</v>
      </c>
      <c r="BF59" s="706">
        <v>24</v>
      </c>
      <c r="BG59" s="706">
        <f>SUM(BE59:BF59)</f>
        <v>76</v>
      </c>
      <c r="BH59" s="810">
        <f t="shared" si="89"/>
        <v>-12</v>
      </c>
      <c r="BI59" s="660">
        <f t="shared" ref="BI59:BI72" si="129">(BG59-$I59)/$I59</f>
        <v>-0.13636363636363635</v>
      </c>
      <c r="BJ59" s="705">
        <v>51</v>
      </c>
      <c r="BK59" s="706">
        <v>23</v>
      </c>
      <c r="BL59" s="706">
        <f>SUM(BJ59:BK59)</f>
        <v>74</v>
      </c>
      <c r="BM59" s="810">
        <f t="shared" si="91"/>
        <v>-14</v>
      </c>
      <c r="BN59" s="660">
        <f t="shared" ref="BN59:BN72" si="130">(BL59-$I59)/$I59</f>
        <v>-0.15909090909090909</v>
      </c>
    </row>
    <row r="60" spans="2:66" x14ac:dyDescent="0.2">
      <c r="B60" s="768" t="s">
        <v>119</v>
      </c>
      <c r="C60" s="703">
        <v>24</v>
      </c>
      <c r="D60" s="704">
        <v>30</v>
      </c>
      <c r="E60" s="704">
        <f t="shared" si="112"/>
        <v>54</v>
      </c>
      <c r="F60" s="713"/>
      <c r="G60" s="703">
        <v>23</v>
      </c>
      <c r="H60" s="704">
        <v>29</v>
      </c>
      <c r="I60" s="706">
        <f t="shared" si="113"/>
        <v>52</v>
      </c>
      <c r="J60" s="658">
        <v>0</v>
      </c>
      <c r="K60" s="705">
        <v>23</v>
      </c>
      <c r="L60" s="706">
        <v>27</v>
      </c>
      <c r="M60" s="706">
        <f t="shared" si="114"/>
        <v>50</v>
      </c>
      <c r="N60" s="810">
        <f t="shared" si="80"/>
        <v>-2</v>
      </c>
      <c r="O60" s="658">
        <f t="shared" si="115"/>
        <v>-3.8461538461538464E-2</v>
      </c>
      <c r="P60" s="705">
        <v>22</v>
      </c>
      <c r="Q60" s="706">
        <v>26</v>
      </c>
      <c r="R60" s="706">
        <f t="shared" si="116"/>
        <v>48</v>
      </c>
      <c r="S60" s="810">
        <f t="shared" si="73"/>
        <v>-4</v>
      </c>
      <c r="T60" s="660">
        <f t="shared" si="117"/>
        <v>-7.6923076923076927E-2</v>
      </c>
      <c r="U60" s="705">
        <v>20</v>
      </c>
      <c r="V60" s="706">
        <v>26</v>
      </c>
      <c r="W60" s="706">
        <f t="shared" si="118"/>
        <v>46</v>
      </c>
      <c r="X60" s="810">
        <f t="shared" si="74"/>
        <v>-6</v>
      </c>
      <c r="Y60" s="660">
        <f t="shared" si="119"/>
        <v>-0.11538461538461539</v>
      </c>
      <c r="Z60" s="669"/>
      <c r="AA60" s="705">
        <v>19</v>
      </c>
      <c r="AB60" s="706">
        <v>26</v>
      </c>
      <c r="AC60" s="706">
        <f t="shared" si="120"/>
        <v>45</v>
      </c>
      <c r="AD60" s="810">
        <f t="shared" si="75"/>
        <v>-7</v>
      </c>
      <c r="AE60" s="660">
        <f t="shared" si="121"/>
        <v>-0.13461538461538461</v>
      </c>
      <c r="AF60" s="705">
        <v>18</v>
      </c>
      <c r="AG60" s="706">
        <v>23</v>
      </c>
      <c r="AH60" s="706">
        <f t="shared" si="122"/>
        <v>41</v>
      </c>
      <c r="AI60" s="810">
        <f t="shared" si="76"/>
        <v>-11</v>
      </c>
      <c r="AJ60" s="661">
        <f t="shared" si="123"/>
        <v>-0.21153846153846154</v>
      </c>
      <c r="AK60" s="705">
        <v>18</v>
      </c>
      <c r="AL60" s="706">
        <v>24</v>
      </c>
      <c r="AM60" s="706">
        <f>SUM(AK60:AL60)</f>
        <v>42</v>
      </c>
      <c r="AN60" s="810">
        <f t="shared" si="77"/>
        <v>-10</v>
      </c>
      <c r="AO60" s="660">
        <f t="shared" si="124"/>
        <v>-0.19230769230769232</v>
      </c>
      <c r="AP60" s="705">
        <v>18</v>
      </c>
      <c r="AQ60" s="706">
        <v>24</v>
      </c>
      <c r="AR60" s="706">
        <f t="shared" si="97"/>
        <v>42</v>
      </c>
      <c r="AS60" s="810">
        <f t="shared" si="78"/>
        <v>-10</v>
      </c>
      <c r="AT60" s="660">
        <f t="shared" si="125"/>
        <v>-0.19230769230769232</v>
      </c>
      <c r="AU60" s="705">
        <v>18</v>
      </c>
      <c r="AV60" s="706">
        <v>24</v>
      </c>
      <c r="AW60" s="706">
        <f t="shared" si="98"/>
        <v>42</v>
      </c>
      <c r="AX60" s="810">
        <f t="shared" si="79"/>
        <v>-10</v>
      </c>
      <c r="AY60" s="660">
        <f t="shared" si="126"/>
        <v>-0.19230769230769232</v>
      </c>
      <c r="AZ60" s="705">
        <v>18</v>
      </c>
      <c r="BA60" s="706">
        <v>23</v>
      </c>
      <c r="BB60" s="706">
        <f t="shared" si="127"/>
        <v>41</v>
      </c>
      <c r="BC60" s="810">
        <f t="shared" si="88"/>
        <v>-11</v>
      </c>
      <c r="BD60" s="661">
        <f t="shared" si="128"/>
        <v>-0.21153846153846154</v>
      </c>
      <c r="BE60" s="705">
        <v>18</v>
      </c>
      <c r="BF60" s="706">
        <v>21</v>
      </c>
      <c r="BG60" s="706">
        <f>SUM(BE60:BF60)</f>
        <v>39</v>
      </c>
      <c r="BH60" s="810">
        <f t="shared" si="89"/>
        <v>-13</v>
      </c>
      <c r="BI60" s="661">
        <f t="shared" si="129"/>
        <v>-0.25</v>
      </c>
      <c r="BJ60" s="705">
        <v>18</v>
      </c>
      <c r="BK60" s="706">
        <v>21</v>
      </c>
      <c r="BL60" s="706">
        <f t="shared" ref="BL60:BL72" si="131">SUM(BJ60:BK60)</f>
        <v>39</v>
      </c>
      <c r="BM60" s="810">
        <f t="shared" si="91"/>
        <v>-13</v>
      </c>
      <c r="BN60" s="661">
        <f t="shared" si="130"/>
        <v>-0.25</v>
      </c>
    </row>
    <row r="61" spans="2:66" x14ac:dyDescent="0.2">
      <c r="B61" s="768" t="s">
        <v>151</v>
      </c>
      <c r="C61" s="703">
        <v>22</v>
      </c>
      <c r="D61" s="704">
        <v>28</v>
      </c>
      <c r="E61" s="704">
        <f t="shared" si="112"/>
        <v>50</v>
      </c>
      <c r="F61" s="713"/>
      <c r="G61" s="703">
        <v>23</v>
      </c>
      <c r="H61" s="704">
        <v>27</v>
      </c>
      <c r="I61" s="706">
        <f t="shared" si="113"/>
        <v>50</v>
      </c>
      <c r="J61" s="658">
        <v>0</v>
      </c>
      <c r="K61" s="705">
        <v>24</v>
      </c>
      <c r="L61" s="706">
        <v>27</v>
      </c>
      <c r="M61" s="706">
        <f t="shared" si="114"/>
        <v>51</v>
      </c>
      <c r="N61" s="810">
        <f t="shared" si="80"/>
        <v>1</v>
      </c>
      <c r="O61" s="659">
        <f>(M61-$I61)/$I61</f>
        <v>0.02</v>
      </c>
      <c r="P61" s="705">
        <v>23</v>
      </c>
      <c r="Q61" s="706">
        <v>28</v>
      </c>
      <c r="R61" s="706">
        <f t="shared" si="116"/>
        <v>51</v>
      </c>
      <c r="S61" s="810">
        <f t="shared" si="73"/>
        <v>1</v>
      </c>
      <c r="T61" s="659">
        <f t="shared" si="117"/>
        <v>0.02</v>
      </c>
      <c r="U61" s="705">
        <v>23</v>
      </c>
      <c r="V61" s="706">
        <v>28</v>
      </c>
      <c r="W61" s="706">
        <f>SUM(U61:V61)</f>
        <v>51</v>
      </c>
      <c r="X61" s="810">
        <f t="shared" si="74"/>
        <v>1</v>
      </c>
      <c r="Y61" s="659">
        <f t="shared" si="119"/>
        <v>0.02</v>
      </c>
      <c r="Z61" s="669"/>
      <c r="AA61" s="705">
        <v>23</v>
      </c>
      <c r="AB61" s="706">
        <v>28</v>
      </c>
      <c r="AC61" s="706">
        <f t="shared" si="120"/>
        <v>51</v>
      </c>
      <c r="AD61" s="810">
        <f t="shared" si="75"/>
        <v>1</v>
      </c>
      <c r="AE61" s="659">
        <f t="shared" si="121"/>
        <v>0.02</v>
      </c>
      <c r="AF61" s="705">
        <v>22</v>
      </c>
      <c r="AG61" s="706">
        <v>26</v>
      </c>
      <c r="AH61" s="706">
        <f t="shared" si="122"/>
        <v>48</v>
      </c>
      <c r="AI61" s="810">
        <f t="shared" si="76"/>
        <v>-2</v>
      </c>
      <c r="AJ61" s="658">
        <f t="shared" si="123"/>
        <v>-0.04</v>
      </c>
      <c r="AK61" s="705">
        <v>21</v>
      </c>
      <c r="AL61" s="706">
        <v>26</v>
      </c>
      <c r="AM61" s="706">
        <f>SUM(AK61:AL61)</f>
        <v>47</v>
      </c>
      <c r="AN61" s="810">
        <f t="shared" si="77"/>
        <v>-3</v>
      </c>
      <c r="AO61" s="660">
        <f t="shared" si="124"/>
        <v>-0.06</v>
      </c>
      <c r="AP61" s="705">
        <v>21</v>
      </c>
      <c r="AQ61" s="706">
        <v>27</v>
      </c>
      <c r="AR61" s="706">
        <f t="shared" si="97"/>
        <v>48</v>
      </c>
      <c r="AS61" s="810">
        <f t="shared" si="78"/>
        <v>-2</v>
      </c>
      <c r="AT61" s="658">
        <f t="shared" si="125"/>
        <v>-0.04</v>
      </c>
      <c r="AU61" s="705">
        <v>20</v>
      </c>
      <c r="AV61" s="706">
        <v>26</v>
      </c>
      <c r="AW61" s="706">
        <f t="shared" si="98"/>
        <v>46</v>
      </c>
      <c r="AX61" s="810">
        <f t="shared" si="79"/>
        <v>-4</v>
      </c>
      <c r="AY61" s="660">
        <f t="shared" si="126"/>
        <v>-0.08</v>
      </c>
      <c r="AZ61" s="705">
        <v>20</v>
      </c>
      <c r="BA61" s="706">
        <v>25</v>
      </c>
      <c r="BB61" s="706">
        <f t="shared" si="127"/>
        <v>45</v>
      </c>
      <c r="BC61" s="810">
        <f t="shared" si="88"/>
        <v>-5</v>
      </c>
      <c r="BD61" s="660">
        <f t="shared" si="128"/>
        <v>-0.1</v>
      </c>
      <c r="BE61" s="705">
        <v>20</v>
      </c>
      <c r="BF61" s="706">
        <v>25</v>
      </c>
      <c r="BG61" s="706">
        <f>SUM(BE61:BF61)</f>
        <v>45</v>
      </c>
      <c r="BH61" s="810">
        <f t="shared" si="89"/>
        <v>-5</v>
      </c>
      <c r="BI61" s="660">
        <f t="shared" si="129"/>
        <v>-0.1</v>
      </c>
      <c r="BJ61" s="705">
        <v>20</v>
      </c>
      <c r="BK61" s="706">
        <v>25</v>
      </c>
      <c r="BL61" s="706">
        <f t="shared" si="131"/>
        <v>45</v>
      </c>
      <c r="BM61" s="810">
        <f t="shared" si="91"/>
        <v>-5</v>
      </c>
      <c r="BN61" s="660">
        <f t="shared" si="130"/>
        <v>-0.1</v>
      </c>
    </row>
    <row r="62" spans="2:66" x14ac:dyDescent="0.2">
      <c r="B62" s="768" t="s">
        <v>103</v>
      </c>
      <c r="C62" s="703">
        <v>75</v>
      </c>
      <c r="D62" s="704">
        <v>7</v>
      </c>
      <c r="E62" s="704">
        <f t="shared" si="112"/>
        <v>82</v>
      </c>
      <c r="F62" s="713"/>
      <c r="G62" s="703">
        <v>74</v>
      </c>
      <c r="H62" s="704">
        <v>7</v>
      </c>
      <c r="I62" s="706">
        <f t="shared" si="113"/>
        <v>81</v>
      </c>
      <c r="J62" s="658">
        <v>0</v>
      </c>
      <c r="K62" s="705">
        <v>74</v>
      </c>
      <c r="L62" s="706">
        <v>7</v>
      </c>
      <c r="M62" s="706">
        <f t="shared" si="114"/>
        <v>81</v>
      </c>
      <c r="N62" s="810">
        <f t="shared" si="80"/>
        <v>0</v>
      </c>
      <c r="O62" s="658">
        <f t="shared" si="115"/>
        <v>0</v>
      </c>
      <c r="P62" s="705">
        <v>71</v>
      </c>
      <c r="Q62" s="706">
        <v>7</v>
      </c>
      <c r="R62" s="706">
        <f t="shared" si="116"/>
        <v>78</v>
      </c>
      <c r="S62" s="810">
        <f t="shared" si="73"/>
        <v>-3</v>
      </c>
      <c r="T62" s="658">
        <f t="shared" si="117"/>
        <v>-3.7037037037037035E-2</v>
      </c>
      <c r="U62" s="705">
        <v>69</v>
      </c>
      <c r="V62" s="706">
        <v>7</v>
      </c>
      <c r="W62" s="706">
        <f t="shared" si="118"/>
        <v>76</v>
      </c>
      <c r="X62" s="810">
        <f t="shared" si="74"/>
        <v>-5</v>
      </c>
      <c r="Y62" s="660">
        <f t="shared" si="119"/>
        <v>-6.1728395061728392E-2</v>
      </c>
      <c r="Z62" s="669"/>
      <c r="AA62" s="705">
        <v>70</v>
      </c>
      <c r="AB62" s="706">
        <v>7</v>
      </c>
      <c r="AC62" s="706">
        <f t="shared" si="120"/>
        <v>77</v>
      </c>
      <c r="AD62" s="810">
        <f t="shared" si="75"/>
        <v>-4</v>
      </c>
      <c r="AE62" s="658">
        <f t="shared" si="121"/>
        <v>-4.9382716049382713E-2</v>
      </c>
      <c r="AF62" s="705">
        <v>64</v>
      </c>
      <c r="AG62" s="706">
        <v>5</v>
      </c>
      <c r="AH62" s="706">
        <f t="shared" si="122"/>
        <v>69</v>
      </c>
      <c r="AI62" s="810">
        <f t="shared" si="76"/>
        <v>-12</v>
      </c>
      <c r="AJ62" s="660">
        <f t="shared" si="123"/>
        <v>-0.14814814814814814</v>
      </c>
      <c r="AK62" s="705">
        <v>63</v>
      </c>
      <c r="AL62" s="706">
        <v>5</v>
      </c>
      <c r="AM62" s="706">
        <f>SUM(AK62:AL62)</f>
        <v>68</v>
      </c>
      <c r="AN62" s="810">
        <f t="shared" si="77"/>
        <v>-13</v>
      </c>
      <c r="AO62" s="660">
        <f t="shared" si="124"/>
        <v>-0.16049382716049382</v>
      </c>
      <c r="AP62" s="705">
        <v>63</v>
      </c>
      <c r="AQ62" s="706">
        <v>6</v>
      </c>
      <c r="AR62" s="706">
        <f t="shared" si="97"/>
        <v>69</v>
      </c>
      <c r="AS62" s="810">
        <f t="shared" si="78"/>
        <v>-12</v>
      </c>
      <c r="AT62" s="660">
        <f t="shared" si="125"/>
        <v>-0.14814814814814814</v>
      </c>
      <c r="AU62" s="705">
        <v>63</v>
      </c>
      <c r="AV62" s="706">
        <v>6</v>
      </c>
      <c r="AW62" s="706">
        <f t="shared" si="98"/>
        <v>69</v>
      </c>
      <c r="AX62" s="810">
        <f t="shared" si="79"/>
        <v>-12</v>
      </c>
      <c r="AY62" s="660">
        <f t="shared" si="126"/>
        <v>-0.14814814814814814</v>
      </c>
      <c r="AZ62" s="705">
        <v>61</v>
      </c>
      <c r="BA62" s="706">
        <v>6</v>
      </c>
      <c r="BB62" s="706">
        <f t="shared" si="127"/>
        <v>67</v>
      </c>
      <c r="BC62" s="810">
        <f t="shared" si="88"/>
        <v>-14</v>
      </c>
      <c r="BD62" s="660">
        <f t="shared" si="128"/>
        <v>-0.1728395061728395</v>
      </c>
      <c r="BE62" s="705">
        <v>59</v>
      </c>
      <c r="BF62" s="706">
        <v>6</v>
      </c>
      <c r="BG62" s="706">
        <f>SUM(BE62:BF62)</f>
        <v>65</v>
      </c>
      <c r="BH62" s="810">
        <f t="shared" si="89"/>
        <v>-16</v>
      </c>
      <c r="BI62" s="660">
        <f t="shared" si="129"/>
        <v>-0.19753086419753085</v>
      </c>
      <c r="BJ62" s="705">
        <v>59</v>
      </c>
      <c r="BK62" s="706">
        <v>5</v>
      </c>
      <c r="BL62" s="706">
        <f t="shared" si="131"/>
        <v>64</v>
      </c>
      <c r="BM62" s="810">
        <f t="shared" si="91"/>
        <v>-17</v>
      </c>
      <c r="BN62" s="661">
        <f t="shared" si="130"/>
        <v>-0.20987654320987653</v>
      </c>
    </row>
    <row r="63" spans="2:66" x14ac:dyDescent="0.2">
      <c r="B63" s="768" t="s">
        <v>154</v>
      </c>
      <c r="C63" s="703">
        <v>20</v>
      </c>
      <c r="D63" s="704">
        <v>4</v>
      </c>
      <c r="E63" s="704">
        <f t="shared" si="112"/>
        <v>24</v>
      </c>
      <c r="F63" s="713"/>
      <c r="G63" s="703">
        <v>21</v>
      </c>
      <c r="H63" s="704">
        <v>4</v>
      </c>
      <c r="I63" s="706">
        <f t="shared" si="113"/>
        <v>25</v>
      </c>
      <c r="J63" s="658">
        <v>0</v>
      </c>
      <c r="K63" s="705">
        <v>20</v>
      </c>
      <c r="L63" s="706">
        <v>4</v>
      </c>
      <c r="M63" s="706">
        <f t="shared" si="114"/>
        <v>24</v>
      </c>
      <c r="N63" s="810">
        <f t="shared" si="80"/>
        <v>-1</v>
      </c>
      <c r="O63" s="658">
        <f t="shared" si="115"/>
        <v>-0.04</v>
      </c>
      <c r="P63" s="705">
        <v>19</v>
      </c>
      <c r="Q63" s="706">
        <v>4</v>
      </c>
      <c r="R63" s="706">
        <f t="shared" si="116"/>
        <v>23</v>
      </c>
      <c r="S63" s="810">
        <f t="shared" si="73"/>
        <v>-2</v>
      </c>
      <c r="T63" s="660">
        <f t="shared" si="117"/>
        <v>-0.08</v>
      </c>
      <c r="U63" s="705">
        <v>16</v>
      </c>
      <c r="V63" s="706">
        <v>4</v>
      </c>
      <c r="W63" s="706">
        <f t="shared" si="118"/>
        <v>20</v>
      </c>
      <c r="X63" s="810">
        <f t="shared" si="74"/>
        <v>-5</v>
      </c>
      <c r="Y63" s="661">
        <f t="shared" si="119"/>
        <v>-0.2</v>
      </c>
      <c r="Z63" s="669"/>
      <c r="AA63" s="705">
        <v>16</v>
      </c>
      <c r="AB63" s="706">
        <v>4</v>
      </c>
      <c r="AC63" s="706">
        <f t="shared" si="120"/>
        <v>20</v>
      </c>
      <c r="AD63" s="810">
        <f t="shared" si="75"/>
        <v>-5</v>
      </c>
      <c r="AE63" s="661">
        <f t="shared" si="121"/>
        <v>-0.2</v>
      </c>
      <c r="AF63" s="705">
        <v>14</v>
      </c>
      <c r="AG63" s="706">
        <v>3</v>
      </c>
      <c r="AH63" s="706">
        <f t="shared" si="122"/>
        <v>17</v>
      </c>
      <c r="AI63" s="810">
        <f t="shared" si="76"/>
        <v>-8</v>
      </c>
      <c r="AJ63" s="661">
        <f t="shared" si="123"/>
        <v>-0.32</v>
      </c>
      <c r="AK63" s="705">
        <v>14</v>
      </c>
      <c r="AL63" s="706">
        <v>3</v>
      </c>
      <c r="AM63" s="706">
        <f t="shared" ref="AM63:AM71" si="132">SUM(AK63:AL63)</f>
        <v>17</v>
      </c>
      <c r="AN63" s="810">
        <f t="shared" si="77"/>
        <v>-8</v>
      </c>
      <c r="AO63" s="661">
        <f t="shared" si="124"/>
        <v>-0.32</v>
      </c>
      <c r="AP63" s="705">
        <v>14</v>
      </c>
      <c r="AQ63" s="706">
        <v>3</v>
      </c>
      <c r="AR63" s="706">
        <f t="shared" si="97"/>
        <v>17</v>
      </c>
      <c r="AS63" s="810">
        <f t="shared" si="78"/>
        <v>-8</v>
      </c>
      <c r="AT63" s="661">
        <f t="shared" si="125"/>
        <v>-0.32</v>
      </c>
      <c r="AU63" s="705">
        <v>13</v>
      </c>
      <c r="AV63" s="706">
        <v>3</v>
      </c>
      <c r="AW63" s="706">
        <f t="shared" si="98"/>
        <v>16</v>
      </c>
      <c r="AX63" s="810">
        <f t="shared" si="79"/>
        <v>-9</v>
      </c>
      <c r="AY63" s="661">
        <f t="shared" si="126"/>
        <v>-0.36</v>
      </c>
      <c r="AZ63" s="705">
        <v>13</v>
      </c>
      <c r="BA63" s="706">
        <v>3</v>
      </c>
      <c r="BB63" s="706">
        <f t="shared" si="127"/>
        <v>16</v>
      </c>
      <c r="BC63" s="810">
        <f t="shared" si="88"/>
        <v>-9</v>
      </c>
      <c r="BD63" s="661">
        <f t="shared" si="128"/>
        <v>-0.36</v>
      </c>
      <c r="BE63" s="705">
        <v>13</v>
      </c>
      <c r="BF63" s="706">
        <v>3</v>
      </c>
      <c r="BG63" s="706">
        <f t="shared" ref="BG63:BG72" si="133">SUM(BE63:BF63)</f>
        <v>16</v>
      </c>
      <c r="BH63" s="810">
        <f t="shared" si="89"/>
        <v>-9</v>
      </c>
      <c r="BI63" s="661">
        <f t="shared" si="129"/>
        <v>-0.36</v>
      </c>
      <c r="BJ63" s="705">
        <v>13</v>
      </c>
      <c r="BK63" s="706">
        <v>3</v>
      </c>
      <c r="BL63" s="706">
        <f t="shared" si="131"/>
        <v>16</v>
      </c>
      <c r="BM63" s="810">
        <f t="shared" si="91"/>
        <v>-9</v>
      </c>
      <c r="BN63" s="661">
        <f t="shared" si="130"/>
        <v>-0.36</v>
      </c>
    </row>
    <row r="64" spans="2:66" x14ac:dyDescent="0.2">
      <c r="B64" s="768" t="s">
        <v>116</v>
      </c>
      <c r="C64" s="703">
        <v>74</v>
      </c>
      <c r="D64" s="704">
        <v>22</v>
      </c>
      <c r="E64" s="704">
        <f t="shared" si="112"/>
        <v>96</v>
      </c>
      <c r="F64" s="713"/>
      <c r="G64" s="703">
        <v>71</v>
      </c>
      <c r="H64" s="704">
        <v>23</v>
      </c>
      <c r="I64" s="706">
        <f t="shared" si="113"/>
        <v>94</v>
      </c>
      <c r="J64" s="658">
        <v>0</v>
      </c>
      <c r="K64" s="705">
        <v>72</v>
      </c>
      <c r="L64" s="706">
        <v>23</v>
      </c>
      <c r="M64" s="706">
        <f t="shared" si="114"/>
        <v>95</v>
      </c>
      <c r="N64" s="810">
        <f t="shared" si="80"/>
        <v>1</v>
      </c>
      <c r="O64" s="659">
        <f t="shared" si="115"/>
        <v>1.0638297872340425E-2</v>
      </c>
      <c r="P64" s="705">
        <v>69</v>
      </c>
      <c r="Q64" s="706">
        <v>20</v>
      </c>
      <c r="R64" s="706">
        <f t="shared" si="116"/>
        <v>89</v>
      </c>
      <c r="S64" s="810">
        <f t="shared" si="73"/>
        <v>-5</v>
      </c>
      <c r="T64" s="660">
        <f t="shared" si="117"/>
        <v>-5.3191489361702128E-2</v>
      </c>
      <c r="U64" s="705">
        <v>68</v>
      </c>
      <c r="V64" s="706">
        <v>20</v>
      </c>
      <c r="W64" s="706">
        <f t="shared" si="118"/>
        <v>88</v>
      </c>
      <c r="X64" s="810">
        <f t="shared" si="74"/>
        <v>-6</v>
      </c>
      <c r="Y64" s="660">
        <f t="shared" si="119"/>
        <v>-6.3829787234042548E-2</v>
      </c>
      <c r="Z64" s="669"/>
      <c r="AA64" s="705">
        <v>67</v>
      </c>
      <c r="AB64" s="706">
        <v>20</v>
      </c>
      <c r="AC64" s="706">
        <f t="shared" si="120"/>
        <v>87</v>
      </c>
      <c r="AD64" s="810">
        <f t="shared" si="75"/>
        <v>-7</v>
      </c>
      <c r="AE64" s="660">
        <f t="shared" si="121"/>
        <v>-7.4468085106382975E-2</v>
      </c>
      <c r="AF64" s="705">
        <v>60</v>
      </c>
      <c r="AG64" s="706">
        <v>20</v>
      </c>
      <c r="AH64" s="706">
        <f t="shared" si="122"/>
        <v>80</v>
      </c>
      <c r="AI64" s="810">
        <f t="shared" si="76"/>
        <v>-14</v>
      </c>
      <c r="AJ64" s="660">
        <f t="shared" si="123"/>
        <v>-0.14893617021276595</v>
      </c>
      <c r="AK64" s="705">
        <v>61</v>
      </c>
      <c r="AL64" s="706">
        <v>19</v>
      </c>
      <c r="AM64" s="706">
        <f t="shared" si="132"/>
        <v>80</v>
      </c>
      <c r="AN64" s="810">
        <f t="shared" si="77"/>
        <v>-14</v>
      </c>
      <c r="AO64" s="660">
        <f t="shared" si="124"/>
        <v>-0.14893617021276595</v>
      </c>
      <c r="AP64" s="705">
        <v>60</v>
      </c>
      <c r="AQ64" s="706">
        <v>19</v>
      </c>
      <c r="AR64" s="706">
        <f t="shared" si="97"/>
        <v>79</v>
      </c>
      <c r="AS64" s="810">
        <f t="shared" si="78"/>
        <v>-15</v>
      </c>
      <c r="AT64" s="660">
        <f t="shared" si="125"/>
        <v>-0.15957446808510639</v>
      </c>
      <c r="AU64" s="705">
        <v>60</v>
      </c>
      <c r="AV64" s="706">
        <v>19</v>
      </c>
      <c r="AW64" s="706">
        <f t="shared" si="98"/>
        <v>79</v>
      </c>
      <c r="AX64" s="810">
        <f t="shared" si="79"/>
        <v>-15</v>
      </c>
      <c r="AY64" s="660">
        <f t="shared" si="126"/>
        <v>-0.15957446808510639</v>
      </c>
      <c r="AZ64" s="705">
        <v>56</v>
      </c>
      <c r="BA64" s="706">
        <v>19</v>
      </c>
      <c r="BB64" s="706">
        <f t="shared" si="127"/>
        <v>75</v>
      </c>
      <c r="BC64" s="810">
        <f t="shared" si="88"/>
        <v>-19</v>
      </c>
      <c r="BD64" s="661">
        <f t="shared" si="128"/>
        <v>-0.20212765957446807</v>
      </c>
      <c r="BE64" s="705">
        <v>55</v>
      </c>
      <c r="BF64" s="706">
        <v>19</v>
      </c>
      <c r="BG64" s="706">
        <f t="shared" si="133"/>
        <v>74</v>
      </c>
      <c r="BH64" s="810">
        <f t="shared" si="89"/>
        <v>-20</v>
      </c>
      <c r="BI64" s="661">
        <f t="shared" si="129"/>
        <v>-0.21276595744680851</v>
      </c>
      <c r="BJ64" s="705">
        <v>55</v>
      </c>
      <c r="BK64" s="706">
        <v>18</v>
      </c>
      <c r="BL64" s="706">
        <f t="shared" si="131"/>
        <v>73</v>
      </c>
      <c r="BM64" s="810">
        <f t="shared" si="91"/>
        <v>-21</v>
      </c>
      <c r="BN64" s="661">
        <f t="shared" si="130"/>
        <v>-0.22340425531914893</v>
      </c>
    </row>
    <row r="65" spans="2:66" x14ac:dyDescent="0.2">
      <c r="B65" s="768" t="s">
        <v>156</v>
      </c>
      <c r="C65" s="703">
        <v>7</v>
      </c>
      <c r="D65" s="704">
        <v>4</v>
      </c>
      <c r="E65" s="704">
        <f t="shared" si="112"/>
        <v>11</v>
      </c>
      <c r="F65" s="713"/>
      <c r="G65" s="703">
        <v>7</v>
      </c>
      <c r="H65" s="704">
        <v>4</v>
      </c>
      <c r="I65" s="706">
        <f t="shared" si="113"/>
        <v>11</v>
      </c>
      <c r="J65" s="658">
        <v>0</v>
      </c>
      <c r="K65" s="705">
        <v>8</v>
      </c>
      <c r="L65" s="706">
        <v>3</v>
      </c>
      <c r="M65" s="706">
        <f t="shared" si="114"/>
        <v>11</v>
      </c>
      <c r="N65" s="810">
        <f t="shared" si="80"/>
        <v>0</v>
      </c>
      <c r="O65" s="658">
        <f t="shared" si="115"/>
        <v>0</v>
      </c>
      <c r="P65" s="705">
        <v>8</v>
      </c>
      <c r="Q65" s="706">
        <v>3</v>
      </c>
      <c r="R65" s="706">
        <f t="shared" si="116"/>
        <v>11</v>
      </c>
      <c r="S65" s="810">
        <f t="shared" si="73"/>
        <v>0</v>
      </c>
      <c r="T65" s="658">
        <f t="shared" si="117"/>
        <v>0</v>
      </c>
      <c r="U65" s="705">
        <v>8</v>
      </c>
      <c r="V65" s="706">
        <v>3</v>
      </c>
      <c r="W65" s="706">
        <f t="shared" si="118"/>
        <v>11</v>
      </c>
      <c r="X65" s="810">
        <f t="shared" si="74"/>
        <v>0</v>
      </c>
      <c r="Y65" s="658">
        <f t="shared" si="119"/>
        <v>0</v>
      </c>
      <c r="Z65" s="669"/>
      <c r="AA65" s="705">
        <v>8</v>
      </c>
      <c r="AB65" s="706">
        <v>3</v>
      </c>
      <c r="AC65" s="706">
        <f t="shared" si="120"/>
        <v>11</v>
      </c>
      <c r="AD65" s="810">
        <f t="shared" si="75"/>
        <v>0</v>
      </c>
      <c r="AE65" s="658">
        <f t="shared" si="121"/>
        <v>0</v>
      </c>
      <c r="AF65" s="705">
        <v>7</v>
      </c>
      <c r="AG65" s="706">
        <v>3</v>
      </c>
      <c r="AH65" s="706">
        <f t="shared" si="122"/>
        <v>10</v>
      </c>
      <c r="AI65" s="810">
        <f t="shared" si="76"/>
        <v>-1</v>
      </c>
      <c r="AJ65" s="660">
        <f t="shared" si="123"/>
        <v>-9.0909090909090912E-2</v>
      </c>
      <c r="AK65" s="705">
        <v>7</v>
      </c>
      <c r="AL65" s="706">
        <v>3</v>
      </c>
      <c r="AM65" s="706">
        <f t="shared" si="132"/>
        <v>10</v>
      </c>
      <c r="AN65" s="810">
        <f t="shared" si="77"/>
        <v>-1</v>
      </c>
      <c r="AO65" s="660">
        <f t="shared" si="124"/>
        <v>-9.0909090909090912E-2</v>
      </c>
      <c r="AP65" s="705">
        <v>7</v>
      </c>
      <c r="AQ65" s="706">
        <v>3</v>
      </c>
      <c r="AR65" s="706">
        <f t="shared" si="97"/>
        <v>10</v>
      </c>
      <c r="AS65" s="810">
        <f t="shared" si="78"/>
        <v>-1</v>
      </c>
      <c r="AT65" s="660">
        <f t="shared" si="125"/>
        <v>-9.0909090909090912E-2</v>
      </c>
      <c r="AU65" s="705">
        <v>7</v>
      </c>
      <c r="AV65" s="706">
        <v>3</v>
      </c>
      <c r="AW65" s="706">
        <f t="shared" si="98"/>
        <v>10</v>
      </c>
      <c r="AX65" s="810">
        <f t="shared" si="79"/>
        <v>-1</v>
      </c>
      <c r="AY65" s="660">
        <f t="shared" si="126"/>
        <v>-9.0909090909090912E-2</v>
      </c>
      <c r="AZ65" s="705">
        <v>7</v>
      </c>
      <c r="BA65" s="706">
        <v>3</v>
      </c>
      <c r="BB65" s="706">
        <f t="shared" si="127"/>
        <v>10</v>
      </c>
      <c r="BC65" s="810">
        <f t="shared" si="88"/>
        <v>-1</v>
      </c>
      <c r="BD65" s="660">
        <f t="shared" si="128"/>
        <v>-9.0909090909090912E-2</v>
      </c>
      <c r="BE65" s="705">
        <v>7</v>
      </c>
      <c r="BF65" s="706">
        <v>3</v>
      </c>
      <c r="BG65" s="706">
        <f t="shared" si="133"/>
        <v>10</v>
      </c>
      <c r="BH65" s="810">
        <f t="shared" si="89"/>
        <v>-1</v>
      </c>
      <c r="BI65" s="660">
        <f t="shared" si="129"/>
        <v>-9.0909090909090912E-2</v>
      </c>
      <c r="BJ65" s="705">
        <v>7</v>
      </c>
      <c r="BK65" s="706">
        <v>3</v>
      </c>
      <c r="BL65" s="706">
        <f t="shared" si="131"/>
        <v>10</v>
      </c>
      <c r="BM65" s="810">
        <f t="shared" si="91"/>
        <v>-1</v>
      </c>
      <c r="BN65" s="660">
        <f t="shared" si="130"/>
        <v>-9.0909090909090912E-2</v>
      </c>
    </row>
    <row r="66" spans="2:66" x14ac:dyDescent="0.2">
      <c r="B66" s="770" t="s">
        <v>157</v>
      </c>
      <c r="C66" s="705">
        <v>24</v>
      </c>
      <c r="D66" s="706">
        <v>20</v>
      </c>
      <c r="E66" s="704">
        <f t="shared" si="112"/>
        <v>44</v>
      </c>
      <c r="F66" s="713"/>
      <c r="G66" s="703">
        <v>22</v>
      </c>
      <c r="H66" s="704">
        <v>19</v>
      </c>
      <c r="I66" s="706">
        <f t="shared" si="113"/>
        <v>41</v>
      </c>
      <c r="J66" s="658">
        <v>0</v>
      </c>
      <c r="K66" s="705">
        <v>21</v>
      </c>
      <c r="L66" s="706">
        <v>19</v>
      </c>
      <c r="M66" s="706">
        <f t="shared" si="114"/>
        <v>40</v>
      </c>
      <c r="N66" s="810">
        <f t="shared" si="80"/>
        <v>-1</v>
      </c>
      <c r="O66" s="658">
        <f t="shared" si="115"/>
        <v>-2.4390243902439025E-2</v>
      </c>
      <c r="P66" s="705">
        <v>21</v>
      </c>
      <c r="Q66" s="706">
        <v>18</v>
      </c>
      <c r="R66" s="706">
        <f t="shared" si="116"/>
        <v>39</v>
      </c>
      <c r="S66" s="810">
        <f t="shared" si="73"/>
        <v>-2</v>
      </c>
      <c r="T66" s="658">
        <f t="shared" si="117"/>
        <v>-4.878048780487805E-2</v>
      </c>
      <c r="U66" s="705">
        <v>21</v>
      </c>
      <c r="V66" s="706">
        <v>18</v>
      </c>
      <c r="W66" s="706">
        <f t="shared" si="118"/>
        <v>39</v>
      </c>
      <c r="X66" s="810">
        <f t="shared" si="74"/>
        <v>-2</v>
      </c>
      <c r="Y66" s="658">
        <f t="shared" si="119"/>
        <v>-4.878048780487805E-2</v>
      </c>
      <c r="Z66" s="669"/>
      <c r="AA66" s="705">
        <v>20</v>
      </c>
      <c r="AB66" s="706">
        <v>17</v>
      </c>
      <c r="AC66" s="706">
        <f t="shared" si="120"/>
        <v>37</v>
      </c>
      <c r="AD66" s="810">
        <f t="shared" si="75"/>
        <v>-4</v>
      </c>
      <c r="AE66" s="660">
        <f t="shared" si="121"/>
        <v>-9.7560975609756101E-2</v>
      </c>
      <c r="AF66" s="705">
        <v>17</v>
      </c>
      <c r="AG66" s="706">
        <v>15</v>
      </c>
      <c r="AH66" s="706">
        <f t="shared" si="122"/>
        <v>32</v>
      </c>
      <c r="AI66" s="810">
        <f t="shared" si="76"/>
        <v>-9</v>
      </c>
      <c r="AJ66" s="661">
        <f t="shared" si="123"/>
        <v>-0.21951219512195122</v>
      </c>
      <c r="AK66" s="705">
        <v>18</v>
      </c>
      <c r="AL66" s="706">
        <v>15</v>
      </c>
      <c r="AM66" s="706">
        <f t="shared" si="132"/>
        <v>33</v>
      </c>
      <c r="AN66" s="810">
        <f t="shared" si="77"/>
        <v>-8</v>
      </c>
      <c r="AO66" s="660">
        <f t="shared" si="124"/>
        <v>-0.1951219512195122</v>
      </c>
      <c r="AP66" s="705">
        <v>18</v>
      </c>
      <c r="AQ66" s="706">
        <v>15</v>
      </c>
      <c r="AR66" s="706">
        <f t="shared" si="97"/>
        <v>33</v>
      </c>
      <c r="AS66" s="810">
        <f t="shared" si="78"/>
        <v>-8</v>
      </c>
      <c r="AT66" s="660">
        <f t="shared" si="125"/>
        <v>-0.1951219512195122</v>
      </c>
      <c r="AU66" s="705">
        <v>17</v>
      </c>
      <c r="AV66" s="706">
        <v>14</v>
      </c>
      <c r="AW66" s="706">
        <f t="shared" si="98"/>
        <v>31</v>
      </c>
      <c r="AX66" s="810">
        <f t="shared" si="79"/>
        <v>-10</v>
      </c>
      <c r="AY66" s="661">
        <f t="shared" si="126"/>
        <v>-0.24390243902439024</v>
      </c>
      <c r="AZ66" s="705">
        <v>17</v>
      </c>
      <c r="BA66" s="706">
        <v>14</v>
      </c>
      <c r="BB66" s="706">
        <f t="shared" si="127"/>
        <v>31</v>
      </c>
      <c r="BC66" s="810">
        <f t="shared" si="88"/>
        <v>-10</v>
      </c>
      <c r="BD66" s="661">
        <f t="shared" si="128"/>
        <v>-0.24390243902439024</v>
      </c>
      <c r="BE66" s="705">
        <v>17</v>
      </c>
      <c r="BF66" s="706">
        <v>14</v>
      </c>
      <c r="BG66" s="706">
        <f t="shared" si="133"/>
        <v>31</v>
      </c>
      <c r="BH66" s="810">
        <f t="shared" si="89"/>
        <v>-10</v>
      </c>
      <c r="BI66" s="661">
        <f t="shared" si="129"/>
        <v>-0.24390243902439024</v>
      </c>
      <c r="BJ66" s="705">
        <v>17</v>
      </c>
      <c r="BK66" s="706">
        <v>14</v>
      </c>
      <c r="BL66" s="706">
        <f t="shared" si="131"/>
        <v>31</v>
      </c>
      <c r="BM66" s="810">
        <f t="shared" si="91"/>
        <v>-10</v>
      </c>
      <c r="BN66" s="661">
        <f t="shared" si="130"/>
        <v>-0.24390243902439024</v>
      </c>
    </row>
    <row r="67" spans="2:66" x14ac:dyDescent="0.2">
      <c r="B67" s="768" t="s">
        <v>164</v>
      </c>
      <c r="C67" s="703">
        <v>22</v>
      </c>
      <c r="D67" s="704">
        <v>8</v>
      </c>
      <c r="E67" s="704">
        <f t="shared" si="112"/>
        <v>30</v>
      </c>
      <c r="F67" s="713"/>
      <c r="G67" s="703">
        <v>22</v>
      </c>
      <c r="H67" s="704">
        <v>6</v>
      </c>
      <c r="I67" s="706">
        <f t="shared" si="113"/>
        <v>28</v>
      </c>
      <c r="J67" s="658">
        <v>0</v>
      </c>
      <c r="K67" s="705">
        <v>19</v>
      </c>
      <c r="L67" s="706">
        <v>6</v>
      </c>
      <c r="M67" s="706">
        <f t="shared" si="114"/>
        <v>25</v>
      </c>
      <c r="N67" s="810">
        <f t="shared" si="80"/>
        <v>-3</v>
      </c>
      <c r="O67" s="660">
        <f t="shared" si="115"/>
        <v>-0.10714285714285714</v>
      </c>
      <c r="P67" s="705">
        <v>19</v>
      </c>
      <c r="Q67" s="706">
        <v>6</v>
      </c>
      <c r="R67" s="706">
        <f t="shared" si="116"/>
        <v>25</v>
      </c>
      <c r="S67" s="810">
        <f t="shared" si="73"/>
        <v>-3</v>
      </c>
      <c r="T67" s="660">
        <f t="shared" si="117"/>
        <v>-0.10714285714285714</v>
      </c>
      <c r="U67" s="705">
        <v>19</v>
      </c>
      <c r="V67" s="706">
        <v>6</v>
      </c>
      <c r="W67" s="706">
        <f t="shared" si="118"/>
        <v>25</v>
      </c>
      <c r="X67" s="810">
        <f t="shared" si="74"/>
        <v>-3</v>
      </c>
      <c r="Y67" s="660">
        <f t="shared" si="119"/>
        <v>-0.10714285714285714</v>
      </c>
      <c r="Z67" s="669"/>
      <c r="AA67" s="705">
        <v>19</v>
      </c>
      <c r="AB67" s="706">
        <v>6</v>
      </c>
      <c r="AC67" s="706">
        <f t="shared" si="120"/>
        <v>25</v>
      </c>
      <c r="AD67" s="810">
        <f t="shared" si="75"/>
        <v>-3</v>
      </c>
      <c r="AE67" s="660">
        <f t="shared" si="121"/>
        <v>-0.10714285714285714</v>
      </c>
      <c r="AF67" s="705">
        <v>17</v>
      </c>
      <c r="AG67" s="706">
        <v>6</v>
      </c>
      <c r="AH67" s="706">
        <f t="shared" si="122"/>
        <v>23</v>
      </c>
      <c r="AI67" s="810">
        <f t="shared" si="76"/>
        <v>-5</v>
      </c>
      <c r="AJ67" s="660">
        <f t="shared" si="123"/>
        <v>-0.17857142857142858</v>
      </c>
      <c r="AK67" s="705">
        <v>17</v>
      </c>
      <c r="AL67" s="706">
        <v>6</v>
      </c>
      <c r="AM67" s="706">
        <f t="shared" si="132"/>
        <v>23</v>
      </c>
      <c r="AN67" s="810">
        <f t="shared" si="77"/>
        <v>-5</v>
      </c>
      <c r="AO67" s="660">
        <f t="shared" si="124"/>
        <v>-0.17857142857142858</v>
      </c>
      <c r="AP67" s="705">
        <v>16</v>
      </c>
      <c r="AQ67" s="706">
        <v>6</v>
      </c>
      <c r="AR67" s="706">
        <f t="shared" si="97"/>
        <v>22</v>
      </c>
      <c r="AS67" s="810">
        <f t="shared" si="78"/>
        <v>-6</v>
      </c>
      <c r="AT67" s="661">
        <f t="shared" si="125"/>
        <v>-0.21428571428571427</v>
      </c>
      <c r="AU67" s="705">
        <v>16</v>
      </c>
      <c r="AV67" s="706">
        <v>6</v>
      </c>
      <c r="AW67" s="706">
        <f t="shared" si="98"/>
        <v>22</v>
      </c>
      <c r="AX67" s="810">
        <f t="shared" si="79"/>
        <v>-6</v>
      </c>
      <c r="AY67" s="661">
        <f t="shared" si="126"/>
        <v>-0.21428571428571427</v>
      </c>
      <c r="AZ67" s="705">
        <v>16</v>
      </c>
      <c r="BA67" s="706">
        <v>6</v>
      </c>
      <c r="BB67" s="706">
        <f t="shared" si="127"/>
        <v>22</v>
      </c>
      <c r="BC67" s="810">
        <f t="shared" si="88"/>
        <v>-6</v>
      </c>
      <c r="BD67" s="661">
        <f t="shared" si="128"/>
        <v>-0.21428571428571427</v>
      </c>
      <c r="BE67" s="705">
        <v>16</v>
      </c>
      <c r="BF67" s="706">
        <v>6</v>
      </c>
      <c r="BG67" s="706">
        <f t="shared" si="133"/>
        <v>22</v>
      </c>
      <c r="BH67" s="810">
        <f t="shared" si="89"/>
        <v>-6</v>
      </c>
      <c r="BI67" s="661">
        <f t="shared" si="129"/>
        <v>-0.21428571428571427</v>
      </c>
      <c r="BJ67" s="705">
        <v>16</v>
      </c>
      <c r="BK67" s="706">
        <v>6</v>
      </c>
      <c r="BL67" s="706">
        <f t="shared" si="131"/>
        <v>22</v>
      </c>
      <c r="BM67" s="810">
        <f t="shared" si="91"/>
        <v>-6</v>
      </c>
      <c r="BN67" s="661">
        <f t="shared" si="130"/>
        <v>-0.21428571428571427</v>
      </c>
    </row>
    <row r="68" spans="2:66" x14ac:dyDescent="0.2">
      <c r="B68" s="768" t="s">
        <v>158</v>
      </c>
      <c r="C68" s="703">
        <v>25</v>
      </c>
      <c r="D68" s="704">
        <v>17</v>
      </c>
      <c r="E68" s="704">
        <f t="shared" si="112"/>
        <v>42</v>
      </c>
      <c r="F68" s="713"/>
      <c r="G68" s="703">
        <v>22</v>
      </c>
      <c r="H68" s="704">
        <v>16</v>
      </c>
      <c r="I68" s="706">
        <f t="shared" si="113"/>
        <v>38</v>
      </c>
      <c r="J68" s="658">
        <v>0</v>
      </c>
      <c r="K68" s="705">
        <v>25</v>
      </c>
      <c r="L68" s="706">
        <v>18</v>
      </c>
      <c r="M68" s="706">
        <f t="shared" si="114"/>
        <v>43</v>
      </c>
      <c r="N68" s="810">
        <f t="shared" si="80"/>
        <v>5</v>
      </c>
      <c r="O68" s="659">
        <f t="shared" si="115"/>
        <v>0.13157894736842105</v>
      </c>
      <c r="P68" s="705">
        <v>26</v>
      </c>
      <c r="Q68" s="706">
        <v>18</v>
      </c>
      <c r="R68" s="706">
        <f t="shared" si="116"/>
        <v>44</v>
      </c>
      <c r="S68" s="810">
        <f t="shared" si="73"/>
        <v>6</v>
      </c>
      <c r="T68" s="659">
        <f t="shared" si="117"/>
        <v>0.15789473684210525</v>
      </c>
      <c r="U68" s="705">
        <v>25</v>
      </c>
      <c r="V68" s="706">
        <v>17</v>
      </c>
      <c r="W68" s="706">
        <f t="shared" si="118"/>
        <v>42</v>
      </c>
      <c r="X68" s="810">
        <f t="shared" si="74"/>
        <v>4</v>
      </c>
      <c r="Y68" s="659">
        <f t="shared" si="119"/>
        <v>0.10526315789473684</v>
      </c>
      <c r="Z68" s="669"/>
      <c r="AA68" s="705">
        <v>25</v>
      </c>
      <c r="AB68" s="706">
        <v>14</v>
      </c>
      <c r="AC68" s="706">
        <f t="shared" si="120"/>
        <v>39</v>
      </c>
      <c r="AD68" s="810">
        <f t="shared" si="75"/>
        <v>1</v>
      </c>
      <c r="AE68" s="658">
        <f t="shared" si="121"/>
        <v>2.6315789473684209E-2</v>
      </c>
      <c r="AF68" s="705">
        <v>21</v>
      </c>
      <c r="AG68" s="706">
        <v>13</v>
      </c>
      <c r="AH68" s="706">
        <f t="shared" si="122"/>
        <v>34</v>
      </c>
      <c r="AI68" s="810">
        <f t="shared" si="76"/>
        <v>-4</v>
      </c>
      <c r="AJ68" s="660">
        <f t="shared" si="123"/>
        <v>-0.10526315789473684</v>
      </c>
      <c r="AK68" s="705">
        <v>20</v>
      </c>
      <c r="AL68" s="706">
        <v>13</v>
      </c>
      <c r="AM68" s="706">
        <f t="shared" si="132"/>
        <v>33</v>
      </c>
      <c r="AN68" s="810">
        <f t="shared" si="77"/>
        <v>-5</v>
      </c>
      <c r="AO68" s="660">
        <f t="shared" si="124"/>
        <v>-0.13157894736842105</v>
      </c>
      <c r="AP68" s="705">
        <v>20</v>
      </c>
      <c r="AQ68" s="706">
        <v>12</v>
      </c>
      <c r="AR68" s="706">
        <f t="shared" si="97"/>
        <v>32</v>
      </c>
      <c r="AS68" s="810">
        <f t="shared" si="78"/>
        <v>-6</v>
      </c>
      <c r="AT68" s="660">
        <f t="shared" si="125"/>
        <v>-0.15789473684210525</v>
      </c>
      <c r="AU68" s="705">
        <v>20</v>
      </c>
      <c r="AV68" s="706">
        <v>12</v>
      </c>
      <c r="AW68" s="706">
        <f t="shared" si="98"/>
        <v>32</v>
      </c>
      <c r="AX68" s="810">
        <f t="shared" si="79"/>
        <v>-6</v>
      </c>
      <c r="AY68" s="660">
        <f t="shared" si="126"/>
        <v>-0.15789473684210525</v>
      </c>
      <c r="AZ68" s="705">
        <v>20</v>
      </c>
      <c r="BA68" s="706">
        <v>11</v>
      </c>
      <c r="BB68" s="706">
        <f t="shared" si="127"/>
        <v>31</v>
      </c>
      <c r="BC68" s="810">
        <f t="shared" si="88"/>
        <v>-7</v>
      </c>
      <c r="BD68" s="660">
        <f t="shared" si="128"/>
        <v>-0.18421052631578946</v>
      </c>
      <c r="BE68" s="705">
        <v>18</v>
      </c>
      <c r="BF68" s="706">
        <v>11</v>
      </c>
      <c r="BG68" s="706">
        <f t="shared" si="133"/>
        <v>29</v>
      </c>
      <c r="BH68" s="810">
        <f t="shared" si="89"/>
        <v>-9</v>
      </c>
      <c r="BI68" s="661">
        <f t="shared" si="129"/>
        <v>-0.23684210526315788</v>
      </c>
      <c r="BJ68" s="705">
        <v>18</v>
      </c>
      <c r="BK68" s="706">
        <v>11</v>
      </c>
      <c r="BL68" s="706">
        <f t="shared" si="131"/>
        <v>29</v>
      </c>
      <c r="BM68" s="810">
        <f t="shared" si="91"/>
        <v>-9</v>
      </c>
      <c r="BN68" s="661">
        <f t="shared" si="130"/>
        <v>-0.23684210526315788</v>
      </c>
    </row>
    <row r="69" spans="2:66" x14ac:dyDescent="0.2">
      <c r="B69" s="768" t="s">
        <v>215</v>
      </c>
      <c r="C69" s="703">
        <v>9</v>
      </c>
      <c r="D69" s="704">
        <v>7</v>
      </c>
      <c r="E69" s="704">
        <f t="shared" si="112"/>
        <v>16</v>
      </c>
      <c r="F69" s="713"/>
      <c r="G69" s="703">
        <v>7</v>
      </c>
      <c r="H69" s="704">
        <v>7</v>
      </c>
      <c r="I69" s="706">
        <f t="shared" si="113"/>
        <v>14</v>
      </c>
      <c r="J69" s="658">
        <v>0</v>
      </c>
      <c r="K69" s="705">
        <v>9</v>
      </c>
      <c r="L69" s="706">
        <v>7</v>
      </c>
      <c r="M69" s="706">
        <f t="shared" si="114"/>
        <v>16</v>
      </c>
      <c r="N69" s="810">
        <f t="shared" si="80"/>
        <v>2</v>
      </c>
      <c r="O69" s="659">
        <f t="shared" si="115"/>
        <v>0.14285714285714285</v>
      </c>
      <c r="P69" s="705">
        <v>9</v>
      </c>
      <c r="Q69" s="706">
        <v>7</v>
      </c>
      <c r="R69" s="706">
        <f t="shared" si="116"/>
        <v>16</v>
      </c>
      <c r="S69" s="810">
        <f t="shared" si="73"/>
        <v>2</v>
      </c>
      <c r="T69" s="659">
        <f t="shared" si="117"/>
        <v>0.14285714285714285</v>
      </c>
      <c r="U69" s="705">
        <v>8</v>
      </c>
      <c r="V69" s="706">
        <v>7</v>
      </c>
      <c r="W69" s="706">
        <f t="shared" si="118"/>
        <v>15</v>
      </c>
      <c r="X69" s="810">
        <f t="shared" si="74"/>
        <v>1</v>
      </c>
      <c r="Y69" s="659">
        <f t="shared" si="119"/>
        <v>7.1428571428571425E-2</v>
      </c>
      <c r="Z69" s="669"/>
      <c r="AA69" s="705">
        <v>6</v>
      </c>
      <c r="AB69" s="706">
        <v>6</v>
      </c>
      <c r="AC69" s="706">
        <f t="shared" si="120"/>
        <v>12</v>
      </c>
      <c r="AD69" s="810">
        <f t="shared" si="75"/>
        <v>-2</v>
      </c>
      <c r="AE69" s="660">
        <f t="shared" si="121"/>
        <v>-0.14285714285714285</v>
      </c>
      <c r="AF69" s="705">
        <v>6</v>
      </c>
      <c r="AG69" s="706">
        <v>5</v>
      </c>
      <c r="AH69" s="706">
        <f t="shared" si="122"/>
        <v>11</v>
      </c>
      <c r="AI69" s="810">
        <f t="shared" si="76"/>
        <v>-3</v>
      </c>
      <c r="AJ69" s="661">
        <f t="shared" si="123"/>
        <v>-0.21428571428571427</v>
      </c>
      <c r="AK69" s="705">
        <v>6</v>
      </c>
      <c r="AL69" s="706">
        <v>5</v>
      </c>
      <c r="AM69" s="706">
        <f t="shared" si="132"/>
        <v>11</v>
      </c>
      <c r="AN69" s="810">
        <f t="shared" si="77"/>
        <v>-3</v>
      </c>
      <c r="AO69" s="661">
        <f t="shared" si="124"/>
        <v>-0.21428571428571427</v>
      </c>
      <c r="AP69" s="705">
        <v>6</v>
      </c>
      <c r="AQ69" s="706">
        <v>5</v>
      </c>
      <c r="AR69" s="706">
        <f t="shared" si="97"/>
        <v>11</v>
      </c>
      <c r="AS69" s="810">
        <f t="shared" si="78"/>
        <v>-3</v>
      </c>
      <c r="AT69" s="661">
        <f t="shared" si="125"/>
        <v>-0.21428571428571427</v>
      </c>
      <c r="AU69" s="705">
        <v>6</v>
      </c>
      <c r="AV69" s="706">
        <v>5</v>
      </c>
      <c r="AW69" s="706">
        <f t="shared" si="98"/>
        <v>11</v>
      </c>
      <c r="AX69" s="810">
        <f t="shared" si="79"/>
        <v>-3</v>
      </c>
      <c r="AY69" s="661">
        <f t="shared" si="126"/>
        <v>-0.21428571428571427</v>
      </c>
      <c r="AZ69" s="705">
        <v>6</v>
      </c>
      <c r="BA69" s="706">
        <v>5</v>
      </c>
      <c r="BB69" s="706">
        <f t="shared" si="127"/>
        <v>11</v>
      </c>
      <c r="BC69" s="810">
        <f t="shared" si="88"/>
        <v>-3</v>
      </c>
      <c r="BD69" s="661">
        <f t="shared" si="128"/>
        <v>-0.21428571428571427</v>
      </c>
      <c r="BE69" s="705">
        <v>6</v>
      </c>
      <c r="BF69" s="706">
        <v>5</v>
      </c>
      <c r="BG69" s="706">
        <f t="shared" si="133"/>
        <v>11</v>
      </c>
      <c r="BH69" s="810">
        <f t="shared" si="89"/>
        <v>-3</v>
      </c>
      <c r="BI69" s="661">
        <f t="shared" si="129"/>
        <v>-0.21428571428571427</v>
      </c>
      <c r="BJ69" s="705">
        <v>6</v>
      </c>
      <c r="BK69" s="706">
        <v>5</v>
      </c>
      <c r="BL69" s="706">
        <f t="shared" si="131"/>
        <v>11</v>
      </c>
      <c r="BM69" s="810">
        <f t="shared" si="91"/>
        <v>-3</v>
      </c>
      <c r="BN69" s="661">
        <f t="shared" si="130"/>
        <v>-0.21428571428571427</v>
      </c>
    </row>
    <row r="70" spans="2:66" x14ac:dyDescent="0.2">
      <c r="B70" s="768" t="s">
        <v>161</v>
      </c>
      <c r="C70" s="703">
        <v>12</v>
      </c>
      <c r="D70" s="704">
        <v>10</v>
      </c>
      <c r="E70" s="704">
        <f t="shared" si="112"/>
        <v>22</v>
      </c>
      <c r="F70" s="713"/>
      <c r="G70" s="703">
        <v>12</v>
      </c>
      <c r="H70" s="704">
        <v>10</v>
      </c>
      <c r="I70" s="706">
        <f t="shared" si="113"/>
        <v>22</v>
      </c>
      <c r="J70" s="658">
        <v>0</v>
      </c>
      <c r="K70" s="705">
        <v>10</v>
      </c>
      <c r="L70" s="706">
        <v>8</v>
      </c>
      <c r="M70" s="706">
        <f t="shared" si="114"/>
        <v>18</v>
      </c>
      <c r="N70" s="810">
        <f t="shared" si="80"/>
        <v>-4</v>
      </c>
      <c r="O70" s="660">
        <f t="shared" si="115"/>
        <v>-0.18181818181818182</v>
      </c>
      <c r="P70" s="705">
        <v>10</v>
      </c>
      <c r="Q70" s="706">
        <v>9</v>
      </c>
      <c r="R70" s="706">
        <f t="shared" si="116"/>
        <v>19</v>
      </c>
      <c r="S70" s="810">
        <f t="shared" si="73"/>
        <v>-3</v>
      </c>
      <c r="T70" s="660">
        <f t="shared" si="117"/>
        <v>-0.13636363636363635</v>
      </c>
      <c r="U70" s="705">
        <v>10</v>
      </c>
      <c r="V70" s="706">
        <v>8</v>
      </c>
      <c r="W70" s="706">
        <f t="shared" si="118"/>
        <v>18</v>
      </c>
      <c r="X70" s="810">
        <f t="shared" si="74"/>
        <v>-4</v>
      </c>
      <c r="Y70" s="660">
        <f t="shared" si="119"/>
        <v>-0.18181818181818182</v>
      </c>
      <c r="Z70" s="669"/>
      <c r="AA70" s="705">
        <v>10</v>
      </c>
      <c r="AB70" s="706">
        <v>8</v>
      </c>
      <c r="AC70" s="706">
        <f t="shared" si="120"/>
        <v>18</v>
      </c>
      <c r="AD70" s="810">
        <f t="shared" si="75"/>
        <v>-4</v>
      </c>
      <c r="AE70" s="660">
        <f t="shared" si="121"/>
        <v>-0.18181818181818182</v>
      </c>
      <c r="AF70" s="705">
        <v>10</v>
      </c>
      <c r="AG70" s="706">
        <v>7</v>
      </c>
      <c r="AH70" s="706">
        <f t="shared" si="122"/>
        <v>17</v>
      </c>
      <c r="AI70" s="810">
        <f t="shared" si="76"/>
        <v>-5</v>
      </c>
      <c r="AJ70" s="661">
        <f t="shared" si="123"/>
        <v>-0.22727272727272727</v>
      </c>
      <c r="AK70" s="705">
        <v>10</v>
      </c>
      <c r="AL70" s="706">
        <v>7</v>
      </c>
      <c r="AM70" s="706">
        <f t="shared" si="132"/>
        <v>17</v>
      </c>
      <c r="AN70" s="810">
        <f t="shared" si="77"/>
        <v>-5</v>
      </c>
      <c r="AO70" s="661">
        <f t="shared" si="124"/>
        <v>-0.22727272727272727</v>
      </c>
      <c r="AP70" s="705">
        <v>10</v>
      </c>
      <c r="AQ70" s="706">
        <v>7</v>
      </c>
      <c r="AR70" s="706">
        <f t="shared" si="97"/>
        <v>17</v>
      </c>
      <c r="AS70" s="810">
        <f t="shared" si="78"/>
        <v>-5</v>
      </c>
      <c r="AT70" s="661">
        <f t="shared" si="125"/>
        <v>-0.22727272727272727</v>
      </c>
      <c r="AU70" s="705">
        <v>10</v>
      </c>
      <c r="AV70" s="706">
        <v>7</v>
      </c>
      <c r="AW70" s="706">
        <f t="shared" si="98"/>
        <v>17</v>
      </c>
      <c r="AX70" s="810">
        <f t="shared" si="79"/>
        <v>-5</v>
      </c>
      <c r="AY70" s="661">
        <f t="shared" si="126"/>
        <v>-0.22727272727272727</v>
      </c>
      <c r="AZ70" s="705">
        <v>10</v>
      </c>
      <c r="BA70" s="706">
        <v>7</v>
      </c>
      <c r="BB70" s="706">
        <f t="shared" si="127"/>
        <v>17</v>
      </c>
      <c r="BC70" s="810">
        <f t="shared" si="88"/>
        <v>-5</v>
      </c>
      <c r="BD70" s="661">
        <f t="shared" si="128"/>
        <v>-0.22727272727272727</v>
      </c>
      <c r="BE70" s="705">
        <v>10</v>
      </c>
      <c r="BF70" s="706">
        <v>7</v>
      </c>
      <c r="BG70" s="706">
        <f t="shared" si="133"/>
        <v>17</v>
      </c>
      <c r="BH70" s="810">
        <f t="shared" si="89"/>
        <v>-5</v>
      </c>
      <c r="BI70" s="661">
        <f t="shared" si="129"/>
        <v>-0.22727272727272727</v>
      </c>
      <c r="BJ70" s="705">
        <v>10</v>
      </c>
      <c r="BK70" s="706">
        <v>7</v>
      </c>
      <c r="BL70" s="706">
        <f t="shared" si="131"/>
        <v>17</v>
      </c>
      <c r="BM70" s="810">
        <f t="shared" si="91"/>
        <v>-5</v>
      </c>
      <c r="BN70" s="661">
        <f t="shared" si="130"/>
        <v>-0.22727272727272727</v>
      </c>
    </row>
    <row r="71" spans="2:66" x14ac:dyDescent="0.2">
      <c r="B71" s="768" t="s">
        <v>162</v>
      </c>
      <c r="C71" s="703">
        <v>58</v>
      </c>
      <c r="D71" s="704">
        <v>1</v>
      </c>
      <c r="E71" s="704">
        <f t="shared" si="112"/>
        <v>59</v>
      </c>
      <c r="F71" s="713"/>
      <c r="G71" s="703">
        <v>56</v>
      </c>
      <c r="H71" s="704">
        <v>1</v>
      </c>
      <c r="I71" s="706">
        <f t="shared" si="113"/>
        <v>57</v>
      </c>
      <c r="J71" s="658">
        <v>0</v>
      </c>
      <c r="K71" s="705">
        <v>52</v>
      </c>
      <c r="L71" s="706">
        <v>1</v>
      </c>
      <c r="M71" s="706">
        <f t="shared" si="114"/>
        <v>53</v>
      </c>
      <c r="N71" s="810">
        <f t="shared" si="80"/>
        <v>-4</v>
      </c>
      <c r="O71" s="660">
        <f t="shared" si="115"/>
        <v>-7.0175438596491224E-2</v>
      </c>
      <c r="P71" s="705">
        <v>49</v>
      </c>
      <c r="Q71" s="706">
        <v>1</v>
      </c>
      <c r="R71" s="706">
        <f t="shared" si="116"/>
        <v>50</v>
      </c>
      <c r="S71" s="810">
        <f t="shared" si="73"/>
        <v>-7</v>
      </c>
      <c r="T71" s="660">
        <f t="shared" si="117"/>
        <v>-0.12280701754385964</v>
      </c>
      <c r="U71" s="705">
        <v>48</v>
      </c>
      <c r="V71" s="706">
        <v>1</v>
      </c>
      <c r="W71" s="706">
        <f t="shared" si="118"/>
        <v>49</v>
      </c>
      <c r="X71" s="810">
        <f t="shared" si="74"/>
        <v>-8</v>
      </c>
      <c r="Y71" s="660">
        <f t="shared" si="119"/>
        <v>-0.14035087719298245</v>
      </c>
      <c r="Z71" s="669"/>
      <c r="AA71" s="705">
        <v>48</v>
      </c>
      <c r="AB71" s="706">
        <v>1</v>
      </c>
      <c r="AC71" s="706">
        <f t="shared" si="120"/>
        <v>49</v>
      </c>
      <c r="AD71" s="810">
        <f t="shared" si="75"/>
        <v>-8</v>
      </c>
      <c r="AE71" s="660">
        <f t="shared" si="121"/>
        <v>-0.14035087719298245</v>
      </c>
      <c r="AF71" s="705">
        <v>47</v>
      </c>
      <c r="AG71" s="706">
        <v>1</v>
      </c>
      <c r="AH71" s="706">
        <f t="shared" si="122"/>
        <v>48</v>
      </c>
      <c r="AI71" s="810">
        <f t="shared" si="76"/>
        <v>-9</v>
      </c>
      <c r="AJ71" s="660">
        <f t="shared" si="123"/>
        <v>-0.15789473684210525</v>
      </c>
      <c r="AK71" s="705">
        <v>47</v>
      </c>
      <c r="AL71" s="706">
        <v>1</v>
      </c>
      <c r="AM71" s="706">
        <f t="shared" si="132"/>
        <v>48</v>
      </c>
      <c r="AN71" s="810">
        <f t="shared" si="77"/>
        <v>-9</v>
      </c>
      <c r="AO71" s="660">
        <f t="shared" si="124"/>
        <v>-0.15789473684210525</v>
      </c>
      <c r="AP71" s="705">
        <v>46</v>
      </c>
      <c r="AQ71" s="706">
        <v>1</v>
      </c>
      <c r="AR71" s="706">
        <f t="shared" si="97"/>
        <v>47</v>
      </c>
      <c r="AS71" s="810">
        <f t="shared" si="78"/>
        <v>-10</v>
      </c>
      <c r="AT71" s="660">
        <f t="shared" si="125"/>
        <v>-0.17543859649122806</v>
      </c>
      <c r="AU71" s="705">
        <v>44</v>
      </c>
      <c r="AV71" s="706">
        <v>1</v>
      </c>
      <c r="AW71" s="706">
        <f t="shared" si="98"/>
        <v>45</v>
      </c>
      <c r="AX71" s="810">
        <f t="shared" si="79"/>
        <v>-12</v>
      </c>
      <c r="AY71" s="661">
        <f t="shared" si="126"/>
        <v>-0.21052631578947367</v>
      </c>
      <c r="AZ71" s="705">
        <v>43</v>
      </c>
      <c r="BA71" s="706">
        <v>1</v>
      </c>
      <c r="BB71" s="706">
        <f t="shared" si="127"/>
        <v>44</v>
      </c>
      <c r="BC71" s="810">
        <f t="shared" si="88"/>
        <v>-13</v>
      </c>
      <c r="BD71" s="661">
        <f t="shared" si="128"/>
        <v>-0.22807017543859648</v>
      </c>
      <c r="BE71" s="705">
        <v>42</v>
      </c>
      <c r="BF71" s="706">
        <v>1</v>
      </c>
      <c r="BG71" s="706">
        <f t="shared" si="133"/>
        <v>43</v>
      </c>
      <c r="BH71" s="810">
        <f t="shared" si="89"/>
        <v>-14</v>
      </c>
      <c r="BI71" s="661">
        <f t="shared" si="129"/>
        <v>-0.24561403508771928</v>
      </c>
      <c r="BJ71" s="705">
        <v>42</v>
      </c>
      <c r="BK71" s="706">
        <v>1</v>
      </c>
      <c r="BL71" s="706">
        <f t="shared" si="131"/>
        <v>43</v>
      </c>
      <c r="BM71" s="810">
        <f t="shared" si="91"/>
        <v>-14</v>
      </c>
      <c r="BN71" s="661">
        <f t="shared" si="130"/>
        <v>-0.24561403508771928</v>
      </c>
    </row>
    <row r="72" spans="2:66" ht="12" thickBot="1" x14ac:dyDescent="0.25">
      <c r="B72" s="771" t="s">
        <v>56</v>
      </c>
      <c r="C72" s="720">
        <v>15</v>
      </c>
      <c r="D72" s="721">
        <v>9</v>
      </c>
      <c r="E72" s="721">
        <f t="shared" si="112"/>
        <v>24</v>
      </c>
      <c r="F72" s="722"/>
      <c r="G72" s="720">
        <v>15</v>
      </c>
      <c r="H72" s="721">
        <v>9</v>
      </c>
      <c r="I72" s="723">
        <f t="shared" si="113"/>
        <v>24</v>
      </c>
      <c r="J72" s="662">
        <v>0</v>
      </c>
      <c r="K72" s="724">
        <v>16</v>
      </c>
      <c r="L72" s="723">
        <v>8</v>
      </c>
      <c r="M72" s="723">
        <f t="shared" si="114"/>
        <v>24</v>
      </c>
      <c r="N72" s="816">
        <f t="shared" si="80"/>
        <v>0</v>
      </c>
      <c r="O72" s="662">
        <f t="shared" si="115"/>
        <v>0</v>
      </c>
      <c r="P72" s="724">
        <v>17</v>
      </c>
      <c r="Q72" s="723">
        <v>9</v>
      </c>
      <c r="R72" s="723">
        <f t="shared" si="116"/>
        <v>26</v>
      </c>
      <c r="S72" s="816">
        <f t="shared" si="73"/>
        <v>2</v>
      </c>
      <c r="T72" s="662">
        <f t="shared" si="117"/>
        <v>8.3333333333333329E-2</v>
      </c>
      <c r="U72" s="724">
        <v>17</v>
      </c>
      <c r="V72" s="723">
        <v>9</v>
      </c>
      <c r="W72" s="723">
        <f t="shared" si="118"/>
        <v>26</v>
      </c>
      <c r="X72" s="816">
        <f t="shared" si="74"/>
        <v>2</v>
      </c>
      <c r="Y72" s="817">
        <f t="shared" si="119"/>
        <v>8.3333333333333329E-2</v>
      </c>
      <c r="Z72" s="670"/>
      <c r="AA72" s="724">
        <v>17</v>
      </c>
      <c r="AB72" s="723">
        <v>8</v>
      </c>
      <c r="AC72" s="723">
        <f t="shared" si="120"/>
        <v>25</v>
      </c>
      <c r="AD72" s="816">
        <f t="shared" si="75"/>
        <v>1</v>
      </c>
      <c r="AE72" s="662">
        <f t="shared" si="121"/>
        <v>4.1666666666666664E-2</v>
      </c>
      <c r="AF72" s="724">
        <v>15</v>
      </c>
      <c r="AG72" s="723">
        <v>5</v>
      </c>
      <c r="AH72" s="723">
        <f t="shared" si="122"/>
        <v>20</v>
      </c>
      <c r="AI72" s="816">
        <f t="shared" si="76"/>
        <v>-4</v>
      </c>
      <c r="AJ72" s="665">
        <f t="shared" si="123"/>
        <v>-0.16666666666666666</v>
      </c>
      <c r="AK72" s="724">
        <v>15</v>
      </c>
      <c r="AL72" s="723">
        <v>5</v>
      </c>
      <c r="AM72" s="723">
        <f>SUM(AK72:AL72)</f>
        <v>20</v>
      </c>
      <c r="AN72" s="816">
        <f t="shared" si="77"/>
        <v>-4</v>
      </c>
      <c r="AO72" s="665">
        <f t="shared" si="124"/>
        <v>-0.16666666666666666</v>
      </c>
      <c r="AP72" s="724">
        <v>14</v>
      </c>
      <c r="AQ72" s="723">
        <v>5</v>
      </c>
      <c r="AR72" s="723">
        <f t="shared" si="97"/>
        <v>19</v>
      </c>
      <c r="AS72" s="816">
        <f t="shared" si="78"/>
        <v>-5</v>
      </c>
      <c r="AT72" s="800">
        <f t="shared" si="125"/>
        <v>-0.20833333333333334</v>
      </c>
      <c r="AU72" s="724">
        <v>14</v>
      </c>
      <c r="AV72" s="723">
        <v>5</v>
      </c>
      <c r="AW72" s="723">
        <f t="shared" si="98"/>
        <v>19</v>
      </c>
      <c r="AX72" s="816">
        <f t="shared" si="79"/>
        <v>-5</v>
      </c>
      <c r="AY72" s="800">
        <f t="shared" si="126"/>
        <v>-0.20833333333333334</v>
      </c>
      <c r="AZ72" s="724">
        <v>14</v>
      </c>
      <c r="BA72" s="723">
        <v>5</v>
      </c>
      <c r="BB72" s="723">
        <f t="shared" si="127"/>
        <v>19</v>
      </c>
      <c r="BC72" s="816">
        <f t="shared" si="88"/>
        <v>-5</v>
      </c>
      <c r="BD72" s="800">
        <f t="shared" si="128"/>
        <v>-0.20833333333333334</v>
      </c>
      <c r="BE72" s="724">
        <v>14</v>
      </c>
      <c r="BF72" s="723">
        <v>5</v>
      </c>
      <c r="BG72" s="723">
        <f t="shared" si="133"/>
        <v>19</v>
      </c>
      <c r="BH72" s="816">
        <f t="shared" si="89"/>
        <v>-5</v>
      </c>
      <c r="BI72" s="800">
        <f t="shared" si="129"/>
        <v>-0.20833333333333334</v>
      </c>
      <c r="BJ72" s="724">
        <v>14</v>
      </c>
      <c r="BK72" s="723">
        <v>5</v>
      </c>
      <c r="BL72" s="723">
        <f t="shared" si="131"/>
        <v>19</v>
      </c>
      <c r="BM72" s="816">
        <f t="shared" si="91"/>
        <v>-5</v>
      </c>
      <c r="BN72" s="800">
        <f t="shared" si="130"/>
        <v>-0.20833333333333334</v>
      </c>
    </row>
    <row r="73" spans="2:66" x14ac:dyDescent="0.2">
      <c r="B73" s="689"/>
    </row>
    <row r="74" spans="2:66" ht="12" thickBot="1" x14ac:dyDescent="0.25">
      <c r="B74" s="689"/>
    </row>
    <row r="75" spans="2:66" ht="12.95" customHeight="1" x14ac:dyDescent="0.2">
      <c r="B75" s="945" t="s">
        <v>216</v>
      </c>
      <c r="C75" s="936" t="s">
        <v>263</v>
      </c>
      <c r="D75" s="937"/>
      <c r="E75" s="937"/>
      <c r="F75" s="938"/>
      <c r="G75" s="940" t="s">
        <v>266</v>
      </c>
      <c r="H75" s="937"/>
      <c r="I75" s="937"/>
      <c r="J75" s="939"/>
      <c r="K75" s="936" t="s">
        <v>267</v>
      </c>
      <c r="L75" s="937"/>
      <c r="M75" s="937"/>
      <c r="N75" s="938"/>
      <c r="O75" s="939"/>
      <c r="P75" s="936" t="s">
        <v>268</v>
      </c>
      <c r="Q75" s="937"/>
      <c r="R75" s="937"/>
      <c r="S75" s="938"/>
      <c r="T75" s="939"/>
      <c r="U75" s="936" t="s">
        <v>269</v>
      </c>
      <c r="V75" s="942"/>
      <c r="W75" s="942"/>
      <c r="X75" s="943"/>
      <c r="Y75" s="944"/>
      <c r="Z75" s="693"/>
      <c r="AA75" s="936" t="s">
        <v>270</v>
      </c>
      <c r="AB75" s="937"/>
      <c r="AC75" s="937"/>
      <c r="AD75" s="938"/>
      <c r="AE75" s="939"/>
      <c r="AF75" s="936" t="s">
        <v>290</v>
      </c>
      <c r="AG75" s="937"/>
      <c r="AH75" s="937"/>
      <c r="AI75" s="938"/>
      <c r="AJ75" s="939"/>
      <c r="AK75" s="936" t="s">
        <v>291</v>
      </c>
      <c r="AL75" s="937"/>
      <c r="AM75" s="937"/>
      <c r="AN75" s="938"/>
      <c r="AO75" s="939"/>
      <c r="AP75" s="936" t="s">
        <v>292</v>
      </c>
      <c r="AQ75" s="937"/>
      <c r="AR75" s="937"/>
      <c r="AS75" s="938"/>
      <c r="AT75" s="939"/>
      <c r="AU75" s="936" t="str">
        <f>AU8</f>
        <v>2. maj 2017</v>
      </c>
      <c r="AV75" s="937"/>
      <c r="AW75" s="937"/>
      <c r="AX75" s="938"/>
      <c r="AY75" s="939"/>
      <c r="AZ75" s="936" t="str">
        <f>AZ8</f>
        <v>1. juni 2017</v>
      </c>
      <c r="BA75" s="937"/>
      <c r="BB75" s="937"/>
      <c r="BC75" s="938"/>
      <c r="BD75" s="939"/>
      <c r="BE75" s="936" t="str">
        <f>BE8</f>
        <v>4. juli 2017</v>
      </c>
      <c r="BF75" s="937"/>
      <c r="BG75" s="937"/>
      <c r="BH75" s="938"/>
      <c r="BI75" s="939"/>
      <c r="BJ75" s="936" t="str">
        <f>BJ8</f>
        <v>1. august 2017</v>
      </c>
      <c r="BK75" s="937"/>
      <c r="BL75" s="937"/>
      <c r="BM75" s="938"/>
      <c r="BN75" s="939"/>
    </row>
    <row r="76" spans="2:66" ht="14.1" customHeight="1" thickBot="1" x14ac:dyDescent="0.25">
      <c r="B76" s="946"/>
      <c r="C76" s="682" t="s">
        <v>22</v>
      </c>
      <c r="D76" s="683" t="s">
        <v>21</v>
      </c>
      <c r="E76" s="684" t="s">
        <v>23</v>
      </c>
      <c r="F76" s="685" t="s">
        <v>47</v>
      </c>
      <c r="G76" s="682" t="s">
        <v>22</v>
      </c>
      <c r="H76" s="683" t="s">
        <v>21</v>
      </c>
      <c r="I76" s="684" t="s">
        <v>23</v>
      </c>
      <c r="J76" s="694" t="s">
        <v>47</v>
      </c>
      <c r="K76" s="682" t="s">
        <v>22</v>
      </c>
      <c r="L76" s="683" t="s">
        <v>21</v>
      </c>
      <c r="M76" s="684" t="s">
        <v>23</v>
      </c>
      <c r="N76" s="808" t="s">
        <v>294</v>
      </c>
      <c r="O76" s="686" t="s">
        <v>47</v>
      </c>
      <c r="P76" s="682" t="s">
        <v>22</v>
      </c>
      <c r="Q76" s="683" t="s">
        <v>21</v>
      </c>
      <c r="R76" s="684" t="s">
        <v>23</v>
      </c>
      <c r="S76" s="808" t="s">
        <v>294</v>
      </c>
      <c r="T76" s="686" t="s">
        <v>47</v>
      </c>
      <c r="U76" s="682" t="s">
        <v>22</v>
      </c>
      <c r="V76" s="683" t="s">
        <v>21</v>
      </c>
      <c r="W76" s="684" t="s">
        <v>23</v>
      </c>
      <c r="X76" s="808" t="s">
        <v>294</v>
      </c>
      <c r="Y76" s="687" t="s">
        <v>47</v>
      </c>
      <c r="Z76" s="695"/>
      <c r="AA76" s="682" t="s">
        <v>22</v>
      </c>
      <c r="AB76" s="683" t="s">
        <v>21</v>
      </c>
      <c r="AC76" s="684" t="s">
        <v>23</v>
      </c>
      <c r="AD76" s="808" t="s">
        <v>294</v>
      </c>
      <c r="AE76" s="687" t="s">
        <v>47</v>
      </c>
      <c r="AF76" s="682" t="s">
        <v>22</v>
      </c>
      <c r="AG76" s="683" t="s">
        <v>21</v>
      </c>
      <c r="AH76" s="684" t="s">
        <v>23</v>
      </c>
      <c r="AI76" s="808" t="s">
        <v>294</v>
      </c>
      <c r="AJ76" s="686" t="s">
        <v>47</v>
      </c>
      <c r="AK76" s="682" t="s">
        <v>22</v>
      </c>
      <c r="AL76" s="683" t="s">
        <v>21</v>
      </c>
      <c r="AM76" s="683" t="s">
        <v>289</v>
      </c>
      <c r="AN76" s="808" t="s">
        <v>294</v>
      </c>
      <c r="AO76" s="686" t="s">
        <v>47</v>
      </c>
      <c r="AP76" s="682" t="s">
        <v>22</v>
      </c>
      <c r="AQ76" s="683" t="s">
        <v>21</v>
      </c>
      <c r="AR76" s="683" t="s">
        <v>289</v>
      </c>
      <c r="AS76" s="808" t="s">
        <v>294</v>
      </c>
      <c r="AT76" s="686" t="s">
        <v>47</v>
      </c>
      <c r="AU76" s="682" t="s">
        <v>22</v>
      </c>
      <c r="AV76" s="683" t="s">
        <v>21</v>
      </c>
      <c r="AW76" s="683" t="s">
        <v>289</v>
      </c>
      <c r="AX76" s="808" t="s">
        <v>294</v>
      </c>
      <c r="AY76" s="686" t="s">
        <v>47</v>
      </c>
      <c r="AZ76" s="682" t="s">
        <v>22</v>
      </c>
      <c r="BA76" s="683" t="s">
        <v>21</v>
      </c>
      <c r="BB76" s="683" t="s">
        <v>289</v>
      </c>
      <c r="BC76" s="808" t="s">
        <v>294</v>
      </c>
      <c r="BD76" s="686" t="s">
        <v>47</v>
      </c>
      <c r="BE76" s="682" t="s">
        <v>22</v>
      </c>
      <c r="BF76" s="683" t="s">
        <v>21</v>
      </c>
      <c r="BG76" s="683" t="s">
        <v>289</v>
      </c>
      <c r="BH76" s="808" t="s">
        <v>294</v>
      </c>
      <c r="BI76" s="686" t="s">
        <v>47</v>
      </c>
      <c r="BJ76" s="682" t="s">
        <v>22</v>
      </c>
      <c r="BK76" s="683" t="s">
        <v>21</v>
      </c>
      <c r="BL76" s="683" t="s">
        <v>289</v>
      </c>
      <c r="BM76" s="808" t="s">
        <v>294</v>
      </c>
      <c r="BN76" s="686" t="s">
        <v>47</v>
      </c>
    </row>
    <row r="77" spans="2:66" x14ac:dyDescent="0.2">
      <c r="B77" s="743" t="s">
        <v>174</v>
      </c>
      <c r="C77" s="707">
        <f>SUM(C78:C80)</f>
        <v>181</v>
      </c>
      <c r="D77" s="708">
        <f>SUM(D78:D80)</f>
        <v>111</v>
      </c>
      <c r="E77" s="708">
        <f>SUM(E78:E80)</f>
        <v>292</v>
      </c>
      <c r="F77" s="715"/>
      <c r="G77" s="707">
        <f>SUM(G78:G80)</f>
        <v>168</v>
      </c>
      <c r="H77" s="708">
        <f>SUM(H78:H80)</f>
        <v>103</v>
      </c>
      <c r="I77" s="708">
        <f>SUM(I78:I80)</f>
        <v>271</v>
      </c>
      <c r="J77" s="657">
        <v>0</v>
      </c>
      <c r="K77" s="707">
        <f>SUM(K78:K80)</f>
        <v>167</v>
      </c>
      <c r="L77" s="708">
        <f>SUM(L78:L80)</f>
        <v>103</v>
      </c>
      <c r="M77" s="708">
        <f>SUM(M78:M80)</f>
        <v>270</v>
      </c>
      <c r="N77" s="811">
        <f t="shared" ref="N77:N80" si="134">-($I77-M77)</f>
        <v>-1</v>
      </c>
      <c r="O77" s="657">
        <f t="shared" ref="O77:O80" si="135">(M77-$I77)/$I77</f>
        <v>-3.6900369003690036E-3</v>
      </c>
      <c r="P77" s="707">
        <f>SUM(P78:P80)</f>
        <v>164</v>
      </c>
      <c r="Q77" s="708">
        <f>SUM(Q78:Q80)</f>
        <v>103</v>
      </c>
      <c r="R77" s="708">
        <f>SUM(R78:R80)</f>
        <v>267</v>
      </c>
      <c r="S77" s="811">
        <f t="shared" ref="S77:S80" si="136">-($I77-R77)</f>
        <v>-4</v>
      </c>
      <c r="T77" s="657">
        <f t="shared" ref="T77:T80" si="137">(R77-$I77)/$I77</f>
        <v>-1.4760147601476014E-2</v>
      </c>
      <c r="U77" s="707">
        <f>SUM(U78:U80)</f>
        <v>162</v>
      </c>
      <c r="V77" s="708">
        <f>SUM(V78:V80)</f>
        <v>102</v>
      </c>
      <c r="W77" s="708">
        <f>SUM(W78:W80)</f>
        <v>264</v>
      </c>
      <c r="X77" s="811">
        <f t="shared" ref="X77:X80" si="138">-($I77-W77)</f>
        <v>-7</v>
      </c>
      <c r="Y77" s="657">
        <f t="shared" ref="Y77:Y80" si="139">(W77-$I77)/$I77</f>
        <v>-2.5830258302583026E-2</v>
      </c>
      <c r="Z77" s="666"/>
      <c r="AA77" s="707">
        <f>SUM(AA78:AA80)</f>
        <v>163</v>
      </c>
      <c r="AB77" s="708">
        <f>SUM(AB78:AB80)</f>
        <v>101</v>
      </c>
      <c r="AC77" s="708">
        <f>SUM(AC78:AC80)</f>
        <v>264</v>
      </c>
      <c r="AD77" s="811">
        <f t="shared" ref="AD77:AD80" si="140">-($I77-AC77)</f>
        <v>-7</v>
      </c>
      <c r="AE77" s="657">
        <f t="shared" ref="AE77:AE80" si="141">(AC77-$I77)/$I77</f>
        <v>-2.5830258302583026E-2</v>
      </c>
      <c r="AF77" s="707">
        <f>SUM(AF78:AF80)</f>
        <v>154</v>
      </c>
      <c r="AG77" s="708">
        <f>SUM(AG78:AG80)</f>
        <v>100</v>
      </c>
      <c r="AH77" s="708">
        <f>SUM(AH78:AH80)</f>
        <v>254</v>
      </c>
      <c r="AI77" s="811">
        <f t="shared" ref="AI77:AI80" si="142">-($I77-AH77)</f>
        <v>-17</v>
      </c>
      <c r="AJ77" s="657">
        <f t="shared" ref="AJ77:AJ80" si="143">(AH77-$I77)/$I77</f>
        <v>-6.273062730627306E-2</v>
      </c>
      <c r="AK77" s="707">
        <f>SUM(AK78:AK80)</f>
        <v>151</v>
      </c>
      <c r="AL77" s="708">
        <f>SUM(AL78:AL80)</f>
        <v>100</v>
      </c>
      <c r="AM77" s="708">
        <f>SUM(AM78:AM80)</f>
        <v>251</v>
      </c>
      <c r="AN77" s="811">
        <f t="shared" ref="AN77:AN80" si="144">-($I77-AM77)</f>
        <v>-20</v>
      </c>
      <c r="AO77" s="657">
        <f t="shared" ref="AO77:AO80" si="145">(AM77-$I77)/$I77</f>
        <v>-7.3800738007380073E-2</v>
      </c>
      <c r="AP77" s="707">
        <f>SUM(AP78:AP80)</f>
        <v>150</v>
      </c>
      <c r="AQ77" s="708">
        <f>SUM(AQ78:AQ80)</f>
        <v>100</v>
      </c>
      <c r="AR77" s="708">
        <f>SUM(AR78:AR80)</f>
        <v>250</v>
      </c>
      <c r="AS77" s="811">
        <f t="shared" ref="AS77:AS80" si="146">-($I77-AR77)</f>
        <v>-21</v>
      </c>
      <c r="AT77" s="657">
        <f t="shared" ref="AT77:AT80" si="147">(AR77-$I77)/$I77</f>
        <v>-7.7490774907749083E-2</v>
      </c>
      <c r="AU77" s="707">
        <f>SUM(AU78:AU80)</f>
        <v>149</v>
      </c>
      <c r="AV77" s="708">
        <f>SUM(AV78:AV80)</f>
        <v>100</v>
      </c>
      <c r="AW77" s="708">
        <f>SUM(AW78:AW80)</f>
        <v>249</v>
      </c>
      <c r="AX77" s="811">
        <f t="shared" ref="AX77:AX80" si="148">-($I77-AW77)</f>
        <v>-22</v>
      </c>
      <c r="AY77" s="657">
        <f t="shared" ref="AY77:AY80" si="149">(AW77-$I77)/$I77</f>
        <v>-8.1180811808118078E-2</v>
      </c>
      <c r="AZ77" s="707">
        <f>SUM(AZ78:AZ80)</f>
        <v>147</v>
      </c>
      <c r="BA77" s="708">
        <f>SUM(BA78:BA80)</f>
        <v>100</v>
      </c>
      <c r="BB77" s="708">
        <f>SUM(BB78:BB80)</f>
        <v>247</v>
      </c>
      <c r="BC77" s="811">
        <f>-($I77-BB77)</f>
        <v>-24</v>
      </c>
      <c r="BD77" s="657">
        <f t="shared" ref="BD77:BD80" si="150">(BB77-$I77)/$I77</f>
        <v>-8.8560885608856083E-2</v>
      </c>
      <c r="BE77" s="707">
        <f>SUM(BE78:BE80)</f>
        <v>146</v>
      </c>
      <c r="BF77" s="708">
        <f>SUM(BF78:BF80)</f>
        <v>99</v>
      </c>
      <c r="BG77" s="708">
        <f>SUM(BG78:BG80)</f>
        <v>245</v>
      </c>
      <c r="BH77" s="811">
        <f>-($I77-BG77)</f>
        <v>-26</v>
      </c>
      <c r="BI77" s="657">
        <f t="shared" ref="BI77:BI80" si="151">(BG77-$I77)/$I77</f>
        <v>-9.5940959409594101E-2</v>
      </c>
      <c r="BJ77" s="707">
        <f>SUM(BJ78:BJ80)</f>
        <v>146</v>
      </c>
      <c r="BK77" s="708">
        <f>SUM(BK78:BK80)</f>
        <v>99</v>
      </c>
      <c r="BL77" s="708">
        <f>SUM(BL78:BL80)</f>
        <v>245</v>
      </c>
      <c r="BM77" s="811">
        <f>-($I77-BL77)</f>
        <v>-26</v>
      </c>
      <c r="BN77" s="657">
        <f>(BL77-$I77)/$I77</f>
        <v>-9.5940959409594101E-2</v>
      </c>
    </row>
    <row r="78" spans="2:66" x14ac:dyDescent="0.2">
      <c r="B78" s="768" t="s">
        <v>262</v>
      </c>
      <c r="C78" s="703">
        <v>87</v>
      </c>
      <c r="D78" s="704">
        <v>42</v>
      </c>
      <c r="E78" s="704">
        <f>SUM(C78:D78)</f>
        <v>129</v>
      </c>
      <c r="F78" s="713"/>
      <c r="G78" s="703">
        <v>84</v>
      </c>
      <c r="H78" s="704">
        <v>40</v>
      </c>
      <c r="I78" s="706">
        <f>SUM(G78:H78)</f>
        <v>124</v>
      </c>
      <c r="J78" s="658">
        <v>0</v>
      </c>
      <c r="K78" s="703">
        <v>84</v>
      </c>
      <c r="L78" s="704">
        <v>40</v>
      </c>
      <c r="M78" s="706">
        <f>SUM(K78:L78)</f>
        <v>124</v>
      </c>
      <c r="N78" s="810">
        <f t="shared" si="134"/>
        <v>0</v>
      </c>
      <c r="O78" s="658">
        <f t="shared" si="135"/>
        <v>0</v>
      </c>
      <c r="P78" s="705">
        <v>82</v>
      </c>
      <c r="Q78" s="706">
        <v>40</v>
      </c>
      <c r="R78" s="706">
        <f>SUM(P78:Q78)</f>
        <v>122</v>
      </c>
      <c r="S78" s="810">
        <f t="shared" si="136"/>
        <v>-2</v>
      </c>
      <c r="T78" s="658">
        <f t="shared" si="137"/>
        <v>-1.6129032258064516E-2</v>
      </c>
      <c r="U78" s="705">
        <v>81</v>
      </c>
      <c r="V78" s="706">
        <v>40</v>
      </c>
      <c r="W78" s="706">
        <f>SUM(U78:V78)</f>
        <v>121</v>
      </c>
      <c r="X78" s="810">
        <f t="shared" si="138"/>
        <v>-3</v>
      </c>
      <c r="Y78" s="658">
        <f t="shared" si="139"/>
        <v>-2.4193548387096774E-2</v>
      </c>
      <c r="Z78" s="666"/>
      <c r="AA78" s="705">
        <v>82</v>
      </c>
      <c r="AB78" s="706">
        <v>40</v>
      </c>
      <c r="AC78" s="706">
        <f>SUM(AA78:AB78)</f>
        <v>122</v>
      </c>
      <c r="AD78" s="810">
        <f t="shared" si="140"/>
        <v>-2</v>
      </c>
      <c r="AE78" s="658">
        <f t="shared" si="141"/>
        <v>-1.6129032258064516E-2</v>
      </c>
      <c r="AF78" s="705">
        <v>81</v>
      </c>
      <c r="AG78" s="706">
        <v>39</v>
      </c>
      <c r="AH78" s="706">
        <f>SUM(AF78:AG78)</f>
        <v>120</v>
      </c>
      <c r="AI78" s="810">
        <f t="shared" si="142"/>
        <v>-4</v>
      </c>
      <c r="AJ78" s="658">
        <f t="shared" si="143"/>
        <v>-3.2258064516129031E-2</v>
      </c>
      <c r="AK78" s="703">
        <v>78</v>
      </c>
      <c r="AL78" s="704">
        <v>39</v>
      </c>
      <c r="AM78" s="706">
        <f>SUM(AK78:AL78)</f>
        <v>117</v>
      </c>
      <c r="AN78" s="810">
        <f t="shared" si="144"/>
        <v>-7</v>
      </c>
      <c r="AO78" s="660">
        <f t="shared" si="145"/>
        <v>-5.6451612903225805E-2</v>
      </c>
      <c r="AP78" s="703">
        <v>77</v>
      </c>
      <c r="AQ78" s="704">
        <v>39</v>
      </c>
      <c r="AR78" s="706">
        <f>SUM(AP78:AQ78)</f>
        <v>116</v>
      </c>
      <c r="AS78" s="810">
        <f t="shared" si="146"/>
        <v>-8</v>
      </c>
      <c r="AT78" s="660">
        <f t="shared" si="147"/>
        <v>-6.4516129032258063E-2</v>
      </c>
      <c r="AU78" s="703">
        <v>76</v>
      </c>
      <c r="AV78" s="704">
        <v>39</v>
      </c>
      <c r="AW78" s="706">
        <f>SUM(AU78:AV78)</f>
        <v>115</v>
      </c>
      <c r="AX78" s="810">
        <f t="shared" si="148"/>
        <v>-9</v>
      </c>
      <c r="AY78" s="660">
        <f t="shared" si="149"/>
        <v>-7.2580645161290328E-2</v>
      </c>
      <c r="AZ78" s="703">
        <v>74</v>
      </c>
      <c r="BA78" s="704">
        <v>39</v>
      </c>
      <c r="BB78" s="706">
        <f>SUM(AZ78:BA78)</f>
        <v>113</v>
      </c>
      <c r="BC78" s="810">
        <f t="shared" ref="BC78:BC80" si="152">-($I78-BB78)</f>
        <v>-11</v>
      </c>
      <c r="BD78" s="660">
        <f t="shared" si="150"/>
        <v>-8.8709677419354843E-2</v>
      </c>
      <c r="BE78" s="705">
        <v>73</v>
      </c>
      <c r="BF78" s="706">
        <v>39</v>
      </c>
      <c r="BG78" s="706">
        <f>SUM(BE78:BF78)</f>
        <v>112</v>
      </c>
      <c r="BH78" s="810">
        <f t="shared" ref="BH78:BH80" si="153">-($I78-BG78)</f>
        <v>-12</v>
      </c>
      <c r="BI78" s="660">
        <f t="shared" si="151"/>
        <v>-9.6774193548387094E-2</v>
      </c>
      <c r="BJ78" s="705">
        <v>73</v>
      </c>
      <c r="BK78" s="706">
        <v>39</v>
      </c>
      <c r="BL78" s="706">
        <f>SUM(BJ78:BK78)</f>
        <v>112</v>
      </c>
      <c r="BM78" s="810">
        <f t="shared" ref="BM78:BM80" si="154">-($I78-BL78)</f>
        <v>-12</v>
      </c>
      <c r="BN78" s="660">
        <f t="shared" ref="BN78:BN80" si="155">(BL78-$I78)/$I78</f>
        <v>-9.6774193548387094E-2</v>
      </c>
    </row>
    <row r="79" spans="2:66" x14ac:dyDescent="0.2">
      <c r="B79" s="768" t="s">
        <v>176</v>
      </c>
      <c r="C79" s="703">
        <v>74</v>
      </c>
      <c r="D79" s="704">
        <v>37</v>
      </c>
      <c r="E79" s="704">
        <f t="shared" ref="E79:E80" si="156">SUM(C79:D79)</f>
        <v>111</v>
      </c>
      <c r="F79" s="713"/>
      <c r="G79" s="703">
        <v>64</v>
      </c>
      <c r="H79" s="704">
        <v>32</v>
      </c>
      <c r="I79" s="706">
        <f>SUM(G79:H79)</f>
        <v>96</v>
      </c>
      <c r="J79" s="658">
        <v>0</v>
      </c>
      <c r="K79" s="703">
        <v>63</v>
      </c>
      <c r="L79" s="704">
        <v>32</v>
      </c>
      <c r="M79" s="706">
        <f>SUM(K79:L79)</f>
        <v>95</v>
      </c>
      <c r="N79" s="810">
        <f t="shared" si="134"/>
        <v>-1</v>
      </c>
      <c r="O79" s="658">
        <f t="shared" si="135"/>
        <v>-1.0416666666666666E-2</v>
      </c>
      <c r="P79" s="705">
        <v>62</v>
      </c>
      <c r="Q79" s="706">
        <v>32</v>
      </c>
      <c r="R79" s="706">
        <f>SUM(P79:Q79)</f>
        <v>94</v>
      </c>
      <c r="S79" s="810">
        <f t="shared" si="136"/>
        <v>-2</v>
      </c>
      <c r="T79" s="658">
        <f t="shared" si="137"/>
        <v>-2.0833333333333332E-2</v>
      </c>
      <c r="U79" s="705">
        <v>62</v>
      </c>
      <c r="V79" s="706">
        <v>32</v>
      </c>
      <c r="W79" s="706">
        <f>SUM(U79:V79)</f>
        <v>94</v>
      </c>
      <c r="X79" s="810">
        <f t="shared" si="138"/>
        <v>-2</v>
      </c>
      <c r="Y79" s="658">
        <f t="shared" si="139"/>
        <v>-2.0833333333333332E-2</v>
      </c>
      <c r="Z79" s="666"/>
      <c r="AA79" s="705">
        <v>62</v>
      </c>
      <c r="AB79" s="706">
        <v>32</v>
      </c>
      <c r="AC79" s="706">
        <f>SUM(AA79:AB79)</f>
        <v>94</v>
      </c>
      <c r="AD79" s="810">
        <f t="shared" si="140"/>
        <v>-2</v>
      </c>
      <c r="AE79" s="658">
        <f t="shared" si="141"/>
        <v>-2.0833333333333332E-2</v>
      </c>
      <c r="AF79" s="703">
        <v>57</v>
      </c>
      <c r="AG79" s="704">
        <v>32</v>
      </c>
      <c r="AH79" s="706">
        <f>SUM(AF79:AG79)</f>
        <v>89</v>
      </c>
      <c r="AI79" s="810">
        <f t="shared" si="142"/>
        <v>-7</v>
      </c>
      <c r="AJ79" s="660">
        <f t="shared" si="143"/>
        <v>-7.2916666666666671E-2</v>
      </c>
      <c r="AK79" s="703">
        <v>57</v>
      </c>
      <c r="AL79" s="704">
        <v>32</v>
      </c>
      <c r="AM79" s="706">
        <f>SUM(AK79:AL79)</f>
        <v>89</v>
      </c>
      <c r="AN79" s="810">
        <f t="shared" si="144"/>
        <v>-7</v>
      </c>
      <c r="AO79" s="660">
        <f t="shared" si="145"/>
        <v>-7.2916666666666671E-2</v>
      </c>
      <c r="AP79" s="703">
        <v>57</v>
      </c>
      <c r="AQ79" s="704">
        <v>32</v>
      </c>
      <c r="AR79" s="706">
        <f>SUM(AP79:AQ79)</f>
        <v>89</v>
      </c>
      <c r="AS79" s="810">
        <f t="shared" si="146"/>
        <v>-7</v>
      </c>
      <c r="AT79" s="660">
        <f t="shared" si="147"/>
        <v>-7.2916666666666671E-2</v>
      </c>
      <c r="AU79" s="703">
        <v>57</v>
      </c>
      <c r="AV79" s="704">
        <v>32</v>
      </c>
      <c r="AW79" s="706">
        <f>SUM(AU79:AV79)</f>
        <v>89</v>
      </c>
      <c r="AX79" s="810">
        <f t="shared" si="148"/>
        <v>-7</v>
      </c>
      <c r="AY79" s="660">
        <f t="shared" si="149"/>
        <v>-7.2916666666666671E-2</v>
      </c>
      <c r="AZ79" s="703">
        <v>57</v>
      </c>
      <c r="BA79" s="704">
        <v>32</v>
      </c>
      <c r="BB79" s="706">
        <f>SUM(AZ79:BA79)</f>
        <v>89</v>
      </c>
      <c r="BC79" s="810">
        <f t="shared" si="152"/>
        <v>-7</v>
      </c>
      <c r="BD79" s="660">
        <f t="shared" si="150"/>
        <v>-7.2916666666666671E-2</v>
      </c>
      <c r="BE79" s="705">
        <v>57</v>
      </c>
      <c r="BF79" s="706">
        <v>32</v>
      </c>
      <c r="BG79" s="706">
        <f>SUM(BE79:BF79)</f>
        <v>89</v>
      </c>
      <c r="BH79" s="810">
        <f t="shared" si="153"/>
        <v>-7</v>
      </c>
      <c r="BI79" s="660">
        <f t="shared" si="151"/>
        <v>-7.2916666666666671E-2</v>
      </c>
      <c r="BJ79" s="705">
        <v>57</v>
      </c>
      <c r="BK79" s="706">
        <v>32</v>
      </c>
      <c r="BL79" s="706">
        <f>SUM(BJ79:BK79)</f>
        <v>89</v>
      </c>
      <c r="BM79" s="810">
        <f t="shared" si="154"/>
        <v>-7</v>
      </c>
      <c r="BN79" s="660">
        <f t="shared" si="155"/>
        <v>-7.2916666666666671E-2</v>
      </c>
    </row>
    <row r="80" spans="2:66" ht="12" thickBot="1" x14ac:dyDescent="0.25">
      <c r="B80" s="771" t="s">
        <v>5</v>
      </c>
      <c r="C80" s="720">
        <v>20</v>
      </c>
      <c r="D80" s="721">
        <v>32</v>
      </c>
      <c r="E80" s="721">
        <f t="shared" si="156"/>
        <v>52</v>
      </c>
      <c r="F80" s="722"/>
      <c r="G80" s="720">
        <v>20</v>
      </c>
      <c r="H80" s="721">
        <v>31</v>
      </c>
      <c r="I80" s="723">
        <f>SUM(G80:H80)</f>
        <v>51</v>
      </c>
      <c r="J80" s="662">
        <v>0</v>
      </c>
      <c r="K80" s="720">
        <v>20</v>
      </c>
      <c r="L80" s="721">
        <v>31</v>
      </c>
      <c r="M80" s="723">
        <f>SUM(K80:L80)</f>
        <v>51</v>
      </c>
      <c r="N80" s="816">
        <f t="shared" si="134"/>
        <v>0</v>
      </c>
      <c r="O80" s="662">
        <f t="shared" si="135"/>
        <v>0</v>
      </c>
      <c r="P80" s="724">
        <v>20</v>
      </c>
      <c r="Q80" s="723">
        <v>31</v>
      </c>
      <c r="R80" s="723">
        <f>SUM(P80:Q80)</f>
        <v>51</v>
      </c>
      <c r="S80" s="816">
        <f t="shared" si="136"/>
        <v>0</v>
      </c>
      <c r="T80" s="662">
        <f t="shared" si="137"/>
        <v>0</v>
      </c>
      <c r="U80" s="724">
        <v>19</v>
      </c>
      <c r="V80" s="723">
        <v>30</v>
      </c>
      <c r="W80" s="723">
        <f>SUM(U80:V80)</f>
        <v>49</v>
      </c>
      <c r="X80" s="816">
        <f t="shared" si="138"/>
        <v>-2</v>
      </c>
      <c r="Y80" s="662">
        <f t="shared" si="139"/>
        <v>-3.9215686274509803E-2</v>
      </c>
      <c r="Z80" s="667"/>
      <c r="AA80" s="724">
        <v>19</v>
      </c>
      <c r="AB80" s="723">
        <v>29</v>
      </c>
      <c r="AC80" s="723">
        <f>SUM(AA80:AB80)</f>
        <v>48</v>
      </c>
      <c r="AD80" s="816">
        <f t="shared" si="140"/>
        <v>-3</v>
      </c>
      <c r="AE80" s="665">
        <f t="shared" si="141"/>
        <v>-5.8823529411764705E-2</v>
      </c>
      <c r="AF80" s="720">
        <v>16</v>
      </c>
      <c r="AG80" s="721">
        <v>29</v>
      </c>
      <c r="AH80" s="723">
        <f>SUM(AF80:AG80)</f>
        <v>45</v>
      </c>
      <c r="AI80" s="816">
        <f t="shared" si="142"/>
        <v>-6</v>
      </c>
      <c r="AJ80" s="665">
        <f t="shared" si="143"/>
        <v>-0.11764705882352941</v>
      </c>
      <c r="AK80" s="720">
        <v>16</v>
      </c>
      <c r="AL80" s="721">
        <v>29</v>
      </c>
      <c r="AM80" s="723">
        <f>SUM(AK80:AL80)</f>
        <v>45</v>
      </c>
      <c r="AN80" s="816">
        <f t="shared" si="144"/>
        <v>-6</v>
      </c>
      <c r="AO80" s="665">
        <f t="shared" si="145"/>
        <v>-0.11764705882352941</v>
      </c>
      <c r="AP80" s="720">
        <v>16</v>
      </c>
      <c r="AQ80" s="721">
        <v>29</v>
      </c>
      <c r="AR80" s="723">
        <f>SUM(AP80:AQ80)</f>
        <v>45</v>
      </c>
      <c r="AS80" s="816">
        <f t="shared" si="146"/>
        <v>-6</v>
      </c>
      <c r="AT80" s="665">
        <f t="shared" si="147"/>
        <v>-0.11764705882352941</v>
      </c>
      <c r="AU80" s="720">
        <v>16</v>
      </c>
      <c r="AV80" s="721">
        <v>29</v>
      </c>
      <c r="AW80" s="723">
        <f>SUM(AU80:AV80)</f>
        <v>45</v>
      </c>
      <c r="AX80" s="816">
        <f t="shared" si="148"/>
        <v>-6</v>
      </c>
      <c r="AY80" s="665">
        <f t="shared" si="149"/>
        <v>-0.11764705882352941</v>
      </c>
      <c r="AZ80" s="720">
        <v>16</v>
      </c>
      <c r="BA80" s="721">
        <v>29</v>
      </c>
      <c r="BB80" s="723">
        <f>SUM(AZ80:BA80)</f>
        <v>45</v>
      </c>
      <c r="BC80" s="816">
        <f t="shared" si="152"/>
        <v>-6</v>
      </c>
      <c r="BD80" s="665">
        <f t="shared" si="150"/>
        <v>-0.11764705882352941</v>
      </c>
      <c r="BE80" s="724">
        <v>16</v>
      </c>
      <c r="BF80" s="723">
        <v>28</v>
      </c>
      <c r="BG80" s="723">
        <f>SUM(BE80:BF80)</f>
        <v>44</v>
      </c>
      <c r="BH80" s="816">
        <f t="shared" si="153"/>
        <v>-7</v>
      </c>
      <c r="BI80" s="665">
        <f t="shared" si="151"/>
        <v>-0.13725490196078433</v>
      </c>
      <c r="BJ80" s="724">
        <v>16</v>
      </c>
      <c r="BK80" s="723">
        <v>28</v>
      </c>
      <c r="BL80" s="723">
        <f>SUM(BJ80:BK80)</f>
        <v>44</v>
      </c>
      <c r="BM80" s="816">
        <f t="shared" si="154"/>
        <v>-7</v>
      </c>
      <c r="BN80" s="665">
        <f t="shared" si="155"/>
        <v>-0.13725490196078433</v>
      </c>
    </row>
    <row r="81" spans="2:66" ht="12" thickBot="1" x14ac:dyDescent="0.25">
      <c r="B81" s="602"/>
      <c r="C81" s="726"/>
      <c r="D81" s="726"/>
      <c r="E81" s="726"/>
      <c r="F81" s="735"/>
      <c r="G81" s="726"/>
      <c r="H81" s="726"/>
      <c r="I81" s="736"/>
      <c r="J81" s="737"/>
      <c r="K81" s="726"/>
      <c r="L81" s="726"/>
      <c r="M81" s="736"/>
      <c r="N81" s="736"/>
      <c r="O81" s="663"/>
      <c r="P81" s="726"/>
      <c r="Q81" s="726"/>
      <c r="R81" s="736"/>
      <c r="S81" s="736"/>
      <c r="T81" s="663"/>
      <c r="U81" s="726"/>
      <c r="V81" s="726"/>
      <c r="W81" s="736"/>
      <c r="X81" s="736"/>
      <c r="Y81" s="663"/>
      <c r="Z81" s="663"/>
      <c r="AA81" s="726"/>
      <c r="AB81" s="726"/>
      <c r="AC81" s="736"/>
      <c r="AD81" s="736"/>
      <c r="AE81" s="663"/>
      <c r="AF81" s="726"/>
      <c r="AG81" s="726"/>
      <c r="AH81" s="736"/>
      <c r="AI81" s="736"/>
      <c r="AJ81" s="663"/>
      <c r="AK81" s="726"/>
      <c r="AL81" s="726"/>
      <c r="AM81" s="736"/>
      <c r="AN81" s="736"/>
      <c r="AO81" s="663"/>
      <c r="AP81" s="726"/>
      <c r="AQ81" s="726"/>
      <c r="AR81" s="736"/>
      <c r="AS81" s="736"/>
      <c r="AT81" s="663"/>
      <c r="AU81" s="726"/>
      <c r="AV81" s="726"/>
      <c r="AW81" s="736"/>
      <c r="AX81" s="736"/>
      <c r="AY81" s="663"/>
      <c r="AZ81" s="726"/>
      <c r="BA81" s="726"/>
      <c r="BB81" s="736"/>
      <c r="BC81" s="736"/>
      <c r="BD81" s="663"/>
      <c r="BE81" s="726"/>
      <c r="BF81" s="726"/>
      <c r="BG81" s="736"/>
      <c r="BH81" s="736"/>
      <c r="BI81" s="663"/>
      <c r="BJ81" s="726"/>
      <c r="BK81" s="726"/>
      <c r="BL81" s="736"/>
      <c r="BM81" s="736"/>
      <c r="BN81" s="663"/>
    </row>
    <row r="82" spans="2:66" ht="12" thickBot="1" x14ac:dyDescent="0.25">
      <c r="B82" s="606" t="s">
        <v>174</v>
      </c>
      <c r="C82" s="738">
        <f>C77</f>
        <v>181</v>
      </c>
      <c r="D82" s="739">
        <f>D77</f>
        <v>111</v>
      </c>
      <c r="E82" s="739">
        <f>E77</f>
        <v>292</v>
      </c>
      <c r="F82" s="740"/>
      <c r="G82" s="738">
        <f>G77</f>
        <v>168</v>
      </c>
      <c r="H82" s="739">
        <f>H77</f>
        <v>103</v>
      </c>
      <c r="I82" s="739">
        <f>I77</f>
        <v>271</v>
      </c>
      <c r="J82" s="664">
        <v>0</v>
      </c>
      <c r="K82" s="738">
        <f>K77</f>
        <v>167</v>
      </c>
      <c r="L82" s="739">
        <f>L77</f>
        <v>103</v>
      </c>
      <c r="M82" s="739">
        <f>M77</f>
        <v>270</v>
      </c>
      <c r="N82" s="806"/>
      <c r="O82" s="664">
        <f>(M82-$I82)/$I82</f>
        <v>-3.6900369003690036E-3</v>
      </c>
      <c r="P82" s="738">
        <f>P77</f>
        <v>164</v>
      </c>
      <c r="Q82" s="739">
        <f>Q77</f>
        <v>103</v>
      </c>
      <c r="R82" s="739">
        <f>R77</f>
        <v>267</v>
      </c>
      <c r="S82" s="806"/>
      <c r="T82" s="664">
        <f>(R82-$I82)/$I82</f>
        <v>-1.4760147601476014E-2</v>
      </c>
      <c r="U82" s="741">
        <f>U77</f>
        <v>162</v>
      </c>
      <c r="V82" s="742">
        <f>V77</f>
        <v>102</v>
      </c>
      <c r="W82" s="739">
        <f>W77</f>
        <v>264</v>
      </c>
      <c r="X82" s="806"/>
      <c r="Y82" s="664">
        <f>(W82-$I82)/$I82</f>
        <v>-2.5830258302583026E-2</v>
      </c>
      <c r="Z82" s="668"/>
      <c r="AA82" s="738">
        <f>AA77</f>
        <v>163</v>
      </c>
      <c r="AB82" s="739">
        <f>AB77</f>
        <v>101</v>
      </c>
      <c r="AC82" s="739">
        <f>AC77</f>
        <v>264</v>
      </c>
      <c r="AD82" s="806"/>
      <c r="AE82" s="664">
        <f>(AC82-$I82)/$I82</f>
        <v>-2.5830258302583026E-2</v>
      </c>
      <c r="AF82" s="738">
        <f>AF77</f>
        <v>154</v>
      </c>
      <c r="AG82" s="739">
        <f>AG77</f>
        <v>100</v>
      </c>
      <c r="AH82" s="739">
        <f>AH77</f>
        <v>254</v>
      </c>
      <c r="AI82" s="806"/>
      <c r="AJ82" s="664">
        <f>(AH82-$I82)/$I82</f>
        <v>-6.273062730627306E-2</v>
      </c>
      <c r="AK82" s="738">
        <f>AK77</f>
        <v>151</v>
      </c>
      <c r="AL82" s="739">
        <f>AL77</f>
        <v>100</v>
      </c>
      <c r="AM82" s="739">
        <f>AM77</f>
        <v>251</v>
      </c>
      <c r="AN82" s="806"/>
      <c r="AO82" s="664">
        <f>(AM82-$I82)/$I82</f>
        <v>-7.3800738007380073E-2</v>
      </c>
      <c r="AP82" s="738">
        <f>AP77</f>
        <v>150</v>
      </c>
      <c r="AQ82" s="739">
        <f>AQ77</f>
        <v>100</v>
      </c>
      <c r="AR82" s="739">
        <f>AR77</f>
        <v>250</v>
      </c>
      <c r="AS82" s="806"/>
      <c r="AT82" s="664">
        <f>(AR82-$I82)/$I82</f>
        <v>-7.7490774907749083E-2</v>
      </c>
      <c r="AU82" s="738">
        <f>AU77</f>
        <v>149</v>
      </c>
      <c r="AV82" s="739">
        <f>AV77</f>
        <v>100</v>
      </c>
      <c r="AW82" s="739">
        <f>AW77</f>
        <v>249</v>
      </c>
      <c r="AX82" s="806"/>
      <c r="AY82" s="664">
        <f>(AW82-$I82)/$I82</f>
        <v>-8.1180811808118078E-2</v>
      </c>
      <c r="AZ82" s="738">
        <f>AZ77</f>
        <v>147</v>
      </c>
      <c r="BA82" s="739">
        <f>BA77</f>
        <v>100</v>
      </c>
      <c r="BB82" s="739">
        <f>BB77</f>
        <v>247</v>
      </c>
      <c r="BC82" s="806"/>
      <c r="BD82" s="664">
        <f>(BB82-$I82)/$I82</f>
        <v>-8.8560885608856083E-2</v>
      </c>
      <c r="BE82" s="738">
        <f>BE77</f>
        <v>146</v>
      </c>
      <c r="BF82" s="739">
        <f>BF77</f>
        <v>99</v>
      </c>
      <c r="BG82" s="739">
        <f>BG77</f>
        <v>245</v>
      </c>
      <c r="BH82" s="806"/>
      <c r="BI82" s="664">
        <f>(BG82-$I82)/$I82</f>
        <v>-9.5940959409594101E-2</v>
      </c>
      <c r="BJ82" s="738">
        <f>BJ77</f>
        <v>146</v>
      </c>
      <c r="BK82" s="739">
        <f>BK77</f>
        <v>99</v>
      </c>
      <c r="BL82" s="739">
        <f>BL77</f>
        <v>245</v>
      </c>
      <c r="BM82" s="806"/>
      <c r="BN82" s="664">
        <f>(BL82-$I82)/$I82</f>
        <v>-9.5940959409594101E-2</v>
      </c>
    </row>
    <row r="83" spans="2:66" ht="12" thickBot="1" x14ac:dyDescent="0.25"/>
    <row r="84" spans="2:66" x14ac:dyDescent="0.2">
      <c r="B84" s="696" t="s">
        <v>281</v>
      </c>
      <c r="C84" s="697"/>
      <c r="D84" s="698"/>
      <c r="E84" s="698"/>
      <c r="F84" s="698"/>
      <c r="G84" s="698"/>
      <c r="H84" s="699"/>
      <c r="AA84" s="773" t="s">
        <v>204</v>
      </c>
    </row>
    <row r="85" spans="2:66" x14ac:dyDescent="0.2">
      <c r="B85" s="617" t="s">
        <v>279</v>
      </c>
      <c r="C85" s="948" t="s">
        <v>282</v>
      </c>
      <c r="D85" s="948"/>
      <c r="E85" s="948"/>
      <c r="F85" s="948"/>
      <c r="G85" s="948"/>
      <c r="H85" s="949"/>
    </row>
    <row r="86" spans="2:66" x14ac:dyDescent="0.2">
      <c r="B86" s="493" t="s">
        <v>280</v>
      </c>
      <c r="C86" s="948">
        <v>34</v>
      </c>
      <c r="D86" s="948"/>
      <c r="E86" s="948"/>
      <c r="F86" s="948"/>
      <c r="G86" s="948"/>
      <c r="H86" s="949"/>
    </row>
    <row r="87" spans="2:66" ht="12" thickBot="1" x14ac:dyDescent="0.25">
      <c r="B87" s="632" t="s">
        <v>284</v>
      </c>
      <c r="C87" s="950">
        <v>53</v>
      </c>
      <c r="D87" s="950"/>
      <c r="E87" s="950"/>
      <c r="F87" s="950"/>
      <c r="G87" s="950"/>
      <c r="H87" s="951"/>
    </row>
    <row r="88" spans="2:66" ht="12" thickBot="1" x14ac:dyDescent="0.25">
      <c r="B88" s="700" t="s">
        <v>23</v>
      </c>
      <c r="C88" s="952">
        <f>SUM(C86:C87)</f>
        <v>87</v>
      </c>
      <c r="D88" s="952"/>
      <c r="E88" s="952"/>
      <c r="F88" s="952"/>
      <c r="G88" s="952"/>
      <c r="H88" s="953"/>
    </row>
    <row r="90" spans="2:66" x14ac:dyDescent="0.2">
      <c r="B90" s="671" t="s">
        <v>285</v>
      </c>
    </row>
    <row r="92" spans="2:66" x14ac:dyDescent="0.2">
      <c r="B92" s="773" t="s">
        <v>204</v>
      </c>
    </row>
  </sheetData>
  <mergeCells count="48">
    <mergeCell ref="AP75:AT75"/>
    <mergeCell ref="AU75:AY75"/>
    <mergeCell ref="AZ75:BD75"/>
    <mergeCell ref="BE75:BI75"/>
    <mergeCell ref="BJ75:BN75"/>
    <mergeCell ref="AU8:AY8"/>
    <mergeCell ref="AZ8:BD8"/>
    <mergeCell ref="BE8:BI8"/>
    <mergeCell ref="BJ8:BN8"/>
    <mergeCell ref="AP41:AT41"/>
    <mergeCell ref="AU41:AY41"/>
    <mergeCell ref="AZ41:BD41"/>
    <mergeCell ref="BE41:BI41"/>
    <mergeCell ref="BJ41:BN41"/>
    <mergeCell ref="C86:H86"/>
    <mergeCell ref="C87:H87"/>
    <mergeCell ref="C88:H88"/>
    <mergeCell ref="C85:H85"/>
    <mergeCell ref="U75:Y75"/>
    <mergeCell ref="AA75:AE75"/>
    <mergeCell ref="AF75:AJ75"/>
    <mergeCell ref="AK75:AO75"/>
    <mergeCell ref="AA8:AE8"/>
    <mergeCell ref="AF8:AJ8"/>
    <mergeCell ref="AK8:AO8"/>
    <mergeCell ref="AA41:AE41"/>
    <mergeCell ref="AF41:AJ41"/>
    <mergeCell ref="B75:B76"/>
    <mergeCell ref="C75:F75"/>
    <mergeCell ref="G75:J75"/>
    <mergeCell ref="K75:O75"/>
    <mergeCell ref="P75:T75"/>
    <mergeCell ref="B6:Y6"/>
    <mergeCell ref="B41:B42"/>
    <mergeCell ref="B8:B9"/>
    <mergeCell ref="AK41:AO41"/>
    <mergeCell ref="C8:F8"/>
    <mergeCell ref="G8:J8"/>
    <mergeCell ref="K8:O8"/>
    <mergeCell ref="P8:T8"/>
    <mergeCell ref="C41:F41"/>
    <mergeCell ref="G41:J41"/>
    <mergeCell ref="K41:O41"/>
    <mergeCell ref="P41:T41"/>
    <mergeCell ref="AA6:BN6"/>
    <mergeCell ref="U8:Y8"/>
    <mergeCell ref="U41:Y41"/>
    <mergeCell ref="AP8:AT8"/>
  </mergeCells>
  <pageMargins left="0.7" right="0.7" top="0.75" bottom="0.75" header="0.3" footer="0.3"/>
  <pageSetup paperSize="9" orientation="portrait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topLeftCell="B1" workbookViewId="0">
      <selection activeCell="B3" sqref="B3"/>
    </sheetView>
  </sheetViews>
  <sheetFormatPr defaultColWidth="8.85546875" defaultRowHeight="15" x14ac:dyDescent="0.2"/>
  <cols>
    <col min="1" max="1" width="5.7109375" style="1" customWidth="1"/>
    <col min="2" max="2" width="9.42578125" style="1" customWidth="1"/>
    <col min="3" max="3" width="5.140625" style="1" bestFit="1" customWidth="1"/>
    <col min="4" max="5" width="4" style="1" bestFit="1" customWidth="1"/>
    <col min="6" max="6" width="5.42578125" style="1" bestFit="1" customWidth="1"/>
    <col min="7" max="9" width="4" style="1" bestFit="1" customWidth="1"/>
    <col min="10" max="10" width="5.42578125" style="1" bestFit="1" customWidth="1"/>
    <col min="11" max="13" width="4" style="1" bestFit="1" customWidth="1"/>
    <col min="14" max="14" width="5.42578125" style="1" bestFit="1" customWidth="1"/>
    <col min="15" max="17" width="4" style="1" bestFit="1" customWidth="1"/>
    <col min="18" max="18" width="5.42578125" style="1" bestFit="1" customWidth="1"/>
    <col min="19" max="21" width="4" style="1" bestFit="1" customWidth="1"/>
    <col min="22" max="22" width="6.140625" style="1" bestFit="1" customWidth="1"/>
    <col min="23" max="25" width="4" style="1" bestFit="1" customWidth="1"/>
    <col min="26" max="26" width="6.140625" style="1" bestFit="1" customWidth="1"/>
    <col min="27" max="28" width="4" style="1" bestFit="1" customWidth="1"/>
    <col min="29" max="29" width="4.28515625" style="1" bestFit="1" customWidth="1"/>
    <col min="30" max="30" width="6.140625" style="1" bestFit="1" customWidth="1"/>
    <col min="31" max="31" width="5.140625" style="1" customWidth="1"/>
    <col min="32" max="16384" width="8.85546875" style="1"/>
  </cols>
  <sheetData>
    <row r="1" spans="1:31" ht="17.25" thickTop="1" thickBot="1" x14ac:dyDescent="0.3">
      <c r="A1" s="54"/>
      <c r="B1" s="55"/>
      <c r="C1" s="889" t="s">
        <v>36</v>
      </c>
      <c r="D1" s="890"/>
      <c r="E1" s="890"/>
      <c r="F1" s="891"/>
      <c r="G1" s="889" t="s">
        <v>41</v>
      </c>
      <c r="H1" s="890"/>
      <c r="I1" s="890"/>
      <c r="J1" s="891"/>
      <c r="K1" s="889" t="s">
        <v>42</v>
      </c>
      <c r="L1" s="890"/>
      <c r="M1" s="890"/>
      <c r="N1" s="891"/>
      <c r="O1" s="889" t="s">
        <v>43</v>
      </c>
      <c r="P1" s="890"/>
      <c r="Q1" s="890"/>
      <c r="R1" s="891"/>
      <c r="S1" s="889" t="s">
        <v>45</v>
      </c>
      <c r="T1" s="890"/>
      <c r="U1" s="890"/>
      <c r="V1" s="891"/>
      <c r="W1" s="889" t="s">
        <v>46</v>
      </c>
      <c r="X1" s="890"/>
      <c r="Y1" s="890"/>
      <c r="Z1" s="891"/>
      <c r="AA1" s="885" t="s">
        <v>30</v>
      </c>
      <c r="AB1" s="886"/>
      <c r="AC1" s="887"/>
      <c r="AD1" s="888"/>
      <c r="AE1" s="4"/>
    </row>
    <row r="2" spans="1:31" ht="17.25" thickTop="1" thickBot="1" x14ac:dyDescent="0.3">
      <c r="A2" s="61"/>
      <c r="B2" s="62"/>
      <c r="C2" s="63" t="s">
        <v>22</v>
      </c>
      <c r="D2" s="64" t="s">
        <v>21</v>
      </c>
      <c r="E2" s="59" t="s">
        <v>23</v>
      </c>
      <c r="F2" s="114"/>
      <c r="G2" s="63" t="s">
        <v>22</v>
      </c>
      <c r="H2" s="64" t="s">
        <v>21</v>
      </c>
      <c r="I2" s="58" t="s">
        <v>23</v>
      </c>
      <c r="J2" s="56" t="s">
        <v>47</v>
      </c>
      <c r="K2" s="63" t="s">
        <v>22</v>
      </c>
      <c r="L2" s="64" t="s">
        <v>21</v>
      </c>
      <c r="M2" s="58" t="s">
        <v>23</v>
      </c>
      <c r="N2" s="56" t="s">
        <v>47</v>
      </c>
      <c r="O2" s="63" t="s">
        <v>22</v>
      </c>
      <c r="P2" s="64" t="s">
        <v>21</v>
      </c>
      <c r="Q2" s="58" t="s">
        <v>23</v>
      </c>
      <c r="R2" s="56" t="s">
        <v>47</v>
      </c>
      <c r="S2" s="63" t="s">
        <v>22</v>
      </c>
      <c r="T2" s="64" t="s">
        <v>21</v>
      </c>
      <c r="U2" s="58" t="s">
        <v>23</v>
      </c>
      <c r="V2" s="56" t="s">
        <v>47</v>
      </c>
      <c r="W2" s="63" t="s">
        <v>22</v>
      </c>
      <c r="X2" s="64" t="s">
        <v>21</v>
      </c>
      <c r="Y2" s="58" t="s">
        <v>23</v>
      </c>
      <c r="Z2" s="56" t="s">
        <v>47</v>
      </c>
      <c r="AA2" s="63" t="s">
        <v>22</v>
      </c>
      <c r="AB2" s="64" t="s">
        <v>21</v>
      </c>
      <c r="AC2" s="66" t="s">
        <v>48</v>
      </c>
      <c r="AD2" s="60" t="s">
        <v>47</v>
      </c>
      <c r="AE2" s="4"/>
    </row>
    <row r="3" spans="1:31" ht="15.75" thickTop="1" x14ac:dyDescent="0.2">
      <c r="A3" s="67" t="s">
        <v>0</v>
      </c>
      <c r="B3" s="68" t="s">
        <v>44</v>
      </c>
      <c r="C3" s="69">
        <v>42</v>
      </c>
      <c r="D3" s="70">
        <v>75</v>
      </c>
      <c r="E3" s="112">
        <f>C3+D3</f>
        <v>117</v>
      </c>
      <c r="F3" s="115"/>
      <c r="G3" s="69">
        <v>40</v>
      </c>
      <c r="H3" s="70">
        <v>74</v>
      </c>
      <c r="I3" s="70">
        <f>G3+H3</f>
        <v>114</v>
      </c>
      <c r="J3" s="71">
        <f>(E3-I3)/E3</f>
        <v>2.564102564102564E-2</v>
      </c>
      <c r="K3" s="69">
        <v>43</v>
      </c>
      <c r="L3" s="70">
        <v>74</v>
      </c>
      <c r="M3" s="72">
        <f>K3+L3</f>
        <v>117</v>
      </c>
      <c r="N3" s="71">
        <f>($E3-M3)/$E3</f>
        <v>0</v>
      </c>
      <c r="O3" s="69">
        <v>43</v>
      </c>
      <c r="P3" s="70">
        <v>73</v>
      </c>
      <c r="Q3" s="72">
        <f>O3+P3</f>
        <v>116</v>
      </c>
      <c r="R3" s="71">
        <f>($E3-Q3)/$E3</f>
        <v>8.5470085470085479E-3</v>
      </c>
      <c r="S3" s="69">
        <v>42</v>
      </c>
      <c r="T3" s="70">
        <v>71</v>
      </c>
      <c r="U3" s="72">
        <f>S3+T3</f>
        <v>113</v>
      </c>
      <c r="V3" s="71">
        <f>($E3-U3)/$E3</f>
        <v>3.4188034188034191E-2</v>
      </c>
      <c r="W3" s="69">
        <v>41</v>
      </c>
      <c r="X3" s="70">
        <v>70</v>
      </c>
      <c r="Y3" s="72">
        <f>SUM(W3:X3)</f>
        <v>111</v>
      </c>
      <c r="Z3" s="71">
        <f>($E3-Y3)/$E3</f>
        <v>5.128205128205128E-2</v>
      </c>
      <c r="AA3" s="69">
        <v>41</v>
      </c>
      <c r="AB3" s="70">
        <v>65</v>
      </c>
      <c r="AC3" s="72">
        <f>SUM(AA3:AB3)</f>
        <v>106</v>
      </c>
      <c r="AD3" s="74">
        <f>($E3-AC3)/$E3</f>
        <v>9.4017094017094016E-2</v>
      </c>
      <c r="AE3" s="2"/>
    </row>
    <row r="4" spans="1:31" x14ac:dyDescent="0.2">
      <c r="A4" s="67"/>
      <c r="B4" s="68" t="s">
        <v>9</v>
      </c>
      <c r="C4" s="75">
        <v>78</v>
      </c>
      <c r="D4" s="76">
        <v>15</v>
      </c>
      <c r="E4" s="112">
        <f t="shared" ref="E4:E20" si="0">C4+D4</f>
        <v>93</v>
      </c>
      <c r="F4" s="115"/>
      <c r="G4" s="75">
        <v>78</v>
      </c>
      <c r="H4" s="76">
        <v>14</v>
      </c>
      <c r="I4" s="70">
        <f t="shared" ref="I4:I20" si="1">G4+H4</f>
        <v>92</v>
      </c>
      <c r="J4" s="71">
        <f t="shared" ref="J4:J24" si="2">(E4-I4)/E4</f>
        <v>1.0752688172043012E-2</v>
      </c>
      <c r="K4" s="75">
        <v>75</v>
      </c>
      <c r="L4" s="76">
        <v>14</v>
      </c>
      <c r="M4" s="70">
        <f t="shared" ref="M4:M20" si="3">K4+L4</f>
        <v>89</v>
      </c>
      <c r="N4" s="71">
        <f>($E4-M4)/$E4</f>
        <v>4.3010752688172046E-2</v>
      </c>
      <c r="O4" s="75">
        <v>75</v>
      </c>
      <c r="P4" s="76">
        <v>14</v>
      </c>
      <c r="Q4" s="70">
        <f t="shared" ref="Q4:Q20" si="4">O4+P4</f>
        <v>89</v>
      </c>
      <c r="R4" s="71">
        <f t="shared" ref="R4:R24" si="5">($E4-Q4)/$E4</f>
        <v>4.3010752688172046E-2</v>
      </c>
      <c r="S4" s="75">
        <v>74</v>
      </c>
      <c r="T4" s="76">
        <v>14</v>
      </c>
      <c r="U4" s="70">
        <f t="shared" ref="U4:U20" si="6">S4+T4</f>
        <v>88</v>
      </c>
      <c r="V4" s="71">
        <f t="shared" ref="V4:V24" si="7">($E4-U4)/$E4</f>
        <v>5.3763440860215055E-2</v>
      </c>
      <c r="W4" s="75">
        <v>73</v>
      </c>
      <c r="X4" s="76">
        <v>13</v>
      </c>
      <c r="Y4" s="76">
        <f>SUM(W4:X4)</f>
        <v>86</v>
      </c>
      <c r="Z4" s="71">
        <f t="shared" ref="Z4:Z24" si="8">($E4-Y4)/$E4</f>
        <v>7.5268817204301078E-2</v>
      </c>
      <c r="AA4" s="75">
        <v>64</v>
      </c>
      <c r="AB4" s="76">
        <v>14</v>
      </c>
      <c r="AC4" s="70">
        <f>SUM(AA4:AB4)</f>
        <v>78</v>
      </c>
      <c r="AD4" s="77">
        <f t="shared" ref="AD4:AD24" si="9">($E4-AC4)/$E4</f>
        <v>0.16129032258064516</v>
      </c>
      <c r="AE4" s="2"/>
    </row>
    <row r="5" spans="1:31" x14ac:dyDescent="0.2">
      <c r="A5" s="67" t="s">
        <v>2</v>
      </c>
      <c r="B5" s="68" t="s">
        <v>3</v>
      </c>
      <c r="C5" s="75">
        <v>36</v>
      </c>
      <c r="D5" s="76">
        <v>1</v>
      </c>
      <c r="E5" s="112">
        <f t="shared" si="0"/>
        <v>37</v>
      </c>
      <c r="F5" s="115"/>
      <c r="G5" s="75">
        <v>36</v>
      </c>
      <c r="H5" s="76">
        <v>1</v>
      </c>
      <c r="I5" s="70">
        <f t="shared" si="1"/>
        <v>37</v>
      </c>
      <c r="J5" s="71">
        <f t="shared" si="2"/>
        <v>0</v>
      </c>
      <c r="K5" s="75">
        <v>36</v>
      </c>
      <c r="L5" s="76">
        <v>1</v>
      </c>
      <c r="M5" s="70">
        <f t="shared" si="3"/>
        <v>37</v>
      </c>
      <c r="N5" s="71">
        <f t="shared" ref="N5:N24" si="10">($E5-M5)/$E5</f>
        <v>0</v>
      </c>
      <c r="O5" s="75">
        <v>36</v>
      </c>
      <c r="P5" s="76">
        <v>1</v>
      </c>
      <c r="Q5" s="70">
        <f t="shared" si="4"/>
        <v>37</v>
      </c>
      <c r="R5" s="71">
        <f t="shared" si="5"/>
        <v>0</v>
      </c>
      <c r="S5" s="75">
        <v>36</v>
      </c>
      <c r="T5" s="76">
        <v>1</v>
      </c>
      <c r="U5" s="70">
        <f t="shared" si="6"/>
        <v>37</v>
      </c>
      <c r="V5" s="71">
        <f t="shared" si="7"/>
        <v>0</v>
      </c>
      <c r="W5" s="75">
        <v>36</v>
      </c>
      <c r="X5" s="76">
        <v>1</v>
      </c>
      <c r="Y5" s="76">
        <f t="shared" ref="Y5:Y20" si="11">W5+X5</f>
        <v>37</v>
      </c>
      <c r="Z5" s="71">
        <f t="shared" si="8"/>
        <v>0</v>
      </c>
      <c r="AA5" s="75">
        <v>32</v>
      </c>
      <c r="AB5" s="76">
        <v>2</v>
      </c>
      <c r="AC5" s="70">
        <f t="shared" ref="AC5:AC23" si="12">SUM(AA5:AB5)</f>
        <v>34</v>
      </c>
      <c r="AD5" s="77">
        <f t="shared" si="9"/>
        <v>8.1081081081081086E-2</v>
      </c>
      <c r="AE5" s="2"/>
    </row>
    <row r="6" spans="1:31" x14ac:dyDescent="0.2">
      <c r="A6" s="67"/>
      <c r="B6" s="68" t="s">
        <v>4</v>
      </c>
      <c r="C6" s="75">
        <v>82</v>
      </c>
      <c r="D6" s="76">
        <v>2</v>
      </c>
      <c r="E6" s="112">
        <f t="shared" si="0"/>
        <v>84</v>
      </c>
      <c r="F6" s="115"/>
      <c r="G6" s="75">
        <v>79</v>
      </c>
      <c r="H6" s="76">
        <v>2</v>
      </c>
      <c r="I6" s="70">
        <f t="shared" si="1"/>
        <v>81</v>
      </c>
      <c r="J6" s="71">
        <f t="shared" si="2"/>
        <v>3.5714285714285712E-2</v>
      </c>
      <c r="K6" s="75">
        <v>75</v>
      </c>
      <c r="L6" s="76">
        <v>2</v>
      </c>
      <c r="M6" s="70">
        <f t="shared" si="3"/>
        <v>77</v>
      </c>
      <c r="N6" s="71">
        <f t="shared" si="10"/>
        <v>8.3333333333333329E-2</v>
      </c>
      <c r="O6" s="75">
        <v>75</v>
      </c>
      <c r="P6" s="76">
        <v>2</v>
      </c>
      <c r="Q6" s="70">
        <f t="shared" si="4"/>
        <v>77</v>
      </c>
      <c r="R6" s="71">
        <f t="shared" si="5"/>
        <v>8.3333333333333329E-2</v>
      </c>
      <c r="S6" s="75">
        <v>72</v>
      </c>
      <c r="T6" s="76">
        <v>2</v>
      </c>
      <c r="U6" s="70">
        <f t="shared" si="6"/>
        <v>74</v>
      </c>
      <c r="V6" s="71">
        <f t="shared" si="7"/>
        <v>0.11904761904761904</v>
      </c>
      <c r="W6" s="75">
        <v>69</v>
      </c>
      <c r="X6" s="76">
        <v>2</v>
      </c>
      <c r="Y6" s="70">
        <f t="shared" si="11"/>
        <v>71</v>
      </c>
      <c r="Z6" s="71">
        <f t="shared" si="8"/>
        <v>0.15476190476190477</v>
      </c>
      <c r="AA6" s="75">
        <v>63</v>
      </c>
      <c r="AB6" s="76">
        <v>2</v>
      </c>
      <c r="AC6" s="70">
        <f t="shared" si="12"/>
        <v>65</v>
      </c>
      <c r="AD6" s="77">
        <f t="shared" si="9"/>
        <v>0.22619047619047619</v>
      </c>
      <c r="AE6" s="2"/>
    </row>
    <row r="7" spans="1:31" x14ac:dyDescent="0.2">
      <c r="A7" s="67"/>
      <c r="B7" s="68" t="s">
        <v>5</v>
      </c>
      <c r="C7" s="75">
        <v>26</v>
      </c>
      <c r="D7" s="76">
        <v>24</v>
      </c>
      <c r="E7" s="112">
        <f t="shared" si="0"/>
        <v>50</v>
      </c>
      <c r="F7" s="115"/>
      <c r="G7" s="75">
        <v>27</v>
      </c>
      <c r="H7" s="76">
        <v>24</v>
      </c>
      <c r="I7" s="70">
        <f t="shared" si="1"/>
        <v>51</v>
      </c>
      <c r="J7" s="71">
        <f t="shared" si="2"/>
        <v>-0.02</v>
      </c>
      <c r="K7" s="75">
        <v>30</v>
      </c>
      <c r="L7" s="76">
        <v>24</v>
      </c>
      <c r="M7" s="70">
        <f t="shared" si="3"/>
        <v>54</v>
      </c>
      <c r="N7" s="71">
        <f t="shared" si="10"/>
        <v>-0.08</v>
      </c>
      <c r="O7" s="75">
        <v>30</v>
      </c>
      <c r="P7" s="76">
        <v>24</v>
      </c>
      <c r="Q7" s="70">
        <f t="shared" si="4"/>
        <v>54</v>
      </c>
      <c r="R7" s="71">
        <f t="shared" si="5"/>
        <v>-0.08</v>
      </c>
      <c r="S7" s="75">
        <v>30</v>
      </c>
      <c r="T7" s="76">
        <v>22</v>
      </c>
      <c r="U7" s="70">
        <f t="shared" si="6"/>
        <v>52</v>
      </c>
      <c r="V7" s="71">
        <f t="shared" si="7"/>
        <v>-0.04</v>
      </c>
      <c r="W7" s="75">
        <v>30</v>
      </c>
      <c r="X7" s="76">
        <v>22</v>
      </c>
      <c r="Y7" s="70">
        <f t="shared" si="11"/>
        <v>52</v>
      </c>
      <c r="Z7" s="71">
        <f t="shared" si="8"/>
        <v>-0.04</v>
      </c>
      <c r="AA7" s="75">
        <v>28</v>
      </c>
      <c r="AB7" s="76">
        <v>21</v>
      </c>
      <c r="AC7" s="70">
        <f t="shared" si="12"/>
        <v>49</v>
      </c>
      <c r="AD7" s="77">
        <f t="shared" si="9"/>
        <v>0.02</v>
      </c>
      <c r="AE7" s="2"/>
    </row>
    <row r="8" spans="1:31" x14ac:dyDescent="0.2">
      <c r="A8" s="67" t="s">
        <v>6</v>
      </c>
      <c r="B8" s="68" t="s">
        <v>13</v>
      </c>
      <c r="C8" s="75">
        <v>33</v>
      </c>
      <c r="D8" s="76">
        <v>36</v>
      </c>
      <c r="E8" s="112">
        <f t="shared" si="0"/>
        <v>69</v>
      </c>
      <c r="F8" s="115"/>
      <c r="G8" s="75">
        <v>33</v>
      </c>
      <c r="H8" s="76">
        <v>35</v>
      </c>
      <c r="I8" s="70">
        <f t="shared" si="1"/>
        <v>68</v>
      </c>
      <c r="J8" s="71">
        <f t="shared" si="2"/>
        <v>1.4492753623188406E-2</v>
      </c>
      <c r="K8" s="75">
        <v>31</v>
      </c>
      <c r="L8" s="76">
        <v>38</v>
      </c>
      <c r="M8" s="70">
        <f t="shared" si="3"/>
        <v>69</v>
      </c>
      <c r="N8" s="71">
        <f t="shared" si="10"/>
        <v>0</v>
      </c>
      <c r="O8" s="75">
        <v>31</v>
      </c>
      <c r="P8" s="76">
        <v>37</v>
      </c>
      <c r="Q8" s="70">
        <f t="shared" si="4"/>
        <v>68</v>
      </c>
      <c r="R8" s="71">
        <f t="shared" si="5"/>
        <v>1.4492753623188406E-2</v>
      </c>
      <c r="S8" s="75">
        <v>30</v>
      </c>
      <c r="T8" s="76">
        <v>37</v>
      </c>
      <c r="U8" s="70">
        <f t="shared" si="6"/>
        <v>67</v>
      </c>
      <c r="V8" s="71">
        <f t="shared" si="7"/>
        <v>2.8985507246376812E-2</v>
      </c>
      <c r="W8" s="75">
        <v>29</v>
      </c>
      <c r="X8" s="76">
        <v>37</v>
      </c>
      <c r="Y8" s="70">
        <f t="shared" si="11"/>
        <v>66</v>
      </c>
      <c r="Z8" s="71">
        <f t="shared" si="8"/>
        <v>4.3478260869565216E-2</v>
      </c>
      <c r="AA8" s="75">
        <v>28</v>
      </c>
      <c r="AB8" s="76">
        <v>35</v>
      </c>
      <c r="AC8" s="70">
        <f t="shared" si="12"/>
        <v>63</v>
      </c>
      <c r="AD8" s="77">
        <f t="shared" si="9"/>
        <v>8.6956521739130432E-2</v>
      </c>
      <c r="AE8" s="2"/>
    </row>
    <row r="9" spans="1:31" x14ac:dyDescent="0.2">
      <c r="A9" s="67"/>
      <c r="B9" s="78" t="s">
        <v>1</v>
      </c>
      <c r="C9" s="75">
        <v>41</v>
      </c>
      <c r="D9" s="76">
        <v>5</v>
      </c>
      <c r="E9" s="112">
        <f t="shared" si="0"/>
        <v>46</v>
      </c>
      <c r="F9" s="115"/>
      <c r="G9" s="75">
        <v>41</v>
      </c>
      <c r="H9" s="76">
        <v>5</v>
      </c>
      <c r="I9" s="70">
        <f t="shared" si="1"/>
        <v>46</v>
      </c>
      <c r="J9" s="71">
        <f t="shared" si="2"/>
        <v>0</v>
      </c>
      <c r="K9" s="75">
        <v>38</v>
      </c>
      <c r="L9" s="76">
        <v>4</v>
      </c>
      <c r="M9" s="70">
        <f t="shared" si="3"/>
        <v>42</v>
      </c>
      <c r="N9" s="71">
        <f t="shared" si="10"/>
        <v>8.6956521739130432E-2</v>
      </c>
      <c r="O9" s="75">
        <v>38</v>
      </c>
      <c r="P9" s="76">
        <v>4</v>
      </c>
      <c r="Q9" s="70">
        <f t="shared" si="4"/>
        <v>42</v>
      </c>
      <c r="R9" s="71">
        <f t="shared" si="5"/>
        <v>8.6956521739130432E-2</v>
      </c>
      <c r="S9" s="75">
        <v>38</v>
      </c>
      <c r="T9" s="76">
        <v>4</v>
      </c>
      <c r="U9" s="70">
        <f t="shared" si="6"/>
        <v>42</v>
      </c>
      <c r="V9" s="71">
        <f t="shared" si="7"/>
        <v>8.6956521739130432E-2</v>
      </c>
      <c r="W9" s="75">
        <v>38</v>
      </c>
      <c r="X9" s="76">
        <v>4</v>
      </c>
      <c r="Y9" s="70">
        <f t="shared" si="11"/>
        <v>42</v>
      </c>
      <c r="Z9" s="71">
        <f t="shared" si="8"/>
        <v>8.6956521739130432E-2</v>
      </c>
      <c r="AA9" s="75">
        <v>42</v>
      </c>
      <c r="AB9" s="76">
        <v>4</v>
      </c>
      <c r="AC9" s="70">
        <f t="shared" si="12"/>
        <v>46</v>
      </c>
      <c r="AD9" s="77">
        <f t="shared" si="9"/>
        <v>0</v>
      </c>
      <c r="AE9" s="2"/>
    </row>
    <row r="10" spans="1:31" x14ac:dyDescent="0.2">
      <c r="A10" s="67"/>
      <c r="B10" s="78" t="s">
        <v>15</v>
      </c>
      <c r="C10" s="75">
        <v>50</v>
      </c>
      <c r="D10" s="76">
        <v>1</v>
      </c>
      <c r="E10" s="112">
        <f t="shared" si="0"/>
        <v>51</v>
      </c>
      <c r="F10" s="115"/>
      <c r="G10" s="75">
        <v>49</v>
      </c>
      <c r="H10" s="76">
        <v>1</v>
      </c>
      <c r="I10" s="70">
        <f t="shared" si="1"/>
        <v>50</v>
      </c>
      <c r="J10" s="71">
        <f t="shared" si="2"/>
        <v>1.9607843137254902E-2</v>
      </c>
      <c r="K10" s="75">
        <v>46</v>
      </c>
      <c r="L10" s="76">
        <v>1</v>
      </c>
      <c r="M10" s="70">
        <f t="shared" si="3"/>
        <v>47</v>
      </c>
      <c r="N10" s="71">
        <f t="shared" si="10"/>
        <v>7.8431372549019607E-2</v>
      </c>
      <c r="O10" s="75">
        <v>45</v>
      </c>
      <c r="P10" s="76">
        <v>1</v>
      </c>
      <c r="Q10" s="70">
        <f t="shared" si="4"/>
        <v>46</v>
      </c>
      <c r="R10" s="71">
        <f t="shared" si="5"/>
        <v>9.8039215686274508E-2</v>
      </c>
      <c r="S10" s="75">
        <v>45</v>
      </c>
      <c r="T10" s="76">
        <v>1</v>
      </c>
      <c r="U10" s="70">
        <f t="shared" si="6"/>
        <v>46</v>
      </c>
      <c r="V10" s="71">
        <f t="shared" si="7"/>
        <v>9.8039215686274508E-2</v>
      </c>
      <c r="W10" s="75">
        <v>45</v>
      </c>
      <c r="X10" s="76">
        <v>1</v>
      </c>
      <c r="Y10" s="70">
        <f t="shared" si="11"/>
        <v>46</v>
      </c>
      <c r="Z10" s="71">
        <f t="shared" si="8"/>
        <v>9.8039215686274508E-2</v>
      </c>
      <c r="AA10" s="75">
        <v>41</v>
      </c>
      <c r="AB10" s="76">
        <v>0</v>
      </c>
      <c r="AC10" s="70">
        <f t="shared" si="12"/>
        <v>41</v>
      </c>
      <c r="AD10" s="77">
        <f t="shared" si="9"/>
        <v>0.19607843137254902</v>
      </c>
      <c r="AE10" s="2"/>
    </row>
    <row r="11" spans="1:31" x14ac:dyDescent="0.2">
      <c r="A11" s="67"/>
      <c r="B11" s="78" t="s">
        <v>14</v>
      </c>
      <c r="C11" s="75">
        <v>14</v>
      </c>
      <c r="D11" s="76">
        <v>4</v>
      </c>
      <c r="E11" s="112">
        <f t="shared" si="0"/>
        <v>18</v>
      </c>
      <c r="F11" s="115"/>
      <c r="G11" s="75">
        <v>13</v>
      </c>
      <c r="H11" s="76">
        <v>4</v>
      </c>
      <c r="I11" s="70">
        <f t="shared" si="1"/>
        <v>17</v>
      </c>
      <c r="J11" s="71">
        <f t="shared" si="2"/>
        <v>5.5555555555555552E-2</v>
      </c>
      <c r="K11" s="75">
        <v>14</v>
      </c>
      <c r="L11" s="76">
        <v>4</v>
      </c>
      <c r="M11" s="70">
        <f t="shared" si="3"/>
        <v>18</v>
      </c>
      <c r="N11" s="71">
        <f t="shared" si="10"/>
        <v>0</v>
      </c>
      <c r="O11" s="75">
        <v>14</v>
      </c>
      <c r="P11" s="76">
        <v>4</v>
      </c>
      <c r="Q11" s="70">
        <f t="shared" si="4"/>
        <v>18</v>
      </c>
      <c r="R11" s="71">
        <f t="shared" si="5"/>
        <v>0</v>
      </c>
      <c r="S11" s="75">
        <v>14</v>
      </c>
      <c r="T11" s="76">
        <v>4</v>
      </c>
      <c r="U11" s="70">
        <f t="shared" si="6"/>
        <v>18</v>
      </c>
      <c r="V11" s="71">
        <f t="shared" si="7"/>
        <v>0</v>
      </c>
      <c r="W11" s="75">
        <v>13</v>
      </c>
      <c r="X11" s="76">
        <v>4</v>
      </c>
      <c r="Y11" s="70">
        <f t="shared" si="11"/>
        <v>17</v>
      </c>
      <c r="Z11" s="71">
        <f t="shared" si="8"/>
        <v>5.5555555555555552E-2</v>
      </c>
      <c r="AA11" s="75">
        <v>13</v>
      </c>
      <c r="AB11" s="76">
        <v>4</v>
      </c>
      <c r="AC11" s="70">
        <f t="shared" si="12"/>
        <v>17</v>
      </c>
      <c r="AD11" s="77">
        <f t="shared" si="9"/>
        <v>5.5555555555555552E-2</v>
      </c>
      <c r="AE11" s="2"/>
    </row>
    <row r="12" spans="1:31" x14ac:dyDescent="0.2">
      <c r="A12" s="67"/>
      <c r="B12" s="78" t="s">
        <v>16</v>
      </c>
      <c r="C12" s="75">
        <v>4</v>
      </c>
      <c r="D12" s="76">
        <v>1</v>
      </c>
      <c r="E12" s="112">
        <f t="shared" si="0"/>
        <v>5</v>
      </c>
      <c r="F12" s="115"/>
      <c r="G12" s="75">
        <v>4</v>
      </c>
      <c r="H12" s="76">
        <v>1</v>
      </c>
      <c r="I12" s="70">
        <f t="shared" si="1"/>
        <v>5</v>
      </c>
      <c r="J12" s="71">
        <f t="shared" si="2"/>
        <v>0</v>
      </c>
      <c r="K12" s="75">
        <v>4</v>
      </c>
      <c r="L12" s="76">
        <v>1</v>
      </c>
      <c r="M12" s="70">
        <f t="shared" si="3"/>
        <v>5</v>
      </c>
      <c r="N12" s="71">
        <f t="shared" si="10"/>
        <v>0</v>
      </c>
      <c r="O12" s="75">
        <v>4</v>
      </c>
      <c r="P12" s="76">
        <v>1</v>
      </c>
      <c r="Q12" s="70">
        <f t="shared" si="4"/>
        <v>5</v>
      </c>
      <c r="R12" s="71">
        <f t="shared" si="5"/>
        <v>0</v>
      </c>
      <c r="S12" s="75">
        <v>4</v>
      </c>
      <c r="T12" s="76">
        <v>1</v>
      </c>
      <c r="U12" s="70">
        <f t="shared" si="6"/>
        <v>5</v>
      </c>
      <c r="V12" s="71">
        <f t="shared" si="7"/>
        <v>0</v>
      </c>
      <c r="W12" s="75">
        <v>4</v>
      </c>
      <c r="X12" s="76">
        <v>1</v>
      </c>
      <c r="Y12" s="70">
        <f t="shared" si="11"/>
        <v>5</v>
      </c>
      <c r="Z12" s="71">
        <f t="shared" si="8"/>
        <v>0</v>
      </c>
      <c r="AA12" s="75">
        <v>4</v>
      </c>
      <c r="AB12" s="76">
        <v>1</v>
      </c>
      <c r="AC12" s="70">
        <f t="shared" si="12"/>
        <v>5</v>
      </c>
      <c r="AD12" s="77">
        <f t="shared" si="9"/>
        <v>0</v>
      </c>
      <c r="AE12" s="2"/>
    </row>
    <row r="13" spans="1:31" x14ac:dyDescent="0.2">
      <c r="A13" s="67"/>
      <c r="B13" s="78" t="s">
        <v>37</v>
      </c>
      <c r="C13" s="75">
        <v>2</v>
      </c>
      <c r="D13" s="76">
        <v>2</v>
      </c>
      <c r="E13" s="112">
        <f t="shared" si="0"/>
        <v>4</v>
      </c>
      <c r="F13" s="115"/>
      <c r="G13" s="75">
        <v>2</v>
      </c>
      <c r="H13" s="76">
        <v>2</v>
      </c>
      <c r="I13" s="70">
        <f t="shared" si="1"/>
        <v>4</v>
      </c>
      <c r="J13" s="71">
        <f t="shared" si="2"/>
        <v>0</v>
      </c>
      <c r="K13" s="75">
        <v>0</v>
      </c>
      <c r="L13" s="76">
        <v>1</v>
      </c>
      <c r="M13" s="70">
        <f t="shared" si="3"/>
        <v>1</v>
      </c>
      <c r="N13" s="71">
        <f t="shared" si="10"/>
        <v>0.75</v>
      </c>
      <c r="O13" s="75">
        <v>0</v>
      </c>
      <c r="P13" s="76">
        <v>0</v>
      </c>
      <c r="Q13" s="70">
        <f t="shared" si="4"/>
        <v>0</v>
      </c>
      <c r="R13" s="71">
        <f t="shared" si="5"/>
        <v>1</v>
      </c>
      <c r="S13" s="75">
        <v>0</v>
      </c>
      <c r="T13" s="76">
        <v>0</v>
      </c>
      <c r="U13" s="70">
        <f t="shared" si="6"/>
        <v>0</v>
      </c>
      <c r="V13" s="71">
        <f t="shared" si="7"/>
        <v>1</v>
      </c>
      <c r="W13" s="75">
        <v>0</v>
      </c>
      <c r="X13" s="76">
        <v>0</v>
      </c>
      <c r="Y13" s="70">
        <f t="shared" si="11"/>
        <v>0</v>
      </c>
      <c r="Z13" s="71">
        <f t="shared" si="8"/>
        <v>1</v>
      </c>
      <c r="AA13" s="75">
        <v>0</v>
      </c>
      <c r="AB13" s="76">
        <v>0</v>
      </c>
      <c r="AC13" s="70">
        <f t="shared" si="12"/>
        <v>0</v>
      </c>
      <c r="AD13" s="77">
        <f t="shared" si="9"/>
        <v>1</v>
      </c>
      <c r="AE13" s="2"/>
    </row>
    <row r="14" spans="1:31" x14ac:dyDescent="0.2">
      <c r="A14" s="67"/>
      <c r="B14" s="78" t="s">
        <v>18</v>
      </c>
      <c r="C14" s="75">
        <v>2</v>
      </c>
      <c r="D14" s="76">
        <v>0</v>
      </c>
      <c r="E14" s="112">
        <f t="shared" si="0"/>
        <v>2</v>
      </c>
      <c r="F14" s="115"/>
      <c r="G14" s="75">
        <v>2</v>
      </c>
      <c r="H14" s="76">
        <v>0</v>
      </c>
      <c r="I14" s="70">
        <f t="shared" si="1"/>
        <v>2</v>
      </c>
      <c r="J14" s="71">
        <f t="shared" si="2"/>
        <v>0</v>
      </c>
      <c r="K14" s="75">
        <v>2</v>
      </c>
      <c r="L14" s="76">
        <v>0</v>
      </c>
      <c r="M14" s="70">
        <f t="shared" si="3"/>
        <v>2</v>
      </c>
      <c r="N14" s="71">
        <f t="shared" si="10"/>
        <v>0</v>
      </c>
      <c r="O14" s="75">
        <v>2</v>
      </c>
      <c r="P14" s="76">
        <v>0</v>
      </c>
      <c r="Q14" s="70">
        <f t="shared" si="4"/>
        <v>2</v>
      </c>
      <c r="R14" s="71">
        <f t="shared" si="5"/>
        <v>0</v>
      </c>
      <c r="S14" s="75">
        <v>2</v>
      </c>
      <c r="T14" s="76">
        <v>0</v>
      </c>
      <c r="U14" s="70">
        <f t="shared" si="6"/>
        <v>2</v>
      </c>
      <c r="V14" s="71">
        <f t="shared" si="7"/>
        <v>0</v>
      </c>
      <c r="W14" s="75">
        <v>2</v>
      </c>
      <c r="X14" s="76">
        <v>0</v>
      </c>
      <c r="Y14" s="70">
        <f t="shared" si="11"/>
        <v>2</v>
      </c>
      <c r="Z14" s="71">
        <f t="shared" si="8"/>
        <v>0</v>
      </c>
      <c r="AA14" s="75">
        <v>2</v>
      </c>
      <c r="AB14" s="76">
        <v>0</v>
      </c>
      <c r="AC14" s="70">
        <f t="shared" si="12"/>
        <v>2</v>
      </c>
      <c r="AD14" s="77">
        <f t="shared" si="9"/>
        <v>0</v>
      </c>
      <c r="AE14" s="2"/>
    </row>
    <row r="15" spans="1:31" x14ac:dyDescent="0.2">
      <c r="A15" s="67"/>
      <c r="B15" s="78" t="s">
        <v>38</v>
      </c>
      <c r="C15" s="75">
        <v>16</v>
      </c>
      <c r="D15" s="76">
        <v>1</v>
      </c>
      <c r="E15" s="112">
        <f t="shared" si="0"/>
        <v>17</v>
      </c>
      <c r="F15" s="115"/>
      <c r="G15" s="75">
        <v>16</v>
      </c>
      <c r="H15" s="76">
        <v>1</v>
      </c>
      <c r="I15" s="70">
        <f t="shared" si="1"/>
        <v>17</v>
      </c>
      <c r="J15" s="71">
        <f t="shared" si="2"/>
        <v>0</v>
      </c>
      <c r="K15" s="75">
        <v>16</v>
      </c>
      <c r="L15" s="76">
        <v>1</v>
      </c>
      <c r="M15" s="70">
        <f t="shared" si="3"/>
        <v>17</v>
      </c>
      <c r="N15" s="71">
        <f t="shared" si="10"/>
        <v>0</v>
      </c>
      <c r="O15" s="75">
        <v>16</v>
      </c>
      <c r="P15" s="76">
        <v>1</v>
      </c>
      <c r="Q15" s="70">
        <f t="shared" si="4"/>
        <v>17</v>
      </c>
      <c r="R15" s="71">
        <f t="shared" si="5"/>
        <v>0</v>
      </c>
      <c r="S15" s="75">
        <v>15</v>
      </c>
      <c r="T15" s="76">
        <v>1</v>
      </c>
      <c r="U15" s="70">
        <f t="shared" si="6"/>
        <v>16</v>
      </c>
      <c r="V15" s="71">
        <f t="shared" si="7"/>
        <v>5.8823529411764705E-2</v>
      </c>
      <c r="W15" s="75">
        <v>15</v>
      </c>
      <c r="X15" s="76">
        <v>1</v>
      </c>
      <c r="Y15" s="70">
        <f t="shared" si="11"/>
        <v>16</v>
      </c>
      <c r="Z15" s="71">
        <f t="shared" si="8"/>
        <v>5.8823529411764705E-2</v>
      </c>
      <c r="AA15" s="75">
        <v>16</v>
      </c>
      <c r="AB15" s="76">
        <v>1</v>
      </c>
      <c r="AC15" s="70">
        <f t="shared" si="12"/>
        <v>17</v>
      </c>
      <c r="AD15" s="77">
        <f t="shared" si="9"/>
        <v>0</v>
      </c>
      <c r="AE15" s="2"/>
    </row>
    <row r="16" spans="1:31" x14ac:dyDescent="0.2">
      <c r="A16" s="67" t="s">
        <v>12</v>
      </c>
      <c r="B16" s="78" t="s">
        <v>7</v>
      </c>
      <c r="C16" s="75">
        <v>57</v>
      </c>
      <c r="D16" s="76">
        <v>7</v>
      </c>
      <c r="E16" s="112">
        <f t="shared" si="0"/>
        <v>64</v>
      </c>
      <c r="F16" s="115"/>
      <c r="G16" s="75">
        <v>54</v>
      </c>
      <c r="H16" s="76">
        <v>7</v>
      </c>
      <c r="I16" s="70">
        <f t="shared" si="1"/>
        <v>61</v>
      </c>
      <c r="J16" s="71">
        <f t="shared" si="2"/>
        <v>4.6875E-2</v>
      </c>
      <c r="K16" s="75">
        <v>54</v>
      </c>
      <c r="L16" s="76">
        <v>7</v>
      </c>
      <c r="M16" s="70">
        <f t="shared" si="3"/>
        <v>61</v>
      </c>
      <c r="N16" s="71">
        <f t="shared" si="10"/>
        <v>4.6875E-2</v>
      </c>
      <c r="O16" s="75">
        <v>54</v>
      </c>
      <c r="P16" s="76">
        <v>7</v>
      </c>
      <c r="Q16" s="70">
        <f t="shared" si="4"/>
        <v>61</v>
      </c>
      <c r="R16" s="71">
        <f t="shared" si="5"/>
        <v>4.6875E-2</v>
      </c>
      <c r="S16" s="75">
        <v>54</v>
      </c>
      <c r="T16" s="76">
        <v>7</v>
      </c>
      <c r="U16" s="70">
        <f t="shared" si="6"/>
        <v>61</v>
      </c>
      <c r="V16" s="71">
        <f t="shared" si="7"/>
        <v>4.6875E-2</v>
      </c>
      <c r="W16" s="75">
        <v>54</v>
      </c>
      <c r="X16" s="76">
        <v>7</v>
      </c>
      <c r="Y16" s="70">
        <f t="shared" si="11"/>
        <v>61</v>
      </c>
      <c r="Z16" s="71">
        <f t="shared" si="8"/>
        <v>4.6875E-2</v>
      </c>
      <c r="AA16" s="75">
        <v>53</v>
      </c>
      <c r="AB16" s="76">
        <v>7</v>
      </c>
      <c r="AC16" s="70">
        <f t="shared" si="12"/>
        <v>60</v>
      </c>
      <c r="AD16" s="77">
        <f t="shared" si="9"/>
        <v>6.25E-2</v>
      </c>
      <c r="AE16" s="2"/>
    </row>
    <row r="17" spans="1:31" x14ac:dyDescent="0.2">
      <c r="A17" s="67"/>
      <c r="B17" s="78" t="s">
        <v>39</v>
      </c>
      <c r="C17" s="75">
        <v>9</v>
      </c>
      <c r="D17" s="76">
        <v>3</v>
      </c>
      <c r="E17" s="112">
        <f t="shared" si="0"/>
        <v>12</v>
      </c>
      <c r="F17" s="115"/>
      <c r="G17" s="75">
        <v>7</v>
      </c>
      <c r="H17" s="76">
        <v>3</v>
      </c>
      <c r="I17" s="70">
        <f t="shared" si="1"/>
        <v>10</v>
      </c>
      <c r="J17" s="71">
        <f t="shared" si="2"/>
        <v>0.16666666666666666</v>
      </c>
      <c r="K17" s="75">
        <v>8</v>
      </c>
      <c r="L17" s="76">
        <v>3</v>
      </c>
      <c r="M17" s="70">
        <f t="shared" si="3"/>
        <v>11</v>
      </c>
      <c r="N17" s="71">
        <f t="shared" si="10"/>
        <v>8.3333333333333329E-2</v>
      </c>
      <c r="O17" s="75">
        <v>8</v>
      </c>
      <c r="P17" s="76">
        <v>3</v>
      </c>
      <c r="Q17" s="70">
        <f t="shared" si="4"/>
        <v>11</v>
      </c>
      <c r="R17" s="71">
        <f t="shared" si="5"/>
        <v>8.3333333333333329E-2</v>
      </c>
      <c r="S17" s="75">
        <v>8</v>
      </c>
      <c r="T17" s="76">
        <v>3</v>
      </c>
      <c r="U17" s="70">
        <f t="shared" si="6"/>
        <v>11</v>
      </c>
      <c r="V17" s="71">
        <f t="shared" si="7"/>
        <v>8.3333333333333329E-2</v>
      </c>
      <c r="W17" s="75">
        <v>8</v>
      </c>
      <c r="X17" s="76">
        <v>3</v>
      </c>
      <c r="Y17" s="70">
        <f t="shared" si="11"/>
        <v>11</v>
      </c>
      <c r="Z17" s="71">
        <f t="shared" si="8"/>
        <v>8.3333333333333329E-2</v>
      </c>
      <c r="AA17" s="75">
        <v>9</v>
      </c>
      <c r="AB17" s="76">
        <v>3</v>
      </c>
      <c r="AC17" s="70">
        <f t="shared" si="12"/>
        <v>12</v>
      </c>
      <c r="AD17" s="77">
        <f t="shared" si="9"/>
        <v>0</v>
      </c>
      <c r="AE17" s="2"/>
    </row>
    <row r="18" spans="1:31" x14ac:dyDescent="0.2">
      <c r="A18" s="67"/>
      <c r="B18" s="78" t="s">
        <v>10</v>
      </c>
      <c r="C18" s="75">
        <v>27</v>
      </c>
      <c r="D18" s="76">
        <v>10</v>
      </c>
      <c r="E18" s="112">
        <f t="shared" si="0"/>
        <v>37</v>
      </c>
      <c r="F18" s="115"/>
      <c r="G18" s="75">
        <v>26</v>
      </c>
      <c r="H18" s="76">
        <v>10</v>
      </c>
      <c r="I18" s="70">
        <f t="shared" si="1"/>
        <v>36</v>
      </c>
      <c r="J18" s="71">
        <f t="shared" si="2"/>
        <v>2.7027027027027029E-2</v>
      </c>
      <c r="K18" s="75">
        <v>27</v>
      </c>
      <c r="L18" s="76">
        <v>11</v>
      </c>
      <c r="M18" s="70">
        <f t="shared" si="3"/>
        <v>38</v>
      </c>
      <c r="N18" s="71">
        <f t="shared" si="10"/>
        <v>-2.7027027027027029E-2</v>
      </c>
      <c r="O18" s="75">
        <v>27</v>
      </c>
      <c r="P18" s="76">
        <v>10</v>
      </c>
      <c r="Q18" s="70">
        <f t="shared" si="4"/>
        <v>37</v>
      </c>
      <c r="R18" s="71">
        <f t="shared" si="5"/>
        <v>0</v>
      </c>
      <c r="S18" s="75">
        <v>26</v>
      </c>
      <c r="T18" s="76">
        <v>10</v>
      </c>
      <c r="U18" s="70">
        <f t="shared" si="6"/>
        <v>36</v>
      </c>
      <c r="V18" s="71">
        <f t="shared" si="7"/>
        <v>2.7027027027027029E-2</v>
      </c>
      <c r="W18" s="75">
        <v>26</v>
      </c>
      <c r="X18" s="76">
        <v>10</v>
      </c>
      <c r="Y18" s="70">
        <f t="shared" si="11"/>
        <v>36</v>
      </c>
      <c r="Z18" s="71">
        <f t="shared" si="8"/>
        <v>2.7027027027027029E-2</v>
      </c>
      <c r="AA18" s="75">
        <v>23</v>
      </c>
      <c r="AB18" s="76">
        <v>9</v>
      </c>
      <c r="AC18" s="70">
        <f t="shared" si="12"/>
        <v>32</v>
      </c>
      <c r="AD18" s="77">
        <f t="shared" si="9"/>
        <v>0.13513513513513514</v>
      </c>
      <c r="AE18" s="2"/>
    </row>
    <row r="19" spans="1:31" x14ac:dyDescent="0.2">
      <c r="A19" s="67"/>
      <c r="B19" s="78" t="s">
        <v>40</v>
      </c>
      <c r="C19" s="75">
        <v>14</v>
      </c>
      <c r="D19" s="76">
        <v>14</v>
      </c>
      <c r="E19" s="112">
        <f t="shared" si="0"/>
        <v>28</v>
      </c>
      <c r="F19" s="115"/>
      <c r="G19" s="75">
        <v>14</v>
      </c>
      <c r="H19" s="76">
        <v>14</v>
      </c>
      <c r="I19" s="70">
        <f t="shared" si="1"/>
        <v>28</v>
      </c>
      <c r="J19" s="71">
        <f t="shared" si="2"/>
        <v>0</v>
      </c>
      <c r="K19" s="75">
        <v>14</v>
      </c>
      <c r="L19" s="76">
        <v>14</v>
      </c>
      <c r="M19" s="70">
        <f t="shared" si="3"/>
        <v>28</v>
      </c>
      <c r="N19" s="71">
        <f t="shared" si="10"/>
        <v>0</v>
      </c>
      <c r="O19" s="75">
        <v>14</v>
      </c>
      <c r="P19" s="76">
        <v>14</v>
      </c>
      <c r="Q19" s="70">
        <f t="shared" si="4"/>
        <v>28</v>
      </c>
      <c r="R19" s="71">
        <f t="shared" si="5"/>
        <v>0</v>
      </c>
      <c r="S19" s="75">
        <v>14</v>
      </c>
      <c r="T19" s="76">
        <v>14</v>
      </c>
      <c r="U19" s="70">
        <f t="shared" si="6"/>
        <v>28</v>
      </c>
      <c r="V19" s="71">
        <f t="shared" si="7"/>
        <v>0</v>
      </c>
      <c r="W19" s="75">
        <v>14</v>
      </c>
      <c r="X19" s="76">
        <v>14</v>
      </c>
      <c r="Y19" s="70">
        <f t="shared" si="11"/>
        <v>28</v>
      </c>
      <c r="Z19" s="71">
        <f t="shared" si="8"/>
        <v>0</v>
      </c>
      <c r="AA19" s="75">
        <v>13</v>
      </c>
      <c r="AB19" s="76">
        <v>16</v>
      </c>
      <c r="AC19" s="70">
        <f t="shared" si="12"/>
        <v>29</v>
      </c>
      <c r="AD19" s="77">
        <f t="shared" si="9"/>
        <v>-3.5714285714285712E-2</v>
      </c>
      <c r="AE19" s="2"/>
    </row>
    <row r="20" spans="1:31" ht="15.75" thickBot="1" x14ac:dyDescent="0.25">
      <c r="A20" s="117"/>
      <c r="B20" s="62" t="s">
        <v>11</v>
      </c>
      <c r="C20" s="118">
        <v>7</v>
      </c>
      <c r="D20" s="119">
        <v>13</v>
      </c>
      <c r="E20" s="120">
        <f t="shared" si="0"/>
        <v>20</v>
      </c>
      <c r="F20" s="121"/>
      <c r="G20" s="118">
        <v>7</v>
      </c>
      <c r="H20" s="119">
        <v>12</v>
      </c>
      <c r="I20" s="73">
        <f t="shared" si="1"/>
        <v>19</v>
      </c>
      <c r="J20" s="122">
        <f t="shared" si="2"/>
        <v>0.05</v>
      </c>
      <c r="K20" s="118">
        <v>9</v>
      </c>
      <c r="L20" s="119">
        <v>12</v>
      </c>
      <c r="M20" s="73">
        <f t="shared" si="3"/>
        <v>21</v>
      </c>
      <c r="N20" s="122">
        <f t="shared" si="10"/>
        <v>-0.05</v>
      </c>
      <c r="O20" s="118">
        <v>9</v>
      </c>
      <c r="P20" s="119">
        <v>12</v>
      </c>
      <c r="Q20" s="73">
        <f t="shared" si="4"/>
        <v>21</v>
      </c>
      <c r="R20" s="122">
        <f t="shared" si="5"/>
        <v>-0.05</v>
      </c>
      <c r="S20" s="118">
        <v>9</v>
      </c>
      <c r="T20" s="119">
        <v>12</v>
      </c>
      <c r="U20" s="73">
        <f t="shared" si="6"/>
        <v>21</v>
      </c>
      <c r="V20" s="122">
        <f t="shared" si="7"/>
        <v>-0.05</v>
      </c>
      <c r="W20" s="118">
        <v>9</v>
      </c>
      <c r="X20" s="119">
        <v>12</v>
      </c>
      <c r="Y20" s="73">
        <f t="shared" si="11"/>
        <v>21</v>
      </c>
      <c r="Z20" s="122">
        <f t="shared" si="8"/>
        <v>-0.05</v>
      </c>
      <c r="AA20" s="118">
        <v>9</v>
      </c>
      <c r="AB20" s="119">
        <v>12</v>
      </c>
      <c r="AC20" s="73">
        <f t="shared" si="12"/>
        <v>21</v>
      </c>
      <c r="AD20" s="123">
        <f t="shared" si="9"/>
        <v>-0.05</v>
      </c>
      <c r="AE20" s="2"/>
    </row>
    <row r="21" spans="1:31" ht="15.75" thickBot="1" x14ac:dyDescent="0.25">
      <c r="A21" s="124" t="s">
        <v>20</v>
      </c>
      <c r="B21" s="125"/>
      <c r="C21" s="126">
        <f>SUM(C3:C20)</f>
        <v>540</v>
      </c>
      <c r="D21" s="127">
        <f>SUM(D3:D20)</f>
        <v>214</v>
      </c>
      <c r="E21" s="128">
        <f>SUM(E3:E20)</f>
        <v>754</v>
      </c>
      <c r="F21" s="129"/>
      <c r="G21" s="126">
        <f>SUM(G3:G20)</f>
        <v>528</v>
      </c>
      <c r="H21" s="127">
        <f>SUM(H3:H20)</f>
        <v>210</v>
      </c>
      <c r="I21" s="127">
        <f>SUM(I3:I20)</f>
        <v>738</v>
      </c>
      <c r="J21" s="130">
        <f t="shared" si="2"/>
        <v>2.1220159151193633E-2</v>
      </c>
      <c r="K21" s="131">
        <f>SUM(K3:K20)</f>
        <v>522</v>
      </c>
      <c r="L21" s="127">
        <f>SUM(L3:L20)</f>
        <v>212</v>
      </c>
      <c r="M21" s="127">
        <f>SUM(M3:M20)</f>
        <v>734</v>
      </c>
      <c r="N21" s="130">
        <f t="shared" si="10"/>
        <v>2.6525198938992044E-2</v>
      </c>
      <c r="O21" s="131">
        <f>SUM(O3:O20)</f>
        <v>521</v>
      </c>
      <c r="P21" s="127">
        <f>SUM(P3:P20)</f>
        <v>208</v>
      </c>
      <c r="Q21" s="127">
        <f>SUM(Q3:Q20)</f>
        <v>729</v>
      </c>
      <c r="R21" s="130">
        <f t="shared" si="5"/>
        <v>3.3156498673740056E-2</v>
      </c>
      <c r="S21" s="131">
        <f>SUM(S3:S20)</f>
        <v>513</v>
      </c>
      <c r="T21" s="127">
        <f>SUM(T3:T20)</f>
        <v>204</v>
      </c>
      <c r="U21" s="127">
        <f>SUM(U3:U20)</f>
        <v>717</v>
      </c>
      <c r="V21" s="130">
        <f t="shared" si="7"/>
        <v>4.9071618037135278E-2</v>
      </c>
      <c r="W21" s="131">
        <f>SUM(W3:W20)</f>
        <v>506</v>
      </c>
      <c r="X21" s="132">
        <f>SUM(X3:X20)</f>
        <v>202</v>
      </c>
      <c r="Y21" s="127">
        <f>SUM(Y3:Y20)</f>
        <v>708</v>
      </c>
      <c r="Z21" s="130">
        <f t="shared" si="8"/>
        <v>6.1007957559681698E-2</v>
      </c>
      <c r="AA21" s="131">
        <f>SUM(AA3:AA20)</f>
        <v>481</v>
      </c>
      <c r="AB21" s="132">
        <f>SUM(AB3:AB20)</f>
        <v>196</v>
      </c>
      <c r="AC21" s="127">
        <f t="shared" si="12"/>
        <v>677</v>
      </c>
      <c r="AD21" s="133">
        <f t="shared" si="9"/>
        <v>0.10212201591511937</v>
      </c>
      <c r="AE21" s="2"/>
    </row>
    <row r="22" spans="1:31" x14ac:dyDescent="0.2">
      <c r="A22" s="894" t="s">
        <v>49</v>
      </c>
      <c r="B22" s="896"/>
      <c r="C22" s="86">
        <v>6</v>
      </c>
      <c r="D22" s="70">
        <v>1</v>
      </c>
      <c r="E22" s="112">
        <v>7</v>
      </c>
      <c r="F22" s="115"/>
      <c r="G22" s="86">
        <v>11</v>
      </c>
      <c r="H22" s="70">
        <v>1</v>
      </c>
      <c r="I22" s="112">
        <v>12</v>
      </c>
      <c r="J22" s="116"/>
      <c r="K22" s="69">
        <v>111</v>
      </c>
      <c r="L22" s="70">
        <v>1</v>
      </c>
      <c r="M22" s="70">
        <v>12</v>
      </c>
      <c r="N22" s="116"/>
      <c r="O22" s="69">
        <v>11</v>
      </c>
      <c r="P22" s="70">
        <v>1</v>
      </c>
      <c r="Q22" s="70">
        <v>12</v>
      </c>
      <c r="R22" s="116"/>
      <c r="S22" s="69">
        <v>14</v>
      </c>
      <c r="T22" s="70">
        <v>1</v>
      </c>
      <c r="U22" s="70">
        <v>15</v>
      </c>
      <c r="V22" s="116"/>
      <c r="W22" s="69">
        <v>14</v>
      </c>
      <c r="X22" s="87">
        <v>1</v>
      </c>
      <c r="Y22" s="70">
        <v>15</v>
      </c>
      <c r="Z22" s="116"/>
      <c r="AA22" s="69">
        <v>38</v>
      </c>
      <c r="AB22" s="87">
        <v>5</v>
      </c>
      <c r="AC22" s="103">
        <v>43</v>
      </c>
      <c r="AD22" s="136"/>
      <c r="AE22" s="2"/>
    </row>
    <row r="23" spans="1:31" x14ac:dyDescent="0.2">
      <c r="A23" s="67" t="s">
        <v>24</v>
      </c>
      <c r="B23" s="68"/>
      <c r="C23" s="75"/>
      <c r="D23" s="76"/>
      <c r="E23" s="106">
        <v>96</v>
      </c>
      <c r="F23" s="111"/>
      <c r="G23" s="75">
        <v>71</v>
      </c>
      <c r="H23" s="76">
        <v>25</v>
      </c>
      <c r="I23" s="76">
        <f>G23+H23</f>
        <v>96</v>
      </c>
      <c r="J23" s="88">
        <f t="shared" si="2"/>
        <v>0</v>
      </c>
      <c r="K23" s="75">
        <v>70</v>
      </c>
      <c r="L23" s="76">
        <v>25</v>
      </c>
      <c r="M23" s="76">
        <f>K23+L23</f>
        <v>95</v>
      </c>
      <c r="N23" s="88">
        <f t="shared" si="10"/>
        <v>1.0416666666666666E-2</v>
      </c>
      <c r="O23" s="75">
        <v>70</v>
      </c>
      <c r="P23" s="76">
        <v>25</v>
      </c>
      <c r="Q23" s="76">
        <f>O23+P23</f>
        <v>95</v>
      </c>
      <c r="R23" s="88">
        <f t="shared" si="5"/>
        <v>1.0416666666666666E-2</v>
      </c>
      <c r="S23" s="75">
        <v>68</v>
      </c>
      <c r="T23" s="76">
        <v>24</v>
      </c>
      <c r="U23" s="76">
        <f>S23+T23</f>
        <v>92</v>
      </c>
      <c r="V23" s="71">
        <f t="shared" si="7"/>
        <v>4.1666666666666664E-2</v>
      </c>
      <c r="W23" s="75">
        <v>68</v>
      </c>
      <c r="X23" s="76">
        <v>24</v>
      </c>
      <c r="Y23" s="76">
        <f>W23+X23</f>
        <v>92</v>
      </c>
      <c r="Z23" s="71">
        <f t="shared" si="8"/>
        <v>4.1666666666666664E-2</v>
      </c>
      <c r="AA23" s="75">
        <v>65</v>
      </c>
      <c r="AB23" s="76">
        <v>22</v>
      </c>
      <c r="AC23" s="76">
        <f t="shared" si="12"/>
        <v>87</v>
      </c>
      <c r="AD23" s="77">
        <f t="shared" si="9"/>
        <v>9.375E-2</v>
      </c>
      <c r="AE23" s="2"/>
    </row>
    <row r="24" spans="1:31" ht="15.75" thickBot="1" x14ac:dyDescent="0.25">
      <c r="A24" s="89" t="s">
        <v>51</v>
      </c>
      <c r="B24" s="90"/>
      <c r="C24" s="91">
        <f>C21+C23</f>
        <v>540</v>
      </c>
      <c r="D24" s="135">
        <f>D21+D23</f>
        <v>214</v>
      </c>
      <c r="E24" s="113">
        <f>SUM(E3:E20)+E23</f>
        <v>850</v>
      </c>
      <c r="F24" s="134"/>
      <c r="G24" s="91">
        <f>G21+G23</f>
        <v>599</v>
      </c>
      <c r="H24" s="135">
        <f>H21+H23</f>
        <v>235</v>
      </c>
      <c r="I24" s="113">
        <f>SUM(I3:I20)+I23</f>
        <v>834</v>
      </c>
      <c r="J24" s="92">
        <f t="shared" si="2"/>
        <v>1.8823529411764704E-2</v>
      </c>
      <c r="K24" s="91">
        <f>K21+K23</f>
        <v>592</v>
      </c>
      <c r="L24" s="135">
        <f>L21+L23</f>
        <v>237</v>
      </c>
      <c r="M24" s="137">
        <f>SUM(M3:M20)+M23</f>
        <v>829</v>
      </c>
      <c r="N24" s="93">
        <f t="shared" si="10"/>
        <v>2.4705882352941175E-2</v>
      </c>
      <c r="O24" s="91">
        <f>O21+O23</f>
        <v>591</v>
      </c>
      <c r="P24" s="135">
        <f>P21+P23</f>
        <v>233</v>
      </c>
      <c r="Q24" s="113">
        <f>SUM(Q3:Q20)+Q23</f>
        <v>824</v>
      </c>
      <c r="R24" s="94">
        <f t="shared" si="5"/>
        <v>3.0588235294117649E-2</v>
      </c>
      <c r="S24" s="91">
        <f>S21+S23</f>
        <v>581</v>
      </c>
      <c r="T24" s="135">
        <f>T21+T23</f>
        <v>228</v>
      </c>
      <c r="U24" s="113">
        <f>SUM(U3:U20)+U23</f>
        <v>809</v>
      </c>
      <c r="V24" s="94">
        <f t="shared" si="7"/>
        <v>4.8235294117647057E-2</v>
      </c>
      <c r="W24" s="91">
        <f>W21+W23</f>
        <v>574</v>
      </c>
      <c r="X24" s="135">
        <f>X21+X23</f>
        <v>226</v>
      </c>
      <c r="Y24" s="113">
        <f>SUM(Y3:Y20)+Y23</f>
        <v>800</v>
      </c>
      <c r="Z24" s="94">
        <f t="shared" si="8"/>
        <v>5.8823529411764705E-2</v>
      </c>
      <c r="AA24" s="91">
        <f>AA21+AA23</f>
        <v>546</v>
      </c>
      <c r="AB24" s="135">
        <f>AB21+AB23</f>
        <v>218</v>
      </c>
      <c r="AC24" s="113">
        <f>SUM(AC3:AC20)+AC23</f>
        <v>764</v>
      </c>
      <c r="AD24" s="94">
        <f t="shared" si="9"/>
        <v>0.1011764705882353</v>
      </c>
      <c r="AE24" s="2"/>
    </row>
    <row r="25" spans="1:31" s="2" customFormat="1" ht="15.75" thickTop="1" x14ac:dyDescent="0.2">
      <c r="A25" s="95"/>
      <c r="B25" s="95"/>
      <c r="C25" s="897"/>
      <c r="D25" s="897"/>
      <c r="E25" s="897"/>
      <c r="F25" s="65"/>
      <c r="G25" s="897"/>
      <c r="H25" s="897"/>
      <c r="I25" s="897"/>
      <c r="J25" s="65"/>
      <c r="K25" s="897"/>
      <c r="L25" s="897"/>
      <c r="M25" s="897"/>
      <c r="N25" s="65"/>
      <c r="O25" s="897"/>
      <c r="P25" s="897"/>
      <c r="Q25" s="897"/>
      <c r="R25" s="65"/>
      <c r="S25" s="897"/>
      <c r="T25" s="897"/>
      <c r="U25" s="897"/>
      <c r="V25" s="101"/>
      <c r="W25" s="897"/>
      <c r="X25" s="897"/>
      <c r="Y25" s="897"/>
      <c r="Z25" s="65"/>
      <c r="AA25" s="95"/>
      <c r="AB25" s="95"/>
      <c r="AC25" s="95"/>
      <c r="AD25" s="95"/>
    </row>
    <row r="26" spans="1:31" s="2" customFormat="1" x14ac:dyDescent="0.2">
      <c r="A26" s="884" t="s">
        <v>50</v>
      </c>
      <c r="B26" s="884"/>
      <c r="C26" s="884"/>
      <c r="D26" s="884"/>
      <c r="E26" s="884"/>
      <c r="F26" s="884"/>
      <c r="G26" s="884"/>
      <c r="H26" s="884"/>
      <c r="I26" s="884"/>
      <c r="J26" s="884"/>
      <c r="K26" s="884"/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  <c r="AA26" s="884"/>
      <c r="AB26" s="884"/>
      <c r="AC26" s="884"/>
      <c r="AD26" s="884"/>
    </row>
    <row r="27" spans="1:31" s="2" customFormat="1" x14ac:dyDescent="0.2">
      <c r="A27" s="109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7"/>
      <c r="P27" s="97"/>
      <c r="Q27" s="98"/>
      <c r="R27" s="98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</row>
    <row r="28" spans="1:31" s="2" customFormat="1" x14ac:dyDescent="0.2">
      <c r="A28" s="109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7"/>
      <c r="P28" s="97"/>
      <c r="Q28" s="98"/>
      <c r="R28" s="98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</row>
    <row r="29" spans="1:31" s="2" customFormat="1" x14ac:dyDescent="0.2">
      <c r="A29" s="96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7"/>
      <c r="P29" s="97"/>
      <c r="Q29" s="98"/>
      <c r="R29" s="98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1" s="2" customFormat="1" ht="15.75" thickBot="1" x14ac:dyDescent="0.25">
      <c r="A30" s="96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7"/>
      <c r="P30" s="97"/>
      <c r="Q30" s="98"/>
      <c r="R30" s="98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</row>
    <row r="31" spans="1:31" s="2" customFormat="1" ht="17.25" thickTop="1" thickBot="1" x14ac:dyDescent="0.3">
      <c r="A31" s="54"/>
      <c r="B31" s="55"/>
      <c r="C31" s="889" t="s">
        <v>31</v>
      </c>
      <c r="D31" s="890"/>
      <c r="E31" s="890"/>
      <c r="F31" s="891"/>
      <c r="G31" s="889" t="s">
        <v>52</v>
      </c>
      <c r="H31" s="892"/>
      <c r="I31" s="892"/>
      <c r="J31" s="893"/>
      <c r="K31" s="889" t="s">
        <v>53</v>
      </c>
      <c r="L31" s="890"/>
      <c r="M31" s="890"/>
      <c r="N31" s="891"/>
      <c r="O31" s="889" t="s">
        <v>54</v>
      </c>
      <c r="P31" s="890"/>
      <c r="Q31" s="890"/>
      <c r="R31" s="891"/>
      <c r="S31" s="889" t="s">
        <v>55</v>
      </c>
      <c r="T31" s="890"/>
      <c r="U31" s="890"/>
      <c r="V31" s="891"/>
      <c r="W31" s="889"/>
      <c r="X31" s="890"/>
      <c r="Y31" s="890"/>
      <c r="Z31" s="891"/>
      <c r="AA31" s="885"/>
      <c r="AB31" s="886"/>
      <c r="AC31" s="887"/>
      <c r="AD31" s="888"/>
      <c r="AE31" s="4"/>
    </row>
    <row r="32" spans="1:31" s="2" customFormat="1" ht="17.25" thickTop="1" thickBot="1" x14ac:dyDescent="0.3">
      <c r="A32" s="61"/>
      <c r="B32" s="62"/>
      <c r="C32" s="63" t="s">
        <v>22</v>
      </c>
      <c r="D32" s="64" t="s">
        <v>21</v>
      </c>
      <c r="E32" s="58" t="s">
        <v>23</v>
      </c>
      <c r="F32" s="56" t="s">
        <v>47</v>
      </c>
      <c r="G32" s="63" t="s">
        <v>22</v>
      </c>
      <c r="H32" s="64" t="s">
        <v>21</v>
      </c>
      <c r="I32" s="58" t="s">
        <v>23</v>
      </c>
      <c r="J32" s="56" t="s">
        <v>47</v>
      </c>
      <c r="K32" s="63" t="s">
        <v>22</v>
      </c>
      <c r="L32" s="64" t="s">
        <v>21</v>
      </c>
      <c r="M32" s="58" t="s">
        <v>23</v>
      </c>
      <c r="N32" s="56" t="s">
        <v>47</v>
      </c>
      <c r="O32" s="63" t="s">
        <v>22</v>
      </c>
      <c r="P32" s="64" t="s">
        <v>21</v>
      </c>
      <c r="Q32" s="58" t="s">
        <v>23</v>
      </c>
      <c r="R32" s="56" t="s">
        <v>47</v>
      </c>
      <c r="S32" s="63" t="s">
        <v>22</v>
      </c>
      <c r="T32" s="64" t="s">
        <v>21</v>
      </c>
      <c r="U32" s="58" t="s">
        <v>23</v>
      </c>
      <c r="V32" s="56" t="s">
        <v>47</v>
      </c>
      <c r="W32" s="63" t="s">
        <v>22</v>
      </c>
      <c r="X32" s="64" t="s">
        <v>21</v>
      </c>
      <c r="Y32" s="58" t="s">
        <v>23</v>
      </c>
      <c r="Z32" s="56" t="s">
        <v>47</v>
      </c>
      <c r="AA32" s="63" t="s">
        <v>22</v>
      </c>
      <c r="AB32" s="64" t="s">
        <v>21</v>
      </c>
      <c r="AC32" s="58" t="s">
        <v>23</v>
      </c>
      <c r="AD32" s="57" t="s">
        <v>47</v>
      </c>
      <c r="AE32" s="4"/>
    </row>
    <row r="33" spans="1:31" s="2" customFormat="1" ht="15.75" thickTop="1" x14ac:dyDescent="0.2">
      <c r="A33" s="67" t="s">
        <v>0</v>
      </c>
      <c r="B33" s="68" t="s">
        <v>44</v>
      </c>
      <c r="C33" s="69">
        <v>39</v>
      </c>
      <c r="D33" s="70">
        <v>65</v>
      </c>
      <c r="E33" s="70">
        <f>C33+D33</f>
        <v>104</v>
      </c>
      <c r="F33" s="71">
        <f>($E3-E33)/$E3</f>
        <v>0.1111111111111111</v>
      </c>
      <c r="G33" s="69">
        <v>39</v>
      </c>
      <c r="H33" s="70">
        <v>63</v>
      </c>
      <c r="I33" s="70">
        <f>G33+H33</f>
        <v>102</v>
      </c>
      <c r="J33" s="71">
        <f t="shared" ref="J33:J51" si="13">($E3-I33)/$E3</f>
        <v>0.12820512820512819</v>
      </c>
      <c r="K33" s="69">
        <v>39</v>
      </c>
      <c r="L33" s="70">
        <v>62</v>
      </c>
      <c r="M33" s="70">
        <f>K33+L33</f>
        <v>101</v>
      </c>
      <c r="N33" s="71">
        <f t="shared" ref="N33:N51" si="14">($E3-M33)/$E3</f>
        <v>0.13675213675213677</v>
      </c>
      <c r="O33" s="69">
        <v>38</v>
      </c>
      <c r="P33" s="70">
        <v>62</v>
      </c>
      <c r="Q33" s="70">
        <f>O33+P33</f>
        <v>100</v>
      </c>
      <c r="R33" s="71">
        <f t="shared" ref="R33:R51" si="15">($E3-Q33)/$E3</f>
        <v>0.14529914529914531</v>
      </c>
      <c r="S33" s="69">
        <v>36</v>
      </c>
      <c r="T33" s="70">
        <v>61</v>
      </c>
      <c r="U33" s="70">
        <f>S33+T33</f>
        <v>97</v>
      </c>
      <c r="V33" s="71">
        <f t="shared" ref="V33:V51" si="16">($E3-U33)/$E3</f>
        <v>0.17094017094017094</v>
      </c>
      <c r="W33" s="69"/>
      <c r="X33" s="70"/>
      <c r="Y33" s="70">
        <f>W33+X33</f>
        <v>0</v>
      </c>
      <c r="Z33" s="71">
        <f t="shared" ref="Z33:Z51" si="17">($E3-Y33)/$E3</f>
        <v>1</v>
      </c>
      <c r="AA33" s="69"/>
      <c r="AB33" s="70"/>
      <c r="AC33" s="70">
        <f t="shared" ref="AC33:AC50" si="18">AA33+AB33</f>
        <v>0</v>
      </c>
      <c r="AD33" s="107">
        <f t="shared" ref="AD33:AD51" si="19">($E3-AC33)/$E3</f>
        <v>1</v>
      </c>
    </row>
    <row r="34" spans="1:31" s="2" customFormat="1" x14ac:dyDescent="0.2">
      <c r="A34" s="67"/>
      <c r="B34" s="68" t="s">
        <v>9</v>
      </c>
      <c r="C34" s="75">
        <v>64</v>
      </c>
      <c r="D34" s="76">
        <v>14</v>
      </c>
      <c r="E34" s="70">
        <f t="shared" ref="E34:E50" si="20">C34+D34</f>
        <v>78</v>
      </c>
      <c r="F34" s="71">
        <f t="shared" ref="F34:F54" si="21">($E4-E34)/$E4</f>
        <v>0.16129032258064516</v>
      </c>
      <c r="G34" s="75">
        <v>64</v>
      </c>
      <c r="H34" s="76">
        <v>14</v>
      </c>
      <c r="I34" s="70">
        <f t="shared" ref="I34:I50" si="22">G34+H34</f>
        <v>78</v>
      </c>
      <c r="J34" s="71">
        <f t="shared" si="13"/>
        <v>0.16129032258064516</v>
      </c>
      <c r="K34" s="75">
        <v>64</v>
      </c>
      <c r="L34" s="76">
        <v>14</v>
      </c>
      <c r="M34" s="70">
        <f t="shared" ref="M34:M50" si="23">K34+L34</f>
        <v>78</v>
      </c>
      <c r="N34" s="71">
        <f t="shared" si="14"/>
        <v>0.16129032258064516</v>
      </c>
      <c r="O34" s="75">
        <v>64</v>
      </c>
      <c r="P34" s="76">
        <v>14</v>
      </c>
      <c r="Q34" s="70">
        <f t="shared" ref="Q34:Q50" si="24">O34+P34</f>
        <v>78</v>
      </c>
      <c r="R34" s="71">
        <f t="shared" si="15"/>
        <v>0.16129032258064516</v>
      </c>
      <c r="S34" s="75">
        <v>63</v>
      </c>
      <c r="T34" s="76">
        <v>14</v>
      </c>
      <c r="U34" s="70">
        <f t="shared" ref="U34:U50" si="25">S34+T34</f>
        <v>77</v>
      </c>
      <c r="V34" s="71">
        <f t="shared" si="16"/>
        <v>0.17204301075268819</v>
      </c>
      <c r="W34" s="75"/>
      <c r="X34" s="76"/>
      <c r="Y34" s="70">
        <f t="shared" ref="Y34:Y50" si="26">W34+X34</f>
        <v>0</v>
      </c>
      <c r="Z34" s="71">
        <f t="shared" si="17"/>
        <v>1</v>
      </c>
      <c r="AA34" s="75"/>
      <c r="AB34" s="76"/>
      <c r="AC34" s="70">
        <f t="shared" si="18"/>
        <v>0</v>
      </c>
      <c r="AD34" s="108">
        <f t="shared" si="19"/>
        <v>1</v>
      </c>
    </row>
    <row r="35" spans="1:31" s="2" customFormat="1" x14ac:dyDescent="0.2">
      <c r="A35" s="67" t="s">
        <v>2</v>
      </c>
      <c r="B35" s="68" t="s">
        <v>3</v>
      </c>
      <c r="C35" s="75">
        <v>32</v>
      </c>
      <c r="D35" s="76">
        <v>2</v>
      </c>
      <c r="E35" s="70">
        <f t="shared" si="20"/>
        <v>34</v>
      </c>
      <c r="F35" s="71">
        <f t="shared" si="21"/>
        <v>8.1081081081081086E-2</v>
      </c>
      <c r="G35" s="75">
        <v>32</v>
      </c>
      <c r="H35" s="76">
        <v>2</v>
      </c>
      <c r="I35" s="70">
        <f t="shared" si="22"/>
        <v>34</v>
      </c>
      <c r="J35" s="71">
        <f t="shared" si="13"/>
        <v>8.1081081081081086E-2</v>
      </c>
      <c r="K35" s="75">
        <v>32</v>
      </c>
      <c r="L35" s="76">
        <v>2</v>
      </c>
      <c r="M35" s="70">
        <f t="shared" si="23"/>
        <v>34</v>
      </c>
      <c r="N35" s="71">
        <f t="shared" si="14"/>
        <v>8.1081081081081086E-2</v>
      </c>
      <c r="O35" s="75">
        <v>32</v>
      </c>
      <c r="P35" s="76">
        <v>2</v>
      </c>
      <c r="Q35" s="70">
        <f t="shared" si="24"/>
        <v>34</v>
      </c>
      <c r="R35" s="71">
        <f t="shared" si="15"/>
        <v>8.1081081081081086E-2</v>
      </c>
      <c r="S35" s="75">
        <v>32</v>
      </c>
      <c r="T35" s="76">
        <v>2</v>
      </c>
      <c r="U35" s="70">
        <f t="shared" si="25"/>
        <v>34</v>
      </c>
      <c r="V35" s="71">
        <f t="shared" si="16"/>
        <v>8.1081081081081086E-2</v>
      </c>
      <c r="W35" s="75"/>
      <c r="X35" s="76"/>
      <c r="Y35" s="70">
        <f t="shared" si="26"/>
        <v>0</v>
      </c>
      <c r="Z35" s="71">
        <f t="shared" si="17"/>
        <v>1</v>
      </c>
      <c r="AA35" s="75"/>
      <c r="AB35" s="76"/>
      <c r="AC35" s="70">
        <f t="shared" si="18"/>
        <v>0</v>
      </c>
      <c r="AD35" s="108">
        <f t="shared" si="19"/>
        <v>1</v>
      </c>
    </row>
    <row r="36" spans="1:31" s="2" customFormat="1" x14ac:dyDescent="0.2">
      <c r="A36" s="67"/>
      <c r="B36" s="68" t="s">
        <v>4</v>
      </c>
      <c r="C36" s="75">
        <v>63</v>
      </c>
      <c r="D36" s="76">
        <v>2</v>
      </c>
      <c r="E36" s="70">
        <f t="shared" si="20"/>
        <v>65</v>
      </c>
      <c r="F36" s="71">
        <f t="shared" si="21"/>
        <v>0.22619047619047619</v>
      </c>
      <c r="G36" s="75">
        <v>63</v>
      </c>
      <c r="H36" s="76">
        <v>2</v>
      </c>
      <c r="I36" s="70">
        <f t="shared" si="22"/>
        <v>65</v>
      </c>
      <c r="J36" s="71">
        <f t="shared" si="13"/>
        <v>0.22619047619047619</v>
      </c>
      <c r="K36" s="75">
        <v>63</v>
      </c>
      <c r="L36" s="76">
        <v>2</v>
      </c>
      <c r="M36" s="70">
        <f t="shared" si="23"/>
        <v>65</v>
      </c>
      <c r="N36" s="71">
        <f t="shared" si="14"/>
        <v>0.22619047619047619</v>
      </c>
      <c r="O36" s="75">
        <v>62</v>
      </c>
      <c r="P36" s="76">
        <v>2</v>
      </c>
      <c r="Q36" s="70">
        <f t="shared" si="24"/>
        <v>64</v>
      </c>
      <c r="R36" s="71">
        <f t="shared" si="15"/>
        <v>0.23809523809523808</v>
      </c>
      <c r="S36" s="75">
        <v>61</v>
      </c>
      <c r="T36" s="76">
        <v>2</v>
      </c>
      <c r="U36" s="70">
        <f t="shared" si="25"/>
        <v>63</v>
      </c>
      <c r="V36" s="71">
        <f t="shared" si="16"/>
        <v>0.25</v>
      </c>
      <c r="W36" s="75"/>
      <c r="X36" s="76"/>
      <c r="Y36" s="70">
        <f t="shared" si="26"/>
        <v>0</v>
      </c>
      <c r="Z36" s="71">
        <f t="shared" si="17"/>
        <v>1</v>
      </c>
      <c r="AA36" s="75"/>
      <c r="AB36" s="76"/>
      <c r="AC36" s="70">
        <f t="shared" si="18"/>
        <v>0</v>
      </c>
      <c r="AD36" s="108">
        <f t="shared" si="19"/>
        <v>1</v>
      </c>
    </row>
    <row r="37" spans="1:31" s="2" customFormat="1" x14ac:dyDescent="0.2">
      <c r="A37" s="67"/>
      <c r="B37" s="68" t="s">
        <v>5</v>
      </c>
      <c r="C37" s="75">
        <v>28</v>
      </c>
      <c r="D37" s="76">
        <v>21</v>
      </c>
      <c r="E37" s="70">
        <f t="shared" si="20"/>
        <v>49</v>
      </c>
      <c r="F37" s="71">
        <f t="shared" si="21"/>
        <v>0.02</v>
      </c>
      <c r="G37" s="75">
        <v>28</v>
      </c>
      <c r="H37" s="76">
        <v>21</v>
      </c>
      <c r="I37" s="70">
        <f t="shared" si="22"/>
        <v>49</v>
      </c>
      <c r="J37" s="71">
        <f t="shared" si="13"/>
        <v>0.02</v>
      </c>
      <c r="K37" s="75">
        <v>28</v>
      </c>
      <c r="L37" s="76">
        <v>19</v>
      </c>
      <c r="M37" s="70">
        <f t="shared" si="23"/>
        <v>47</v>
      </c>
      <c r="N37" s="71">
        <f t="shared" si="14"/>
        <v>0.06</v>
      </c>
      <c r="O37" s="75">
        <v>28</v>
      </c>
      <c r="P37" s="76">
        <v>19</v>
      </c>
      <c r="Q37" s="70">
        <f t="shared" si="24"/>
        <v>47</v>
      </c>
      <c r="R37" s="71">
        <f t="shared" si="15"/>
        <v>0.06</v>
      </c>
      <c r="S37" s="75">
        <v>27</v>
      </c>
      <c r="T37" s="76">
        <v>19</v>
      </c>
      <c r="U37" s="70">
        <f t="shared" si="25"/>
        <v>46</v>
      </c>
      <c r="V37" s="71">
        <f t="shared" si="16"/>
        <v>0.08</v>
      </c>
      <c r="W37" s="75"/>
      <c r="X37" s="76"/>
      <c r="Y37" s="70">
        <f t="shared" si="26"/>
        <v>0</v>
      </c>
      <c r="Z37" s="71">
        <f t="shared" si="17"/>
        <v>1</v>
      </c>
      <c r="AA37" s="75"/>
      <c r="AB37" s="76"/>
      <c r="AC37" s="70">
        <f t="shared" si="18"/>
        <v>0</v>
      </c>
      <c r="AD37" s="108">
        <f t="shared" si="19"/>
        <v>1</v>
      </c>
    </row>
    <row r="38" spans="1:31" s="2" customFormat="1" x14ac:dyDescent="0.2">
      <c r="A38" s="67" t="s">
        <v>6</v>
      </c>
      <c r="B38" s="68" t="s">
        <v>13</v>
      </c>
      <c r="C38" s="75">
        <v>28</v>
      </c>
      <c r="D38" s="76">
        <v>36</v>
      </c>
      <c r="E38" s="70">
        <f t="shared" si="20"/>
        <v>64</v>
      </c>
      <c r="F38" s="71">
        <f t="shared" si="21"/>
        <v>7.2463768115942032E-2</v>
      </c>
      <c r="G38" s="75">
        <v>28</v>
      </c>
      <c r="H38" s="76">
        <v>35</v>
      </c>
      <c r="I38" s="70">
        <f t="shared" si="22"/>
        <v>63</v>
      </c>
      <c r="J38" s="71">
        <f t="shared" si="13"/>
        <v>8.6956521739130432E-2</v>
      </c>
      <c r="K38" s="75">
        <v>28</v>
      </c>
      <c r="L38" s="76">
        <v>35</v>
      </c>
      <c r="M38" s="70">
        <f t="shared" si="23"/>
        <v>63</v>
      </c>
      <c r="N38" s="71">
        <f t="shared" si="14"/>
        <v>8.6956521739130432E-2</v>
      </c>
      <c r="O38" s="75">
        <v>28</v>
      </c>
      <c r="P38" s="76">
        <v>35</v>
      </c>
      <c r="Q38" s="70">
        <f t="shared" si="24"/>
        <v>63</v>
      </c>
      <c r="R38" s="71">
        <f t="shared" si="15"/>
        <v>8.6956521739130432E-2</v>
      </c>
      <c r="S38" s="75">
        <v>28</v>
      </c>
      <c r="T38" s="76">
        <v>35</v>
      </c>
      <c r="U38" s="70">
        <f t="shared" si="25"/>
        <v>63</v>
      </c>
      <c r="V38" s="71">
        <f t="shared" si="16"/>
        <v>8.6956521739130432E-2</v>
      </c>
      <c r="W38" s="75"/>
      <c r="X38" s="76"/>
      <c r="Y38" s="70">
        <f t="shared" si="26"/>
        <v>0</v>
      </c>
      <c r="Z38" s="71">
        <f t="shared" si="17"/>
        <v>1</v>
      </c>
      <c r="AA38" s="75"/>
      <c r="AB38" s="76"/>
      <c r="AC38" s="70">
        <f t="shared" si="18"/>
        <v>0</v>
      </c>
      <c r="AD38" s="108">
        <f t="shared" si="19"/>
        <v>1</v>
      </c>
    </row>
    <row r="39" spans="1:31" s="2" customFormat="1" x14ac:dyDescent="0.2">
      <c r="A39" s="67"/>
      <c r="B39" s="78" t="s">
        <v>1</v>
      </c>
      <c r="C39" s="75">
        <v>42</v>
      </c>
      <c r="D39" s="76">
        <v>4</v>
      </c>
      <c r="E39" s="70">
        <f t="shared" si="20"/>
        <v>46</v>
      </c>
      <c r="F39" s="71">
        <f t="shared" si="21"/>
        <v>0</v>
      </c>
      <c r="G39" s="75">
        <v>42</v>
      </c>
      <c r="H39" s="76">
        <v>4</v>
      </c>
      <c r="I39" s="70">
        <f t="shared" si="22"/>
        <v>46</v>
      </c>
      <c r="J39" s="71">
        <f t="shared" si="13"/>
        <v>0</v>
      </c>
      <c r="K39" s="75">
        <v>42</v>
      </c>
      <c r="L39" s="76">
        <v>4</v>
      </c>
      <c r="M39" s="70">
        <f t="shared" si="23"/>
        <v>46</v>
      </c>
      <c r="N39" s="71">
        <f t="shared" si="14"/>
        <v>0</v>
      </c>
      <c r="O39" s="75">
        <v>42</v>
      </c>
      <c r="P39" s="76">
        <v>4</v>
      </c>
      <c r="Q39" s="70">
        <f t="shared" si="24"/>
        <v>46</v>
      </c>
      <c r="R39" s="71">
        <f t="shared" si="15"/>
        <v>0</v>
      </c>
      <c r="S39" s="75">
        <v>42</v>
      </c>
      <c r="T39" s="76">
        <v>4</v>
      </c>
      <c r="U39" s="70">
        <f t="shared" si="25"/>
        <v>46</v>
      </c>
      <c r="V39" s="71">
        <f t="shared" si="16"/>
        <v>0</v>
      </c>
      <c r="W39" s="75"/>
      <c r="X39" s="76"/>
      <c r="Y39" s="70">
        <f t="shared" si="26"/>
        <v>0</v>
      </c>
      <c r="Z39" s="71">
        <f t="shared" si="17"/>
        <v>1</v>
      </c>
      <c r="AA39" s="75"/>
      <c r="AB39" s="76"/>
      <c r="AC39" s="70">
        <f t="shared" si="18"/>
        <v>0</v>
      </c>
      <c r="AD39" s="108">
        <f t="shared" si="19"/>
        <v>1</v>
      </c>
    </row>
    <row r="40" spans="1:31" s="2" customFormat="1" x14ac:dyDescent="0.2">
      <c r="A40" s="67"/>
      <c r="B40" s="78" t="s">
        <v>15</v>
      </c>
      <c r="C40" s="75">
        <v>41</v>
      </c>
      <c r="D40" s="76">
        <v>0</v>
      </c>
      <c r="E40" s="70">
        <f t="shared" si="20"/>
        <v>41</v>
      </c>
      <c r="F40" s="71">
        <f t="shared" si="21"/>
        <v>0.19607843137254902</v>
      </c>
      <c r="G40" s="75">
        <v>41</v>
      </c>
      <c r="H40" s="76">
        <v>0</v>
      </c>
      <c r="I40" s="70">
        <f t="shared" si="22"/>
        <v>41</v>
      </c>
      <c r="J40" s="71">
        <f t="shared" si="13"/>
        <v>0.19607843137254902</v>
      </c>
      <c r="K40" s="75">
        <v>41</v>
      </c>
      <c r="L40" s="76">
        <v>0</v>
      </c>
      <c r="M40" s="70">
        <f t="shared" si="23"/>
        <v>41</v>
      </c>
      <c r="N40" s="71">
        <f t="shared" si="14"/>
        <v>0.19607843137254902</v>
      </c>
      <c r="O40" s="75">
        <v>41</v>
      </c>
      <c r="P40" s="76">
        <v>0</v>
      </c>
      <c r="Q40" s="70">
        <f t="shared" si="24"/>
        <v>41</v>
      </c>
      <c r="R40" s="71">
        <f t="shared" si="15"/>
        <v>0.19607843137254902</v>
      </c>
      <c r="S40" s="75">
        <v>41</v>
      </c>
      <c r="T40" s="76">
        <v>0</v>
      </c>
      <c r="U40" s="70">
        <f t="shared" si="25"/>
        <v>41</v>
      </c>
      <c r="V40" s="71">
        <f t="shared" si="16"/>
        <v>0.19607843137254902</v>
      </c>
      <c r="W40" s="75"/>
      <c r="X40" s="76"/>
      <c r="Y40" s="70">
        <f t="shared" si="26"/>
        <v>0</v>
      </c>
      <c r="Z40" s="71">
        <f t="shared" si="17"/>
        <v>1</v>
      </c>
      <c r="AA40" s="75"/>
      <c r="AB40" s="76"/>
      <c r="AC40" s="70">
        <f t="shared" si="18"/>
        <v>0</v>
      </c>
      <c r="AD40" s="108">
        <f t="shared" si="19"/>
        <v>1</v>
      </c>
    </row>
    <row r="41" spans="1:31" s="2" customFormat="1" x14ac:dyDescent="0.2">
      <c r="A41" s="67"/>
      <c r="B41" s="78" t="s">
        <v>14</v>
      </c>
      <c r="C41" s="75">
        <v>13</v>
      </c>
      <c r="D41" s="76">
        <v>4</v>
      </c>
      <c r="E41" s="70">
        <f t="shared" si="20"/>
        <v>17</v>
      </c>
      <c r="F41" s="71">
        <f t="shared" si="21"/>
        <v>5.5555555555555552E-2</v>
      </c>
      <c r="G41" s="75">
        <v>13</v>
      </c>
      <c r="H41" s="76">
        <v>4</v>
      </c>
      <c r="I41" s="70">
        <f t="shared" si="22"/>
        <v>17</v>
      </c>
      <c r="J41" s="71">
        <f t="shared" si="13"/>
        <v>5.5555555555555552E-2</v>
      </c>
      <c r="K41" s="75">
        <v>13</v>
      </c>
      <c r="L41" s="76">
        <v>4</v>
      </c>
      <c r="M41" s="70">
        <f t="shared" si="23"/>
        <v>17</v>
      </c>
      <c r="N41" s="71">
        <f t="shared" si="14"/>
        <v>5.5555555555555552E-2</v>
      </c>
      <c r="O41" s="75">
        <v>13</v>
      </c>
      <c r="P41" s="76">
        <v>4</v>
      </c>
      <c r="Q41" s="70">
        <f t="shared" si="24"/>
        <v>17</v>
      </c>
      <c r="R41" s="71">
        <f t="shared" si="15"/>
        <v>5.5555555555555552E-2</v>
      </c>
      <c r="S41" s="75">
        <v>13</v>
      </c>
      <c r="T41" s="76">
        <v>4</v>
      </c>
      <c r="U41" s="70">
        <f t="shared" si="25"/>
        <v>17</v>
      </c>
      <c r="V41" s="71">
        <f t="shared" si="16"/>
        <v>5.5555555555555552E-2</v>
      </c>
      <c r="W41" s="75"/>
      <c r="X41" s="76"/>
      <c r="Y41" s="70">
        <f t="shared" si="26"/>
        <v>0</v>
      </c>
      <c r="Z41" s="71">
        <f t="shared" si="17"/>
        <v>1</v>
      </c>
      <c r="AA41" s="75"/>
      <c r="AB41" s="76"/>
      <c r="AC41" s="70">
        <f t="shared" si="18"/>
        <v>0</v>
      </c>
      <c r="AD41" s="108">
        <f t="shared" si="19"/>
        <v>1</v>
      </c>
    </row>
    <row r="42" spans="1:31" s="2" customFormat="1" x14ac:dyDescent="0.2">
      <c r="A42" s="67"/>
      <c r="B42" s="78" t="s">
        <v>16</v>
      </c>
      <c r="C42" s="75">
        <v>4</v>
      </c>
      <c r="D42" s="76">
        <v>1</v>
      </c>
      <c r="E42" s="70">
        <f t="shared" si="20"/>
        <v>5</v>
      </c>
      <c r="F42" s="71">
        <f t="shared" si="21"/>
        <v>0</v>
      </c>
      <c r="G42" s="75">
        <v>4</v>
      </c>
      <c r="H42" s="76">
        <v>1</v>
      </c>
      <c r="I42" s="70">
        <f t="shared" si="22"/>
        <v>5</v>
      </c>
      <c r="J42" s="71">
        <f t="shared" si="13"/>
        <v>0</v>
      </c>
      <c r="K42" s="75">
        <v>4</v>
      </c>
      <c r="L42" s="76">
        <v>1</v>
      </c>
      <c r="M42" s="70">
        <f t="shared" si="23"/>
        <v>5</v>
      </c>
      <c r="N42" s="71">
        <f t="shared" si="14"/>
        <v>0</v>
      </c>
      <c r="O42" s="75">
        <v>4</v>
      </c>
      <c r="P42" s="76">
        <v>1</v>
      </c>
      <c r="Q42" s="70">
        <f t="shared" si="24"/>
        <v>5</v>
      </c>
      <c r="R42" s="71">
        <f t="shared" si="15"/>
        <v>0</v>
      </c>
      <c r="S42" s="75">
        <v>4</v>
      </c>
      <c r="T42" s="76">
        <v>1</v>
      </c>
      <c r="U42" s="70">
        <f t="shared" si="25"/>
        <v>5</v>
      </c>
      <c r="V42" s="71">
        <f t="shared" si="16"/>
        <v>0</v>
      </c>
      <c r="W42" s="75"/>
      <c r="X42" s="76"/>
      <c r="Y42" s="70">
        <f t="shared" si="26"/>
        <v>0</v>
      </c>
      <c r="Z42" s="71">
        <f t="shared" si="17"/>
        <v>1</v>
      </c>
      <c r="AA42" s="75"/>
      <c r="AB42" s="76"/>
      <c r="AC42" s="70">
        <f t="shared" si="18"/>
        <v>0</v>
      </c>
      <c r="AD42" s="108">
        <f t="shared" si="19"/>
        <v>1</v>
      </c>
    </row>
    <row r="43" spans="1:31" s="2" customFormat="1" x14ac:dyDescent="0.2">
      <c r="A43" s="67"/>
      <c r="B43" s="78" t="s">
        <v>37</v>
      </c>
      <c r="C43" s="75">
        <v>0</v>
      </c>
      <c r="D43" s="76">
        <v>0</v>
      </c>
      <c r="E43" s="70">
        <v>0</v>
      </c>
      <c r="F43" s="71">
        <f t="shared" si="21"/>
        <v>1</v>
      </c>
      <c r="G43" s="75">
        <v>0</v>
      </c>
      <c r="H43" s="76">
        <v>0</v>
      </c>
      <c r="I43" s="70">
        <f t="shared" si="22"/>
        <v>0</v>
      </c>
      <c r="J43" s="71">
        <f t="shared" si="13"/>
        <v>1</v>
      </c>
      <c r="K43" s="75">
        <v>0</v>
      </c>
      <c r="L43" s="76">
        <v>0</v>
      </c>
      <c r="M43" s="70">
        <f t="shared" si="23"/>
        <v>0</v>
      </c>
      <c r="N43" s="71">
        <f t="shared" si="14"/>
        <v>1</v>
      </c>
      <c r="O43" s="75">
        <v>0</v>
      </c>
      <c r="P43" s="76">
        <v>0</v>
      </c>
      <c r="Q43" s="70">
        <f t="shared" si="24"/>
        <v>0</v>
      </c>
      <c r="R43" s="71">
        <f t="shared" si="15"/>
        <v>1</v>
      </c>
      <c r="S43" s="75">
        <v>0</v>
      </c>
      <c r="T43" s="76">
        <v>0</v>
      </c>
      <c r="U43" s="70">
        <f t="shared" si="25"/>
        <v>0</v>
      </c>
      <c r="V43" s="71">
        <f t="shared" si="16"/>
        <v>1</v>
      </c>
      <c r="W43" s="75"/>
      <c r="X43" s="76"/>
      <c r="Y43" s="70">
        <f t="shared" si="26"/>
        <v>0</v>
      </c>
      <c r="Z43" s="71">
        <f t="shared" si="17"/>
        <v>1</v>
      </c>
      <c r="AA43" s="75"/>
      <c r="AB43" s="76"/>
      <c r="AC43" s="70">
        <f t="shared" si="18"/>
        <v>0</v>
      </c>
      <c r="AD43" s="108">
        <f t="shared" si="19"/>
        <v>1</v>
      </c>
    </row>
    <row r="44" spans="1:31" s="2" customFormat="1" ht="15" customHeight="1" x14ac:dyDescent="0.2">
      <c r="A44" s="67"/>
      <c r="B44" s="78" t="s">
        <v>18</v>
      </c>
      <c r="C44" s="75">
        <v>2</v>
      </c>
      <c r="D44" s="76">
        <v>0</v>
      </c>
      <c r="E44" s="70">
        <f t="shared" si="20"/>
        <v>2</v>
      </c>
      <c r="F44" s="71">
        <f t="shared" si="21"/>
        <v>0</v>
      </c>
      <c r="G44" s="75">
        <v>2</v>
      </c>
      <c r="H44" s="76">
        <v>0</v>
      </c>
      <c r="I44" s="70">
        <f t="shared" si="22"/>
        <v>2</v>
      </c>
      <c r="J44" s="71">
        <f t="shared" si="13"/>
        <v>0</v>
      </c>
      <c r="K44" s="75">
        <v>2</v>
      </c>
      <c r="L44" s="76">
        <v>0</v>
      </c>
      <c r="M44" s="70">
        <f t="shared" si="23"/>
        <v>2</v>
      </c>
      <c r="N44" s="71">
        <f t="shared" si="14"/>
        <v>0</v>
      </c>
      <c r="O44" s="75">
        <v>2</v>
      </c>
      <c r="P44" s="76">
        <v>0</v>
      </c>
      <c r="Q44" s="70">
        <f t="shared" si="24"/>
        <v>2</v>
      </c>
      <c r="R44" s="71">
        <f t="shared" si="15"/>
        <v>0</v>
      </c>
      <c r="S44" s="75">
        <v>2</v>
      </c>
      <c r="T44" s="76">
        <v>0</v>
      </c>
      <c r="U44" s="70">
        <f t="shared" si="25"/>
        <v>2</v>
      </c>
      <c r="V44" s="71">
        <f t="shared" si="16"/>
        <v>0</v>
      </c>
      <c r="W44" s="75"/>
      <c r="X44" s="76"/>
      <c r="Y44" s="70">
        <f t="shared" si="26"/>
        <v>0</v>
      </c>
      <c r="Z44" s="71">
        <f t="shared" si="17"/>
        <v>1</v>
      </c>
      <c r="AA44" s="75"/>
      <c r="AB44" s="76"/>
      <c r="AC44" s="70">
        <f t="shared" si="18"/>
        <v>0</v>
      </c>
      <c r="AD44" s="108">
        <f t="shared" si="19"/>
        <v>1</v>
      </c>
    </row>
    <row r="45" spans="1:31" s="2" customFormat="1" x14ac:dyDescent="0.2">
      <c r="A45" s="67"/>
      <c r="B45" s="78" t="s">
        <v>38</v>
      </c>
      <c r="C45" s="75">
        <v>16</v>
      </c>
      <c r="D45" s="76">
        <v>1</v>
      </c>
      <c r="E45" s="70">
        <f t="shared" si="20"/>
        <v>17</v>
      </c>
      <c r="F45" s="71">
        <f t="shared" si="21"/>
        <v>0</v>
      </c>
      <c r="G45" s="75">
        <v>16</v>
      </c>
      <c r="H45" s="76">
        <v>1</v>
      </c>
      <c r="I45" s="70">
        <f t="shared" si="22"/>
        <v>17</v>
      </c>
      <c r="J45" s="71">
        <f t="shared" si="13"/>
        <v>0</v>
      </c>
      <c r="K45" s="75">
        <v>16</v>
      </c>
      <c r="L45" s="76">
        <v>1</v>
      </c>
      <c r="M45" s="70">
        <f t="shared" si="23"/>
        <v>17</v>
      </c>
      <c r="N45" s="71">
        <f t="shared" si="14"/>
        <v>0</v>
      </c>
      <c r="O45" s="75">
        <v>16</v>
      </c>
      <c r="P45" s="76">
        <v>1</v>
      </c>
      <c r="Q45" s="70">
        <f t="shared" si="24"/>
        <v>17</v>
      </c>
      <c r="R45" s="71">
        <f t="shared" si="15"/>
        <v>0</v>
      </c>
      <c r="S45" s="75">
        <v>16</v>
      </c>
      <c r="T45" s="76">
        <v>1</v>
      </c>
      <c r="U45" s="70">
        <f t="shared" si="25"/>
        <v>17</v>
      </c>
      <c r="V45" s="71">
        <f t="shared" si="16"/>
        <v>0</v>
      </c>
      <c r="W45" s="75"/>
      <c r="X45" s="76"/>
      <c r="Y45" s="70">
        <f t="shared" si="26"/>
        <v>0</v>
      </c>
      <c r="Z45" s="71">
        <f t="shared" si="17"/>
        <v>1</v>
      </c>
      <c r="AA45" s="75"/>
      <c r="AB45" s="76"/>
      <c r="AC45" s="70">
        <f t="shared" si="18"/>
        <v>0</v>
      </c>
      <c r="AD45" s="108">
        <f t="shared" si="19"/>
        <v>1</v>
      </c>
    </row>
    <row r="46" spans="1:31" s="2" customFormat="1" x14ac:dyDescent="0.2">
      <c r="A46" s="67" t="s">
        <v>12</v>
      </c>
      <c r="B46" s="78" t="s">
        <v>7</v>
      </c>
      <c r="C46" s="75">
        <v>53</v>
      </c>
      <c r="D46" s="76">
        <v>7</v>
      </c>
      <c r="E46" s="70">
        <f t="shared" si="20"/>
        <v>60</v>
      </c>
      <c r="F46" s="71">
        <f t="shared" si="21"/>
        <v>6.25E-2</v>
      </c>
      <c r="G46" s="75">
        <v>53</v>
      </c>
      <c r="H46" s="76">
        <v>7</v>
      </c>
      <c r="I46" s="70">
        <f t="shared" si="22"/>
        <v>60</v>
      </c>
      <c r="J46" s="71">
        <f t="shared" si="13"/>
        <v>6.25E-2</v>
      </c>
      <c r="K46" s="75">
        <v>53</v>
      </c>
      <c r="L46" s="76">
        <v>7</v>
      </c>
      <c r="M46" s="70">
        <f t="shared" si="23"/>
        <v>60</v>
      </c>
      <c r="N46" s="71">
        <f t="shared" si="14"/>
        <v>6.25E-2</v>
      </c>
      <c r="O46" s="75">
        <v>52</v>
      </c>
      <c r="P46" s="76">
        <v>7</v>
      </c>
      <c r="Q46" s="70">
        <f t="shared" si="24"/>
        <v>59</v>
      </c>
      <c r="R46" s="71">
        <f t="shared" si="15"/>
        <v>7.8125E-2</v>
      </c>
      <c r="S46" s="75">
        <v>52</v>
      </c>
      <c r="T46" s="76">
        <v>7</v>
      </c>
      <c r="U46" s="70">
        <f t="shared" si="25"/>
        <v>59</v>
      </c>
      <c r="V46" s="71">
        <f t="shared" si="16"/>
        <v>7.8125E-2</v>
      </c>
      <c r="W46" s="75"/>
      <c r="X46" s="76"/>
      <c r="Y46" s="70">
        <f t="shared" si="26"/>
        <v>0</v>
      </c>
      <c r="Z46" s="71">
        <f t="shared" si="17"/>
        <v>1</v>
      </c>
      <c r="AA46" s="75"/>
      <c r="AB46" s="76"/>
      <c r="AC46" s="70">
        <f t="shared" si="18"/>
        <v>0</v>
      </c>
      <c r="AD46" s="108">
        <f t="shared" si="19"/>
        <v>1</v>
      </c>
    </row>
    <row r="47" spans="1:31" s="2" customFormat="1" x14ac:dyDescent="0.2">
      <c r="A47" s="67"/>
      <c r="B47" s="78" t="s">
        <v>39</v>
      </c>
      <c r="C47" s="75">
        <v>9</v>
      </c>
      <c r="D47" s="76">
        <v>3</v>
      </c>
      <c r="E47" s="70">
        <f t="shared" si="20"/>
        <v>12</v>
      </c>
      <c r="F47" s="71">
        <f t="shared" si="21"/>
        <v>0</v>
      </c>
      <c r="G47" s="75">
        <v>9</v>
      </c>
      <c r="H47" s="76">
        <v>3</v>
      </c>
      <c r="I47" s="70">
        <f t="shared" si="22"/>
        <v>12</v>
      </c>
      <c r="J47" s="71">
        <f t="shared" si="13"/>
        <v>0</v>
      </c>
      <c r="K47" s="75">
        <v>9</v>
      </c>
      <c r="L47" s="76">
        <v>2</v>
      </c>
      <c r="M47" s="70">
        <f t="shared" si="23"/>
        <v>11</v>
      </c>
      <c r="N47" s="71">
        <f t="shared" si="14"/>
        <v>8.3333333333333329E-2</v>
      </c>
      <c r="O47" s="75">
        <v>9</v>
      </c>
      <c r="P47" s="76">
        <v>2</v>
      </c>
      <c r="Q47" s="70">
        <f t="shared" si="24"/>
        <v>11</v>
      </c>
      <c r="R47" s="71">
        <f t="shared" si="15"/>
        <v>8.3333333333333329E-2</v>
      </c>
      <c r="S47" s="75">
        <v>9</v>
      </c>
      <c r="T47" s="76">
        <v>2</v>
      </c>
      <c r="U47" s="70">
        <f t="shared" si="25"/>
        <v>11</v>
      </c>
      <c r="V47" s="71">
        <f t="shared" si="16"/>
        <v>8.3333333333333329E-2</v>
      </c>
      <c r="W47" s="75"/>
      <c r="X47" s="76"/>
      <c r="Y47" s="70">
        <f t="shared" si="26"/>
        <v>0</v>
      </c>
      <c r="Z47" s="71">
        <f t="shared" si="17"/>
        <v>1</v>
      </c>
      <c r="AA47" s="75"/>
      <c r="AB47" s="76"/>
      <c r="AC47" s="70">
        <f t="shared" si="18"/>
        <v>0</v>
      </c>
      <c r="AD47" s="108">
        <f t="shared" si="19"/>
        <v>1</v>
      </c>
    </row>
    <row r="48" spans="1:31" x14ac:dyDescent="0.2">
      <c r="A48" s="67"/>
      <c r="B48" s="78" t="s">
        <v>10</v>
      </c>
      <c r="C48" s="75">
        <v>23</v>
      </c>
      <c r="D48" s="76">
        <v>9</v>
      </c>
      <c r="E48" s="70">
        <f t="shared" si="20"/>
        <v>32</v>
      </c>
      <c r="F48" s="71">
        <f t="shared" si="21"/>
        <v>0.13513513513513514</v>
      </c>
      <c r="G48" s="75">
        <v>23</v>
      </c>
      <c r="H48" s="76">
        <v>9</v>
      </c>
      <c r="I48" s="70">
        <f t="shared" si="22"/>
        <v>32</v>
      </c>
      <c r="J48" s="71">
        <f t="shared" si="13"/>
        <v>0.13513513513513514</v>
      </c>
      <c r="K48" s="75">
        <v>23</v>
      </c>
      <c r="L48" s="76">
        <v>9</v>
      </c>
      <c r="M48" s="70">
        <f t="shared" si="23"/>
        <v>32</v>
      </c>
      <c r="N48" s="71">
        <f t="shared" si="14"/>
        <v>0.13513513513513514</v>
      </c>
      <c r="O48" s="75">
        <v>22</v>
      </c>
      <c r="P48" s="76">
        <v>8</v>
      </c>
      <c r="Q48" s="70">
        <f t="shared" si="24"/>
        <v>30</v>
      </c>
      <c r="R48" s="71">
        <f t="shared" si="15"/>
        <v>0.1891891891891892</v>
      </c>
      <c r="S48" s="75">
        <v>22</v>
      </c>
      <c r="T48" s="76">
        <v>8</v>
      </c>
      <c r="U48" s="70">
        <f t="shared" si="25"/>
        <v>30</v>
      </c>
      <c r="V48" s="71">
        <f t="shared" si="16"/>
        <v>0.1891891891891892</v>
      </c>
      <c r="W48" s="75"/>
      <c r="X48" s="76"/>
      <c r="Y48" s="70">
        <f t="shared" si="26"/>
        <v>0</v>
      </c>
      <c r="Z48" s="71">
        <f t="shared" si="17"/>
        <v>1</v>
      </c>
      <c r="AA48" s="75"/>
      <c r="AB48" s="76"/>
      <c r="AC48" s="70">
        <f t="shared" si="18"/>
        <v>0</v>
      </c>
      <c r="AD48" s="108">
        <f t="shared" si="19"/>
        <v>1</v>
      </c>
      <c r="AE48" s="2"/>
    </row>
    <row r="49" spans="1:31" x14ac:dyDescent="0.2">
      <c r="A49" s="67"/>
      <c r="B49" s="78" t="s">
        <v>40</v>
      </c>
      <c r="C49" s="75">
        <v>13</v>
      </c>
      <c r="D49" s="76">
        <v>16</v>
      </c>
      <c r="E49" s="70">
        <f t="shared" si="20"/>
        <v>29</v>
      </c>
      <c r="F49" s="71">
        <f t="shared" si="21"/>
        <v>-3.5714285714285712E-2</v>
      </c>
      <c r="G49" s="75">
        <v>13</v>
      </c>
      <c r="H49" s="76">
        <v>16</v>
      </c>
      <c r="I49" s="70">
        <f t="shared" si="22"/>
        <v>29</v>
      </c>
      <c r="J49" s="71">
        <f t="shared" si="13"/>
        <v>-3.5714285714285712E-2</v>
      </c>
      <c r="K49" s="75">
        <v>13</v>
      </c>
      <c r="L49" s="76">
        <v>16</v>
      </c>
      <c r="M49" s="70">
        <f t="shared" si="23"/>
        <v>29</v>
      </c>
      <c r="N49" s="71">
        <f t="shared" si="14"/>
        <v>-3.5714285714285712E-2</v>
      </c>
      <c r="O49" s="75">
        <v>13</v>
      </c>
      <c r="P49" s="76">
        <v>16</v>
      </c>
      <c r="Q49" s="70">
        <f t="shared" si="24"/>
        <v>29</v>
      </c>
      <c r="R49" s="71">
        <f t="shared" si="15"/>
        <v>-3.5714285714285712E-2</v>
      </c>
      <c r="S49" s="75">
        <v>13</v>
      </c>
      <c r="T49" s="76">
        <v>16</v>
      </c>
      <c r="U49" s="70">
        <f t="shared" si="25"/>
        <v>29</v>
      </c>
      <c r="V49" s="71">
        <f t="shared" si="16"/>
        <v>-3.5714285714285712E-2</v>
      </c>
      <c r="W49" s="75"/>
      <c r="X49" s="76"/>
      <c r="Y49" s="70">
        <f t="shared" si="26"/>
        <v>0</v>
      </c>
      <c r="Z49" s="71">
        <f t="shared" si="17"/>
        <v>1</v>
      </c>
      <c r="AA49" s="75"/>
      <c r="AB49" s="76"/>
      <c r="AC49" s="70">
        <f t="shared" si="18"/>
        <v>0</v>
      </c>
      <c r="AD49" s="108">
        <f t="shared" si="19"/>
        <v>1</v>
      </c>
      <c r="AE49" s="2"/>
    </row>
    <row r="50" spans="1:31" x14ac:dyDescent="0.2">
      <c r="A50" s="67"/>
      <c r="B50" s="78" t="s">
        <v>11</v>
      </c>
      <c r="C50" s="75">
        <v>9</v>
      </c>
      <c r="D50" s="76">
        <v>12</v>
      </c>
      <c r="E50" s="70">
        <f t="shared" si="20"/>
        <v>21</v>
      </c>
      <c r="F50" s="71">
        <f t="shared" si="21"/>
        <v>-0.05</v>
      </c>
      <c r="G50" s="75">
        <v>9</v>
      </c>
      <c r="H50" s="76">
        <v>12</v>
      </c>
      <c r="I50" s="70">
        <f t="shared" si="22"/>
        <v>21</v>
      </c>
      <c r="J50" s="71">
        <f t="shared" si="13"/>
        <v>-0.05</v>
      </c>
      <c r="K50" s="75">
        <v>9</v>
      </c>
      <c r="L50" s="76">
        <v>12</v>
      </c>
      <c r="M50" s="70">
        <f t="shared" si="23"/>
        <v>21</v>
      </c>
      <c r="N50" s="71">
        <f t="shared" si="14"/>
        <v>-0.05</v>
      </c>
      <c r="O50" s="75">
        <v>9</v>
      </c>
      <c r="P50" s="76">
        <v>11</v>
      </c>
      <c r="Q50" s="70">
        <f t="shared" si="24"/>
        <v>20</v>
      </c>
      <c r="R50" s="71">
        <f t="shared" si="15"/>
        <v>0</v>
      </c>
      <c r="S50" s="75">
        <v>9</v>
      </c>
      <c r="T50" s="76">
        <v>11</v>
      </c>
      <c r="U50" s="70">
        <f t="shared" si="25"/>
        <v>20</v>
      </c>
      <c r="V50" s="71">
        <f t="shared" si="16"/>
        <v>0</v>
      </c>
      <c r="W50" s="75"/>
      <c r="X50" s="76"/>
      <c r="Y50" s="70">
        <f t="shared" si="26"/>
        <v>0</v>
      </c>
      <c r="Z50" s="71">
        <f t="shared" si="17"/>
        <v>1</v>
      </c>
      <c r="AA50" s="75"/>
      <c r="AB50" s="76"/>
      <c r="AC50" s="70">
        <f t="shared" si="18"/>
        <v>0</v>
      </c>
      <c r="AD50" s="108">
        <f t="shared" si="19"/>
        <v>1</v>
      </c>
      <c r="AE50" s="2"/>
    </row>
    <row r="51" spans="1:31" ht="15.75" thickBot="1" x14ac:dyDescent="0.25">
      <c r="A51" s="79" t="s">
        <v>20</v>
      </c>
      <c r="B51" s="80"/>
      <c r="C51" s="81">
        <f>SUM(C33:C50)</f>
        <v>479</v>
      </c>
      <c r="D51" s="82">
        <f>SUM(D33:D50)</f>
        <v>197</v>
      </c>
      <c r="E51" s="82">
        <f>SUM(E33:E50)</f>
        <v>676</v>
      </c>
      <c r="F51" s="83">
        <f t="shared" si="21"/>
        <v>0.10344827586206896</v>
      </c>
      <c r="G51" s="81">
        <f>SUM(G33:G50)</f>
        <v>479</v>
      </c>
      <c r="H51" s="82">
        <f>SUM(H33:H50)</f>
        <v>194</v>
      </c>
      <c r="I51" s="82">
        <f>SUM(I33:I50)</f>
        <v>673</v>
      </c>
      <c r="J51" s="83">
        <f t="shared" si="13"/>
        <v>0.10742705570291777</v>
      </c>
      <c r="K51" s="84">
        <f>SUM(K33:K50)</f>
        <v>479</v>
      </c>
      <c r="L51" s="82">
        <f>SUM(L33:L50)</f>
        <v>190</v>
      </c>
      <c r="M51" s="82">
        <f>SUM(M33:M50)</f>
        <v>669</v>
      </c>
      <c r="N51" s="83">
        <f t="shared" si="14"/>
        <v>0.11273209549071618</v>
      </c>
      <c r="O51" s="84">
        <f>SUM(O33:O50)</f>
        <v>475</v>
      </c>
      <c r="P51" s="82">
        <f>SUM(P33:P50)</f>
        <v>188</v>
      </c>
      <c r="Q51" s="82">
        <f>SUM(Q33:Q50)</f>
        <v>663</v>
      </c>
      <c r="R51" s="83">
        <f t="shared" si="15"/>
        <v>0.1206896551724138</v>
      </c>
      <c r="S51" s="84">
        <f>SUM(S33:S50)</f>
        <v>470</v>
      </c>
      <c r="T51" s="82">
        <f>SUM(T33:T50)</f>
        <v>187</v>
      </c>
      <c r="U51" s="82">
        <f>SUM(U33:U50)</f>
        <v>657</v>
      </c>
      <c r="V51" s="83">
        <f t="shared" si="16"/>
        <v>0.1286472148541114</v>
      </c>
      <c r="W51" s="84">
        <f>SUM(W33:W50)</f>
        <v>0</v>
      </c>
      <c r="X51" s="85">
        <f>SUM(X33:X50)</f>
        <v>0</v>
      </c>
      <c r="Y51" s="82">
        <f>SUM(Y33:Y50)</f>
        <v>0</v>
      </c>
      <c r="Z51" s="83">
        <f t="shared" si="17"/>
        <v>1</v>
      </c>
      <c r="AA51" s="84">
        <f>SUM(AA33:AA50)</f>
        <v>0</v>
      </c>
      <c r="AB51" s="85">
        <f>SUM(AB33:AB50)</f>
        <v>0</v>
      </c>
      <c r="AC51" s="82">
        <f>SUM(AC33:AC50)</f>
        <v>0</v>
      </c>
      <c r="AD51" s="83">
        <f t="shared" si="19"/>
        <v>1</v>
      </c>
      <c r="AE51" s="2"/>
    </row>
    <row r="52" spans="1:31" x14ac:dyDescent="0.2">
      <c r="A52" s="894" t="s">
        <v>49</v>
      </c>
      <c r="B52" s="895"/>
      <c r="C52" s="102">
        <v>41</v>
      </c>
      <c r="D52" s="103">
        <v>8</v>
      </c>
      <c r="E52" s="103">
        <v>49</v>
      </c>
      <c r="F52" s="111"/>
      <c r="G52" s="102">
        <v>41</v>
      </c>
      <c r="H52" s="103">
        <v>8</v>
      </c>
      <c r="I52" s="103">
        <v>49</v>
      </c>
      <c r="J52" s="115"/>
      <c r="K52" s="104">
        <v>41</v>
      </c>
      <c r="L52" s="103">
        <v>8</v>
      </c>
      <c r="M52" s="103">
        <v>49</v>
      </c>
      <c r="N52" s="115"/>
      <c r="O52" s="104">
        <v>41</v>
      </c>
      <c r="P52" s="103">
        <v>8</v>
      </c>
      <c r="Q52" s="103">
        <v>49</v>
      </c>
      <c r="R52" s="115"/>
      <c r="S52" s="104">
        <v>41</v>
      </c>
      <c r="T52" s="103">
        <v>8</v>
      </c>
      <c r="U52" s="110"/>
      <c r="V52" s="115"/>
      <c r="W52" s="104"/>
      <c r="X52" s="105"/>
      <c r="Y52" s="103"/>
      <c r="Z52" s="115"/>
      <c r="AA52" s="104"/>
      <c r="AB52" s="105"/>
      <c r="AC52" s="110"/>
      <c r="AD52" s="115"/>
      <c r="AE52" s="2"/>
    </row>
    <row r="53" spans="1:31" x14ac:dyDescent="0.2">
      <c r="A53" s="99" t="s">
        <v>24</v>
      </c>
      <c r="B53" s="78"/>
      <c r="C53" s="75">
        <v>66</v>
      </c>
      <c r="D53" s="76">
        <v>23</v>
      </c>
      <c r="E53" s="76">
        <v>89</v>
      </c>
      <c r="F53" s="88">
        <f t="shared" si="21"/>
        <v>7.2916666666666671E-2</v>
      </c>
      <c r="G53" s="75">
        <v>66</v>
      </c>
      <c r="H53" s="76">
        <v>23</v>
      </c>
      <c r="I53" s="76">
        <f>G53+H53</f>
        <v>89</v>
      </c>
      <c r="J53" s="71">
        <f>($E23-I53)/$E23</f>
        <v>7.2916666666666671E-2</v>
      </c>
      <c r="K53" s="75">
        <v>64</v>
      </c>
      <c r="L53" s="76">
        <v>22</v>
      </c>
      <c r="M53" s="76">
        <f>K53+L53</f>
        <v>86</v>
      </c>
      <c r="N53" s="71">
        <f>($E23-M53)/$E23</f>
        <v>0.10416666666666667</v>
      </c>
      <c r="O53" s="75">
        <v>63</v>
      </c>
      <c r="P53" s="76">
        <v>20</v>
      </c>
      <c r="Q53" s="76">
        <f>O53+P53</f>
        <v>83</v>
      </c>
      <c r="R53" s="71">
        <f>($E23-Q53)/$E23</f>
        <v>0.13541666666666666</v>
      </c>
      <c r="S53" s="75">
        <v>63</v>
      </c>
      <c r="T53" s="76">
        <v>20</v>
      </c>
      <c r="U53" s="76">
        <f>S53+T53</f>
        <v>83</v>
      </c>
      <c r="V53" s="71">
        <f>($E23-U53)/$E23</f>
        <v>0.13541666666666666</v>
      </c>
      <c r="W53" s="75"/>
      <c r="X53" s="76"/>
      <c r="Y53" s="76">
        <f>W53+X53</f>
        <v>0</v>
      </c>
      <c r="Z53" s="71">
        <f>($E23-Y53)/$E23</f>
        <v>1</v>
      </c>
      <c r="AA53" s="75"/>
      <c r="AB53" s="76"/>
      <c r="AC53" s="76">
        <f>AA53+AB53</f>
        <v>0</v>
      </c>
      <c r="AD53" s="108">
        <f>($E23-AC53)/$E23</f>
        <v>1</v>
      </c>
      <c r="AE53" s="2"/>
    </row>
    <row r="54" spans="1:31" ht="15.75" thickBot="1" x14ac:dyDescent="0.25">
      <c r="A54" s="89" t="s">
        <v>51</v>
      </c>
      <c r="B54" s="90"/>
      <c r="C54" s="91">
        <f>C51+C53</f>
        <v>545</v>
      </c>
      <c r="D54" s="135">
        <f>D51+D53</f>
        <v>220</v>
      </c>
      <c r="E54" s="113">
        <f>SUM(E33:E50)+E53</f>
        <v>765</v>
      </c>
      <c r="F54" s="94">
        <f t="shared" si="21"/>
        <v>0.1</v>
      </c>
      <c r="G54" s="91">
        <f>G51+G53</f>
        <v>545</v>
      </c>
      <c r="H54" s="135">
        <f>H51+H53</f>
        <v>217</v>
      </c>
      <c r="I54" s="113">
        <f>SUM(I33:I50)+I53</f>
        <v>762</v>
      </c>
      <c r="J54" s="94">
        <f>($E24-I54)/$E24</f>
        <v>0.10352941176470588</v>
      </c>
      <c r="K54" s="91">
        <f>K51+K53</f>
        <v>543</v>
      </c>
      <c r="L54" s="135">
        <f>L51+L53</f>
        <v>212</v>
      </c>
      <c r="M54" s="113">
        <f>SUM(M33:M50)+M53</f>
        <v>755</v>
      </c>
      <c r="N54" s="94">
        <f>($E24-M54)/$E24</f>
        <v>0.11176470588235295</v>
      </c>
      <c r="O54" s="91">
        <f>O51+O53</f>
        <v>538</v>
      </c>
      <c r="P54" s="135">
        <f>P51+P53</f>
        <v>208</v>
      </c>
      <c r="Q54" s="113">
        <f>SUM(Q33:Q50)+Q53</f>
        <v>746</v>
      </c>
      <c r="R54" s="94">
        <f>($E24-Q54)/$E24</f>
        <v>0.12235294117647059</v>
      </c>
      <c r="S54" s="91">
        <f>S51+S53</f>
        <v>533</v>
      </c>
      <c r="T54" s="135">
        <f>T51+T53</f>
        <v>207</v>
      </c>
      <c r="U54" s="113">
        <f>SUM(U33:U50)+U53</f>
        <v>740</v>
      </c>
      <c r="V54" s="94">
        <f>($E24-U54)/$E24</f>
        <v>0.12941176470588237</v>
      </c>
      <c r="W54" s="91">
        <f>W51+W53</f>
        <v>0</v>
      </c>
      <c r="X54" s="135">
        <f>X51+X53</f>
        <v>0</v>
      </c>
      <c r="Y54" s="113">
        <f>SUM(Y33:Y50)+Y53</f>
        <v>0</v>
      </c>
      <c r="Z54" s="94">
        <f>($E24-Y54)/$E24</f>
        <v>1</v>
      </c>
      <c r="AA54" s="91">
        <f>AA51+AA53</f>
        <v>0</v>
      </c>
      <c r="AB54" s="135">
        <f>AB51+AB53</f>
        <v>0</v>
      </c>
      <c r="AC54" s="113">
        <f>SUM(AC33:AC50)+AC53</f>
        <v>0</v>
      </c>
      <c r="AD54" s="94">
        <f>($E24-AC54)/$E24</f>
        <v>1</v>
      </c>
      <c r="AE54" s="2"/>
    </row>
    <row r="55" spans="1:31" ht="15.75" thickTop="1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</row>
    <row r="56" spans="1:31" s="2" customFormat="1" x14ac:dyDescent="0.2">
      <c r="A56" s="884" t="s">
        <v>50</v>
      </c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  <c r="AD56" s="884"/>
    </row>
  </sheetData>
  <mergeCells count="24">
    <mergeCell ref="A56:AD56"/>
    <mergeCell ref="A52:B52"/>
    <mergeCell ref="A22:B22"/>
    <mergeCell ref="O1:R1"/>
    <mergeCell ref="AA1:AD1"/>
    <mergeCell ref="S25:U25"/>
    <mergeCell ref="W25:Y25"/>
    <mergeCell ref="S1:V1"/>
    <mergeCell ref="W1:Z1"/>
    <mergeCell ref="O25:Q25"/>
    <mergeCell ref="C1:F1"/>
    <mergeCell ref="G1:J1"/>
    <mergeCell ref="K1:N1"/>
    <mergeCell ref="C25:E25"/>
    <mergeCell ref="G25:I25"/>
    <mergeCell ref="K25:M25"/>
    <mergeCell ref="A26:AD26"/>
    <mergeCell ref="AA31:AD31"/>
    <mergeCell ref="O31:R31"/>
    <mergeCell ref="G31:J31"/>
    <mergeCell ref="K31:N31"/>
    <mergeCell ref="W31:Z31"/>
    <mergeCell ref="S31:V31"/>
    <mergeCell ref="C31:F31"/>
  </mergeCells>
  <phoneticPr fontId="0" type="noConversion"/>
  <printOptions horizontalCentered="1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>
    <oddHeader>&amp;C&amp;"Arial,Bold"&amp;16Studenterantal på Tek.Nat.Basis 2002/2003&amp;R&amp;D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8"/>
  <sheetViews>
    <sheetView workbookViewId="0">
      <pane xSplit="2" topLeftCell="K1" activePane="topRight" state="frozen"/>
      <selection pane="topRight" activeCell="AJ21" sqref="AJ21"/>
    </sheetView>
  </sheetViews>
  <sheetFormatPr defaultColWidth="8.85546875" defaultRowHeight="12.75" x14ac:dyDescent="0.2"/>
  <cols>
    <col min="1" max="1" width="2" customWidth="1"/>
    <col min="2" max="2" width="20" customWidth="1"/>
    <col min="3" max="66" width="5.7109375" customWidth="1"/>
  </cols>
  <sheetData>
    <row r="1" spans="1:67" ht="15.75" x14ac:dyDescent="0.25">
      <c r="A1" s="671"/>
      <c r="B1" s="864" t="s">
        <v>309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71"/>
      <c r="S1" s="671"/>
      <c r="T1" s="671"/>
      <c r="U1" s="672"/>
      <c r="V1" s="671"/>
      <c r="W1" s="671"/>
      <c r="X1" s="671"/>
      <c r="Y1" s="671"/>
      <c r="Z1" s="673"/>
      <c r="AA1" s="671"/>
      <c r="AB1" s="671"/>
      <c r="AC1" s="671"/>
      <c r="AD1" s="671"/>
      <c r="AE1" s="673"/>
      <c r="AF1" s="671"/>
      <c r="AG1" s="671"/>
      <c r="AH1" s="671"/>
      <c r="AI1" s="671"/>
      <c r="AJ1" s="672"/>
      <c r="AK1" s="671"/>
      <c r="AL1" s="671"/>
      <c r="AM1" s="671"/>
      <c r="AN1" s="671"/>
      <c r="AO1" s="672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</row>
    <row r="2" spans="1:67" ht="13.5" thickBot="1" x14ac:dyDescent="0.25">
      <c r="A2" s="671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1"/>
      <c r="S2" s="671"/>
      <c r="T2" s="671"/>
      <c r="U2" s="672"/>
      <c r="V2" s="671"/>
      <c r="W2" s="671"/>
      <c r="X2" s="671"/>
      <c r="Y2" s="671"/>
      <c r="Z2" s="673"/>
      <c r="AA2" s="671"/>
      <c r="AB2" s="671"/>
      <c r="AC2" s="671"/>
      <c r="AD2" s="671"/>
      <c r="AE2" s="673"/>
      <c r="AF2" s="671"/>
      <c r="AG2" s="671"/>
      <c r="AH2" s="671"/>
      <c r="AI2" s="671"/>
      <c r="AJ2" s="672"/>
      <c r="AK2" s="671"/>
      <c r="AL2" s="671"/>
      <c r="AM2" s="671"/>
      <c r="AN2" s="671"/>
      <c r="AO2" s="672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</row>
    <row r="3" spans="1:67" ht="13.5" thickBot="1" x14ac:dyDescent="0.25">
      <c r="A3" s="678"/>
      <c r="B3" s="675" t="s">
        <v>278</v>
      </c>
      <c r="C3" s="676">
        <f>C8+C41+C74</f>
        <v>1636</v>
      </c>
      <c r="D3" s="676">
        <f>D8+D41+D74</f>
        <v>646</v>
      </c>
      <c r="E3" s="677">
        <f>E8+E41+E74</f>
        <v>2282</v>
      </c>
      <c r="F3" s="676"/>
      <c r="G3" s="676"/>
      <c r="H3" s="676">
        <f>H8+H41+H74</f>
        <v>1566</v>
      </c>
      <c r="I3" s="676">
        <f>I8+I41+I74</f>
        <v>624</v>
      </c>
      <c r="J3" s="677">
        <f>J8+J41+J74</f>
        <v>2190</v>
      </c>
      <c r="K3" s="676"/>
      <c r="L3" s="676">
        <f>L8+L41+L74</f>
        <v>1543</v>
      </c>
      <c r="M3" s="676">
        <f>M8+M41+M74</f>
        <v>616</v>
      </c>
      <c r="N3" s="677">
        <f>N8+N41+N74</f>
        <v>2159</v>
      </c>
      <c r="O3" s="677"/>
      <c r="P3" s="676"/>
      <c r="Q3" s="676">
        <f>Q8+Q41+Q74</f>
        <v>1506</v>
      </c>
      <c r="R3" s="676">
        <f>R8+R41+R74</f>
        <v>599</v>
      </c>
      <c r="S3" s="677">
        <f>S8+S41+S74</f>
        <v>2105</v>
      </c>
      <c r="T3" s="677"/>
      <c r="U3" s="676"/>
      <c r="V3" s="676">
        <f>V8+V41+V74</f>
        <v>1493</v>
      </c>
      <c r="W3" s="676">
        <f>W8+W41+W74</f>
        <v>592</v>
      </c>
      <c r="X3" s="677">
        <f>X8+X41+X74</f>
        <v>2085</v>
      </c>
      <c r="Y3" s="677"/>
      <c r="Z3" s="676"/>
      <c r="AA3" s="676">
        <f>AA8+AA41+AA74</f>
        <v>1477</v>
      </c>
      <c r="AB3" s="676">
        <f>AB8+AB41+AB74</f>
        <v>584</v>
      </c>
      <c r="AC3" s="677">
        <f>AC8+AC41+AC74</f>
        <v>2061</v>
      </c>
      <c r="AD3" s="677"/>
      <c r="AE3" s="676"/>
      <c r="AF3" s="676">
        <f>AF8+AF41+AF74</f>
        <v>1376</v>
      </c>
      <c r="AG3" s="676">
        <f>AG8+AG41+AG74</f>
        <v>555</v>
      </c>
      <c r="AH3" s="676">
        <f>AH8+AH41+AH74</f>
        <v>1931</v>
      </c>
      <c r="AI3" s="676"/>
      <c r="AJ3" s="676"/>
      <c r="AK3" s="676">
        <f>AK8+AK41+AK74</f>
        <v>1360</v>
      </c>
      <c r="AL3" s="676">
        <f>AL8+AL41+AL74</f>
        <v>551</v>
      </c>
      <c r="AM3" s="676">
        <f>AM8+AM41+AM74</f>
        <v>1911</v>
      </c>
      <c r="AN3" s="676"/>
      <c r="AO3" s="676"/>
      <c r="AP3" s="676">
        <f>AP8+AP41+AP74</f>
        <v>1341</v>
      </c>
      <c r="AQ3" s="676">
        <f>AQ8+AQ41+AQ74</f>
        <v>545</v>
      </c>
      <c r="AR3" s="676">
        <f>AR8+AR41+AR74</f>
        <v>1886</v>
      </c>
      <c r="AS3" s="676"/>
      <c r="AT3" s="676"/>
      <c r="AU3" s="676">
        <f>AU8+AU41+AU74</f>
        <v>1316</v>
      </c>
      <c r="AV3" s="676">
        <f>AV8+AV41+AV74</f>
        <v>536</v>
      </c>
      <c r="AW3" s="676">
        <f>AW8+AW41+AW74</f>
        <v>1852</v>
      </c>
      <c r="AX3" s="676"/>
      <c r="AY3" s="676"/>
      <c r="AZ3" s="676">
        <f>AZ8+AZ41+AZ74</f>
        <v>1289</v>
      </c>
      <c r="BA3" s="676">
        <f>BA8+BA41+BA74</f>
        <v>529</v>
      </c>
      <c r="BB3" s="676">
        <f>BB8+BB41+BB74</f>
        <v>1818</v>
      </c>
      <c r="BC3" s="676"/>
      <c r="BD3" s="676"/>
      <c r="BE3" s="676">
        <f>BE8+BE41+BE74</f>
        <v>1276</v>
      </c>
      <c r="BF3" s="676">
        <f>BF8+BF41+BF74</f>
        <v>525</v>
      </c>
      <c r="BG3" s="676">
        <f>BG8+BG41+BG74</f>
        <v>1801</v>
      </c>
      <c r="BH3" s="676"/>
      <c r="BI3" s="676"/>
      <c r="BJ3" s="676">
        <f>BJ8+BJ41+BJ74</f>
        <v>1271</v>
      </c>
      <c r="BK3" s="676">
        <f>BK8+BK41+BK74</f>
        <v>525</v>
      </c>
      <c r="BL3" s="676">
        <f>BL8+BL41+BL74</f>
        <v>1796</v>
      </c>
      <c r="BM3" s="676"/>
      <c r="BN3" s="676"/>
      <c r="BO3" s="678"/>
    </row>
    <row r="4" spans="1:67" x14ac:dyDescent="0.2">
      <c r="A4" s="681"/>
      <c r="B4" s="679" t="s">
        <v>283</v>
      </c>
      <c r="C4" s="680"/>
      <c r="D4" s="680"/>
      <c r="E4" s="680">
        <f>E3+$C$84</f>
        <v>2344</v>
      </c>
      <c r="F4" s="680"/>
      <c r="G4" s="680"/>
      <c r="H4" s="680"/>
      <c r="I4" s="680"/>
      <c r="J4" s="680">
        <f>J3+$C$84</f>
        <v>2252</v>
      </c>
      <c r="K4" s="680"/>
      <c r="L4" s="680"/>
      <c r="M4" s="680"/>
      <c r="N4" s="680">
        <f>N3+$C$84</f>
        <v>2221</v>
      </c>
      <c r="O4" s="680"/>
      <c r="P4" s="680"/>
      <c r="Q4" s="680"/>
      <c r="R4" s="680"/>
      <c r="S4" s="680">
        <f>S3+$C$84</f>
        <v>2167</v>
      </c>
      <c r="T4" s="680"/>
      <c r="U4" s="680"/>
      <c r="V4" s="680"/>
      <c r="W4" s="680"/>
      <c r="X4" s="680">
        <f>X3+$C$84</f>
        <v>2147</v>
      </c>
      <c r="Y4" s="680"/>
      <c r="Z4" s="680"/>
      <c r="AA4" s="680" t="s">
        <v>288</v>
      </c>
      <c r="AB4" s="680"/>
      <c r="AC4" s="680">
        <f>AC3+$C$84</f>
        <v>2123</v>
      </c>
      <c r="AD4" s="680"/>
      <c r="AE4" s="680"/>
      <c r="AF4" s="680"/>
      <c r="AG4" s="680"/>
      <c r="AH4" s="680">
        <f>AH3+$C$84</f>
        <v>1993</v>
      </c>
      <c r="AI4" s="680"/>
      <c r="AJ4" s="680"/>
      <c r="AK4" s="680"/>
      <c r="AL4" s="680"/>
      <c r="AM4" s="680">
        <f>AM3+$C$84</f>
        <v>1973</v>
      </c>
      <c r="AN4" s="680"/>
      <c r="AO4" s="680"/>
      <c r="AP4" s="680"/>
      <c r="AQ4" s="680"/>
      <c r="AR4" s="680">
        <f>AR3+$C$84</f>
        <v>1948</v>
      </c>
      <c r="AS4" s="680"/>
      <c r="AT4" s="680"/>
      <c r="AU4" s="680"/>
      <c r="AV4" s="680"/>
      <c r="AW4" s="680">
        <f>AW3+$C$84</f>
        <v>1914</v>
      </c>
      <c r="AX4" s="680"/>
      <c r="AY4" s="680"/>
      <c r="AZ4" s="680"/>
      <c r="BA4" s="680"/>
      <c r="BB4" s="680">
        <f>BB3+$C$84</f>
        <v>1880</v>
      </c>
      <c r="BC4" s="680"/>
      <c r="BD4" s="680"/>
      <c r="BE4" s="680"/>
      <c r="BF4" s="680"/>
      <c r="BG4" s="680">
        <f>BG3+$C$84</f>
        <v>1863</v>
      </c>
      <c r="BH4" s="680"/>
      <c r="BI4" s="680"/>
      <c r="BJ4" s="680"/>
      <c r="BK4" s="680"/>
      <c r="BL4" s="680">
        <f>BL3+$C$84</f>
        <v>1858</v>
      </c>
      <c r="BM4" s="680"/>
      <c r="BN4" s="681"/>
      <c r="BO4" s="681"/>
    </row>
    <row r="5" spans="1:67" ht="13.5" thickBot="1" x14ac:dyDescent="0.25">
      <c r="A5" s="681"/>
      <c r="B5" s="679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680"/>
      <c r="AD5" s="680"/>
      <c r="AE5" s="680"/>
      <c r="AF5" s="680"/>
      <c r="AG5" s="680"/>
      <c r="AH5" s="680"/>
      <c r="AI5" s="680"/>
      <c r="AJ5" s="680"/>
      <c r="AK5" s="680"/>
      <c r="AL5" s="680"/>
      <c r="AM5" s="680"/>
      <c r="AN5" s="680"/>
      <c r="AO5" s="680"/>
      <c r="AP5" s="681"/>
      <c r="AQ5" s="681"/>
      <c r="AR5" s="681"/>
      <c r="AS5" s="681"/>
      <c r="AT5" s="681"/>
      <c r="AU5" s="681"/>
      <c r="AV5" s="681"/>
      <c r="AW5" s="681"/>
      <c r="AX5" s="681"/>
      <c r="AY5" s="681"/>
      <c r="AZ5" s="681"/>
      <c r="BA5" s="681"/>
      <c r="BB5" s="681"/>
      <c r="BC5" s="681"/>
      <c r="BD5" s="681"/>
      <c r="BE5" s="681"/>
      <c r="BF5" s="681"/>
      <c r="BG5" s="681"/>
      <c r="BH5" s="681"/>
      <c r="BI5" s="681"/>
      <c r="BJ5" s="681"/>
      <c r="BK5" s="681"/>
      <c r="BL5" s="681"/>
      <c r="BM5" s="681"/>
      <c r="BN5" s="681"/>
      <c r="BO5" s="681"/>
    </row>
    <row r="6" spans="1:67" ht="12.75" customHeight="1" x14ac:dyDescent="0.2">
      <c r="A6" s="671"/>
      <c r="B6" s="934" t="s">
        <v>271</v>
      </c>
      <c r="C6" s="962" t="s">
        <v>298</v>
      </c>
      <c r="D6" s="963"/>
      <c r="E6" s="963"/>
      <c r="F6" s="964"/>
      <c r="G6" s="957" t="s">
        <v>96</v>
      </c>
      <c r="H6" s="965" t="s">
        <v>299</v>
      </c>
      <c r="I6" s="963"/>
      <c r="J6" s="963"/>
      <c r="K6" s="964"/>
      <c r="L6" s="962" t="s">
        <v>300</v>
      </c>
      <c r="M6" s="963"/>
      <c r="N6" s="963"/>
      <c r="O6" s="966"/>
      <c r="P6" s="964"/>
      <c r="Q6" s="962" t="s">
        <v>301</v>
      </c>
      <c r="R6" s="963"/>
      <c r="S6" s="963"/>
      <c r="T6" s="966"/>
      <c r="U6" s="964"/>
      <c r="V6" s="962" t="s">
        <v>302</v>
      </c>
      <c r="W6" s="967"/>
      <c r="X6" s="967"/>
      <c r="Y6" s="968"/>
      <c r="Z6" s="969"/>
      <c r="AA6" s="962" t="s">
        <v>303</v>
      </c>
      <c r="AB6" s="963"/>
      <c r="AC6" s="963"/>
      <c r="AD6" s="966"/>
      <c r="AE6" s="964"/>
      <c r="AF6" s="936" t="s">
        <v>304</v>
      </c>
      <c r="AG6" s="937"/>
      <c r="AH6" s="937"/>
      <c r="AI6" s="938"/>
      <c r="AJ6" s="939"/>
      <c r="AK6" s="936" t="s">
        <v>308</v>
      </c>
      <c r="AL6" s="937"/>
      <c r="AM6" s="937"/>
      <c r="AN6" s="938"/>
      <c r="AO6" s="939"/>
      <c r="AP6" s="936" t="s">
        <v>310</v>
      </c>
      <c r="AQ6" s="937"/>
      <c r="AR6" s="937"/>
      <c r="AS6" s="938"/>
      <c r="AT6" s="939"/>
      <c r="AU6" s="936" t="s">
        <v>311</v>
      </c>
      <c r="AV6" s="937"/>
      <c r="AW6" s="937"/>
      <c r="AX6" s="938"/>
      <c r="AY6" s="939"/>
      <c r="AZ6" s="936" t="s">
        <v>312</v>
      </c>
      <c r="BA6" s="937"/>
      <c r="BB6" s="937"/>
      <c r="BC6" s="938"/>
      <c r="BD6" s="939"/>
      <c r="BE6" s="936" t="s">
        <v>313</v>
      </c>
      <c r="BF6" s="937"/>
      <c r="BG6" s="937"/>
      <c r="BH6" s="938"/>
      <c r="BI6" s="939"/>
      <c r="BJ6" s="936" t="s">
        <v>314</v>
      </c>
      <c r="BK6" s="937"/>
      <c r="BL6" s="937"/>
      <c r="BM6" s="938"/>
      <c r="BN6" s="939"/>
      <c r="BO6" s="671"/>
    </row>
    <row r="7" spans="1:67" ht="13.5" thickBot="1" x14ac:dyDescent="0.25">
      <c r="A7" s="671"/>
      <c r="B7" s="935"/>
      <c r="C7" s="682" t="s">
        <v>22</v>
      </c>
      <c r="D7" s="683" t="s">
        <v>21</v>
      </c>
      <c r="E7" s="684" t="s">
        <v>23</v>
      </c>
      <c r="F7" s="685" t="s">
        <v>47</v>
      </c>
      <c r="G7" s="958"/>
      <c r="H7" s="682" t="s">
        <v>22</v>
      </c>
      <c r="I7" s="683" t="s">
        <v>21</v>
      </c>
      <c r="J7" s="684" t="s">
        <v>23</v>
      </c>
      <c r="K7" s="686" t="s">
        <v>47</v>
      </c>
      <c r="L7" s="682" t="s">
        <v>22</v>
      </c>
      <c r="M7" s="683" t="s">
        <v>21</v>
      </c>
      <c r="N7" s="684" t="s">
        <v>23</v>
      </c>
      <c r="O7" s="808" t="s">
        <v>294</v>
      </c>
      <c r="P7" s="686" t="s">
        <v>47</v>
      </c>
      <c r="Q7" s="682" t="s">
        <v>22</v>
      </c>
      <c r="R7" s="683" t="s">
        <v>21</v>
      </c>
      <c r="S7" s="684" t="s">
        <v>23</v>
      </c>
      <c r="T7" s="808" t="s">
        <v>294</v>
      </c>
      <c r="U7" s="686" t="s">
        <v>47</v>
      </c>
      <c r="V7" s="682" t="s">
        <v>22</v>
      </c>
      <c r="W7" s="683" t="s">
        <v>21</v>
      </c>
      <c r="X7" s="684" t="s">
        <v>23</v>
      </c>
      <c r="Y7" s="808" t="s">
        <v>294</v>
      </c>
      <c r="Z7" s="687" t="s">
        <v>47</v>
      </c>
      <c r="AA7" s="682" t="s">
        <v>22</v>
      </c>
      <c r="AB7" s="683" t="s">
        <v>21</v>
      </c>
      <c r="AC7" s="684" t="s">
        <v>23</v>
      </c>
      <c r="AD7" s="808" t="s">
        <v>294</v>
      </c>
      <c r="AE7" s="687" t="s">
        <v>47</v>
      </c>
      <c r="AF7" s="682" t="s">
        <v>22</v>
      </c>
      <c r="AG7" s="683" t="s">
        <v>21</v>
      </c>
      <c r="AH7" s="684" t="s">
        <v>23</v>
      </c>
      <c r="AI7" s="808" t="s">
        <v>294</v>
      </c>
      <c r="AJ7" s="686" t="s">
        <v>47</v>
      </c>
      <c r="AK7" s="682" t="s">
        <v>22</v>
      </c>
      <c r="AL7" s="683" t="s">
        <v>21</v>
      </c>
      <c r="AM7" s="683" t="s">
        <v>289</v>
      </c>
      <c r="AN7" s="808" t="s">
        <v>294</v>
      </c>
      <c r="AO7" s="686" t="s">
        <v>47</v>
      </c>
      <c r="AP7" s="682" t="s">
        <v>22</v>
      </c>
      <c r="AQ7" s="683" t="s">
        <v>21</v>
      </c>
      <c r="AR7" s="684" t="s">
        <v>23</v>
      </c>
      <c r="AS7" s="808" t="s">
        <v>294</v>
      </c>
      <c r="AT7" s="686" t="s">
        <v>47</v>
      </c>
      <c r="AU7" s="682" t="s">
        <v>22</v>
      </c>
      <c r="AV7" s="683" t="s">
        <v>21</v>
      </c>
      <c r="AW7" s="683" t="s">
        <v>289</v>
      </c>
      <c r="AX7" s="808" t="s">
        <v>294</v>
      </c>
      <c r="AY7" s="686" t="s">
        <v>47</v>
      </c>
      <c r="AZ7" s="682" t="s">
        <v>22</v>
      </c>
      <c r="BA7" s="683" t="s">
        <v>21</v>
      </c>
      <c r="BB7" s="684" t="s">
        <v>23</v>
      </c>
      <c r="BC7" s="808"/>
      <c r="BD7" s="686" t="s">
        <v>47</v>
      </c>
      <c r="BE7" s="682" t="s">
        <v>22</v>
      </c>
      <c r="BF7" s="683" t="s">
        <v>21</v>
      </c>
      <c r="BG7" s="683" t="s">
        <v>289</v>
      </c>
      <c r="BH7" s="808" t="s">
        <v>294</v>
      </c>
      <c r="BI7" s="686" t="s">
        <v>47</v>
      </c>
      <c r="BJ7" s="682" t="s">
        <v>22</v>
      </c>
      <c r="BK7" s="683" t="s">
        <v>21</v>
      </c>
      <c r="BL7" s="683" t="s">
        <v>289</v>
      </c>
      <c r="BM7" s="808" t="s">
        <v>294</v>
      </c>
      <c r="BN7" s="686" t="s">
        <v>47</v>
      </c>
      <c r="BO7" s="671"/>
    </row>
    <row r="8" spans="1:67" x14ac:dyDescent="0.2">
      <c r="A8" s="671"/>
      <c r="B8" s="859" t="s">
        <v>274</v>
      </c>
      <c r="C8" s="752">
        <f>C10+C19</f>
        <v>908</v>
      </c>
      <c r="D8" s="753">
        <f>D10+D19</f>
        <v>298</v>
      </c>
      <c r="E8" s="753">
        <f>E10+E19</f>
        <v>1206</v>
      </c>
      <c r="F8" s="754"/>
      <c r="G8" s="845"/>
      <c r="H8" s="752">
        <f>H10+H19</f>
        <v>880</v>
      </c>
      <c r="I8" s="753">
        <f>I10+I19</f>
        <v>291</v>
      </c>
      <c r="J8" s="755">
        <f>J10+J19</f>
        <v>1171</v>
      </c>
      <c r="K8" s="754"/>
      <c r="L8" s="752">
        <f>L10+L19</f>
        <v>867</v>
      </c>
      <c r="M8" s="753">
        <f>M10+M19</f>
        <v>286</v>
      </c>
      <c r="N8" s="753">
        <f>N10+N19</f>
        <v>1153</v>
      </c>
      <c r="O8" s="804"/>
      <c r="P8" s="756">
        <f>(N8-$J8)/$J8</f>
        <v>-1.5371477369769428E-2</v>
      </c>
      <c r="Q8" s="752">
        <f>Q10+Q19</f>
        <v>847</v>
      </c>
      <c r="R8" s="753">
        <f>R10+R19</f>
        <v>281</v>
      </c>
      <c r="S8" s="755">
        <f>S10+S19</f>
        <v>1128</v>
      </c>
      <c r="T8" s="809"/>
      <c r="U8" s="756">
        <f>(S8-$J8)/$J8</f>
        <v>-3.6720751494449186E-2</v>
      </c>
      <c r="V8" s="752">
        <f>V10+V19</f>
        <v>839</v>
      </c>
      <c r="W8" s="753">
        <f>W10+W19</f>
        <v>281</v>
      </c>
      <c r="X8" s="757">
        <f>X10+X19</f>
        <v>1120</v>
      </c>
      <c r="Y8" s="801"/>
      <c r="Z8" s="756">
        <f>(X8-$J8)/$J8</f>
        <v>-4.3552519214346712E-2</v>
      </c>
      <c r="AA8" s="752">
        <f>AA10+AA19</f>
        <v>834</v>
      </c>
      <c r="AB8" s="753">
        <f>AB10+AB19</f>
        <v>278</v>
      </c>
      <c r="AC8" s="757">
        <f>AC10+AC19</f>
        <v>1112</v>
      </c>
      <c r="AD8" s="801"/>
      <c r="AE8" s="756">
        <f>(AC8-$J8)/$J8</f>
        <v>-5.0384286934244238E-2</v>
      </c>
      <c r="AF8" s="752">
        <f>AF10+AF19</f>
        <v>778</v>
      </c>
      <c r="AG8" s="753">
        <f>AG10+AG19</f>
        <v>269</v>
      </c>
      <c r="AH8" s="757">
        <f>AH10+AH19</f>
        <v>1047</v>
      </c>
      <c r="AI8" s="801"/>
      <c r="AJ8" s="756">
        <f>(AH8-$J8)/$J8</f>
        <v>-0.10589239965841162</v>
      </c>
      <c r="AK8" s="752">
        <f>AK10+AK19</f>
        <v>764</v>
      </c>
      <c r="AL8" s="753">
        <f>AL10+AL19</f>
        <v>266</v>
      </c>
      <c r="AM8" s="757">
        <f>AM10+AM19</f>
        <v>1030</v>
      </c>
      <c r="AN8" s="801"/>
      <c r="AO8" s="756">
        <f>(AM8-$J8)/$J8</f>
        <v>-0.12040990606319385</v>
      </c>
      <c r="AP8" s="752">
        <f>AP10+AP19</f>
        <v>757</v>
      </c>
      <c r="AQ8" s="753">
        <f>AQ10+AQ19</f>
        <v>263</v>
      </c>
      <c r="AR8" s="757">
        <f>AR10+AR19</f>
        <v>1020</v>
      </c>
      <c r="AS8" s="801"/>
      <c r="AT8" s="756">
        <f>(AR8-$J8)/$J8</f>
        <v>-0.12894961571306576</v>
      </c>
      <c r="AU8" s="752">
        <f>AU10+AU19</f>
        <v>741</v>
      </c>
      <c r="AV8" s="753">
        <f>AV10+AV19</f>
        <v>260</v>
      </c>
      <c r="AW8" s="757">
        <f>AW10+AW19</f>
        <v>1001</v>
      </c>
      <c r="AX8" s="801"/>
      <c r="AY8" s="756">
        <f>(AW8-$J8)/$J8</f>
        <v>-0.14517506404782238</v>
      </c>
      <c r="AZ8" s="752">
        <f>AZ10+AZ19</f>
        <v>729</v>
      </c>
      <c r="BA8" s="753">
        <f>BA10+BA19</f>
        <v>257</v>
      </c>
      <c r="BB8" s="757">
        <f>BB10+BB19</f>
        <v>986</v>
      </c>
      <c r="BC8" s="801"/>
      <c r="BD8" s="756">
        <f>(BB8-$J8)/$J8</f>
        <v>-0.15798462852263023</v>
      </c>
      <c r="BE8" s="752">
        <f>BE10+BE19</f>
        <v>721</v>
      </c>
      <c r="BF8" s="753">
        <f>BF10+BF19</f>
        <v>254</v>
      </c>
      <c r="BG8" s="757">
        <f>BG10+BG19</f>
        <v>975</v>
      </c>
      <c r="BH8" s="801"/>
      <c r="BI8" s="756">
        <f>(BG8-$J8)/$J8</f>
        <v>-0.16737830913748933</v>
      </c>
      <c r="BJ8" s="752">
        <f>BJ10+BJ19</f>
        <v>719</v>
      </c>
      <c r="BK8" s="753">
        <f>BK10+BK19</f>
        <v>254</v>
      </c>
      <c r="BL8" s="757">
        <f>BL10+BL19</f>
        <v>973</v>
      </c>
      <c r="BM8" s="801"/>
      <c r="BN8" s="756">
        <f>(BL8-$J8)/$J8</f>
        <v>-0.16908625106746369</v>
      </c>
      <c r="BO8" s="671"/>
    </row>
    <row r="9" spans="1:67" ht="13.5" thickBot="1" x14ac:dyDescent="0.25">
      <c r="A9" s="671"/>
      <c r="B9" s="819" t="s">
        <v>275</v>
      </c>
      <c r="C9" s="720"/>
      <c r="D9" s="721"/>
      <c r="E9" s="721"/>
      <c r="F9" s="758"/>
      <c r="G9" s="851">
        <f>G10+G19</f>
        <v>35</v>
      </c>
      <c r="H9" s="720"/>
      <c r="I9" s="721"/>
      <c r="J9" s="759">
        <v>0</v>
      </c>
      <c r="K9" s="758"/>
      <c r="L9" s="724">
        <f>($H$8-L8)</f>
        <v>13</v>
      </c>
      <c r="M9" s="723">
        <f>($I$8-M8)</f>
        <v>5</v>
      </c>
      <c r="N9" s="760">
        <f>($J$8-N8)</f>
        <v>18</v>
      </c>
      <c r="O9" s="802">
        <f>N9</f>
        <v>18</v>
      </c>
      <c r="P9" s="761"/>
      <c r="Q9" s="724">
        <f>($H$8-Q8)</f>
        <v>33</v>
      </c>
      <c r="R9" s="723">
        <f>($I$8-R8)</f>
        <v>10</v>
      </c>
      <c r="S9" s="760">
        <f>($J$8-S8)</f>
        <v>43</v>
      </c>
      <c r="T9" s="802">
        <f>S9</f>
        <v>43</v>
      </c>
      <c r="U9" s="761"/>
      <c r="V9" s="724">
        <f>($H$8-V8)</f>
        <v>41</v>
      </c>
      <c r="W9" s="723">
        <f>($I$8-W8)</f>
        <v>10</v>
      </c>
      <c r="X9" s="760">
        <f>($J$8-X8)</f>
        <v>51</v>
      </c>
      <c r="Y9" s="802">
        <f>X9</f>
        <v>51</v>
      </c>
      <c r="Z9" s="761"/>
      <c r="AA9" s="724">
        <f>($H$8-AA8)</f>
        <v>46</v>
      </c>
      <c r="AB9" s="723">
        <f>($I$8-AB8)</f>
        <v>13</v>
      </c>
      <c r="AC9" s="760">
        <f>($J$8-AC8)</f>
        <v>59</v>
      </c>
      <c r="AD9" s="802">
        <f>AC9</f>
        <v>59</v>
      </c>
      <c r="AE9" s="761"/>
      <c r="AF9" s="724">
        <f>($H$8-AF8)</f>
        <v>102</v>
      </c>
      <c r="AG9" s="723">
        <f>($I$8-AG8)</f>
        <v>22</v>
      </c>
      <c r="AH9" s="760">
        <f>($J$8-AH8)</f>
        <v>124</v>
      </c>
      <c r="AI9" s="802">
        <f>AH9</f>
        <v>124</v>
      </c>
      <c r="AJ9" s="761"/>
      <c r="AK9" s="724">
        <f>($H$8-AK8)</f>
        <v>116</v>
      </c>
      <c r="AL9" s="723">
        <f>($I$8-AL8)</f>
        <v>25</v>
      </c>
      <c r="AM9" s="760">
        <f>($J$8-AM8)</f>
        <v>141</v>
      </c>
      <c r="AN9" s="802">
        <f>AM9</f>
        <v>141</v>
      </c>
      <c r="AO9" s="758"/>
      <c r="AP9" s="724">
        <f>($H$8-AP8)</f>
        <v>123</v>
      </c>
      <c r="AQ9" s="723">
        <f>($I$8-AQ8)</f>
        <v>28</v>
      </c>
      <c r="AR9" s="760">
        <f>($J$8-AR8)</f>
        <v>151</v>
      </c>
      <c r="AS9" s="802">
        <f>AR9</f>
        <v>151</v>
      </c>
      <c r="AT9" s="761"/>
      <c r="AU9" s="724">
        <f>($H$8-AU8)</f>
        <v>139</v>
      </c>
      <c r="AV9" s="723">
        <f>($I$8-AV8)</f>
        <v>31</v>
      </c>
      <c r="AW9" s="760">
        <f>($J$8-AW8)</f>
        <v>170</v>
      </c>
      <c r="AX9" s="802">
        <f>AW9</f>
        <v>170</v>
      </c>
      <c r="AY9" s="758"/>
      <c r="AZ9" s="724">
        <f>($H$8-AZ8)</f>
        <v>151</v>
      </c>
      <c r="BA9" s="723">
        <f>($I$8-BA8)</f>
        <v>34</v>
      </c>
      <c r="BB9" s="760">
        <f>($J$8-BB8)</f>
        <v>185</v>
      </c>
      <c r="BC9" s="802">
        <f>BB9</f>
        <v>185</v>
      </c>
      <c r="BD9" s="761"/>
      <c r="BE9" s="724">
        <f>($H$8-BE8)</f>
        <v>159</v>
      </c>
      <c r="BF9" s="723">
        <f>($I$8-BF8)</f>
        <v>37</v>
      </c>
      <c r="BG9" s="760">
        <f>($J$8-BG8)</f>
        <v>196</v>
      </c>
      <c r="BH9" s="802">
        <f>BG9</f>
        <v>196</v>
      </c>
      <c r="BI9" s="758"/>
      <c r="BJ9" s="724">
        <f>($H$8-BJ8)</f>
        <v>161</v>
      </c>
      <c r="BK9" s="723">
        <f>($I$8-BK8)</f>
        <v>37</v>
      </c>
      <c r="BL9" s="760">
        <f>($J$8-BL8)</f>
        <v>198</v>
      </c>
      <c r="BM9" s="802">
        <f>BL9</f>
        <v>198</v>
      </c>
      <c r="BN9" s="758"/>
      <c r="BO9" s="671"/>
    </row>
    <row r="10" spans="1:67" x14ac:dyDescent="0.2">
      <c r="A10" s="671"/>
      <c r="B10" s="785" t="s">
        <v>165</v>
      </c>
      <c r="C10" s="764">
        <f>C16+C11</f>
        <v>234</v>
      </c>
      <c r="D10" s="748">
        <f t="shared" ref="D10:AM10" si="0">D16+D11</f>
        <v>114</v>
      </c>
      <c r="E10" s="748">
        <f>E16+E11</f>
        <v>348</v>
      </c>
      <c r="F10" s="749"/>
      <c r="G10" s="850">
        <f>E10-J10</f>
        <v>11</v>
      </c>
      <c r="H10" s="812">
        <f t="shared" si="0"/>
        <v>227</v>
      </c>
      <c r="I10" s="813">
        <f t="shared" si="0"/>
        <v>110</v>
      </c>
      <c r="J10" s="813">
        <f t="shared" si="0"/>
        <v>337</v>
      </c>
      <c r="K10" s="789">
        <f>K16+K11</f>
        <v>0</v>
      </c>
      <c r="L10" s="812">
        <f t="shared" si="0"/>
        <v>225</v>
      </c>
      <c r="M10" s="813">
        <f t="shared" si="0"/>
        <v>104</v>
      </c>
      <c r="N10" s="813">
        <f t="shared" si="0"/>
        <v>329</v>
      </c>
      <c r="O10" s="814">
        <f>-($J10-N10)</f>
        <v>-8</v>
      </c>
      <c r="P10" s="861">
        <f t="shared" ref="P10:P36" si="1">(N10-$J10)/$J10</f>
        <v>-2.3738872403560832E-2</v>
      </c>
      <c r="Q10" s="812">
        <f t="shared" si="0"/>
        <v>220</v>
      </c>
      <c r="R10" s="813">
        <f t="shared" si="0"/>
        <v>102</v>
      </c>
      <c r="S10" s="813">
        <f>S16+S11</f>
        <v>322</v>
      </c>
      <c r="T10" s="814">
        <f>-($J10-S10)</f>
        <v>-15</v>
      </c>
      <c r="U10" s="861">
        <f t="shared" ref="U10" si="2">(S10-$J10)/$J10</f>
        <v>-4.4510385756676561E-2</v>
      </c>
      <c r="V10" s="812">
        <f t="shared" si="0"/>
        <v>218</v>
      </c>
      <c r="W10" s="813">
        <f t="shared" si="0"/>
        <v>102</v>
      </c>
      <c r="X10" s="813">
        <f t="shared" si="0"/>
        <v>320</v>
      </c>
      <c r="Y10" s="814">
        <f t="shared" ref="Y10:Y36" si="3">-($J10-X10)</f>
        <v>-17</v>
      </c>
      <c r="Z10" s="861">
        <f>(X10-$J10)/$J10</f>
        <v>-5.0445103857566766E-2</v>
      </c>
      <c r="AA10" s="747">
        <f t="shared" si="0"/>
        <v>217</v>
      </c>
      <c r="AB10" s="748">
        <f t="shared" si="0"/>
        <v>101</v>
      </c>
      <c r="AC10" s="748">
        <f t="shared" si="0"/>
        <v>318</v>
      </c>
      <c r="AD10" s="803">
        <f t="shared" ref="AD10:AD36" si="4">-($J10-AC10)</f>
        <v>-19</v>
      </c>
      <c r="AE10" s="861">
        <f>(AC10-$J10)/$J10</f>
        <v>-5.637982195845697E-2</v>
      </c>
      <c r="AF10" s="747">
        <f t="shared" si="0"/>
        <v>208</v>
      </c>
      <c r="AG10" s="748">
        <f t="shared" si="0"/>
        <v>98</v>
      </c>
      <c r="AH10" s="748">
        <f t="shared" si="0"/>
        <v>306</v>
      </c>
      <c r="AI10" s="803">
        <f t="shared" ref="AI10:AI36" si="5">-($J10-AH10)</f>
        <v>-31</v>
      </c>
      <c r="AJ10" s="861">
        <f>(AH10-$J10)/$J10</f>
        <v>-9.1988130563798218E-2</v>
      </c>
      <c r="AK10" s="747">
        <f t="shared" si="0"/>
        <v>197</v>
      </c>
      <c r="AL10" s="748">
        <f t="shared" si="0"/>
        <v>95</v>
      </c>
      <c r="AM10" s="748">
        <f t="shared" si="0"/>
        <v>292</v>
      </c>
      <c r="AN10" s="803">
        <f t="shared" ref="AN10:AN36" si="6">-($J10-AM10)</f>
        <v>-45</v>
      </c>
      <c r="AO10" s="861">
        <f>(AM10-$J10)/$J10</f>
        <v>-0.13353115727002968</v>
      </c>
      <c r="AP10" s="747">
        <f t="shared" ref="AP10:AR10" si="7">AP16+AP11</f>
        <v>197</v>
      </c>
      <c r="AQ10" s="748">
        <f t="shared" si="7"/>
        <v>93</v>
      </c>
      <c r="AR10" s="748">
        <f t="shared" si="7"/>
        <v>290</v>
      </c>
      <c r="AS10" s="803">
        <f t="shared" ref="AS10:AS36" si="8">-($J10-AR10)</f>
        <v>-47</v>
      </c>
      <c r="AT10" s="861">
        <f>(AR10-$J10)/$J10</f>
        <v>-0.1394658753709199</v>
      </c>
      <c r="AU10" s="747">
        <f t="shared" ref="AU10:AV10" si="9">AU16+AU11</f>
        <v>191</v>
      </c>
      <c r="AV10" s="748">
        <f t="shared" si="9"/>
        <v>92</v>
      </c>
      <c r="AW10" s="748">
        <f>AW16+AW11</f>
        <v>283</v>
      </c>
      <c r="AX10" s="803">
        <f t="shared" ref="AX10:AX36" si="10">-($J10-AW10)</f>
        <v>-54</v>
      </c>
      <c r="AY10" s="861">
        <f>(AW10-$J10)/$J10</f>
        <v>-0.16023738872403562</v>
      </c>
      <c r="AZ10" s="812">
        <f t="shared" ref="AZ10:BB10" si="11">AZ16+AZ11</f>
        <v>189</v>
      </c>
      <c r="BA10" s="813">
        <f t="shared" si="11"/>
        <v>92</v>
      </c>
      <c r="BB10" s="813">
        <f t="shared" si="11"/>
        <v>281</v>
      </c>
      <c r="BC10" s="814">
        <f>-($J10-BB10)</f>
        <v>-56</v>
      </c>
      <c r="BD10" s="861">
        <f>(BB10-$J10)/$J10</f>
        <v>-0.16617210682492581</v>
      </c>
      <c r="BE10" s="812">
        <f t="shared" ref="BE10:BG10" si="12">BE16+BE11</f>
        <v>186</v>
      </c>
      <c r="BF10" s="813">
        <f t="shared" si="12"/>
        <v>91</v>
      </c>
      <c r="BG10" s="813">
        <f t="shared" si="12"/>
        <v>277</v>
      </c>
      <c r="BH10" s="814">
        <f>-($J10-BG10)</f>
        <v>-60</v>
      </c>
      <c r="BI10" s="861">
        <f>(BG10-$J10)/$J10</f>
        <v>-0.17804154302670624</v>
      </c>
      <c r="BJ10" s="812">
        <f t="shared" ref="BJ10:BL10" si="13">BJ16+BJ11</f>
        <v>186</v>
      </c>
      <c r="BK10" s="813">
        <f t="shared" si="13"/>
        <v>91</v>
      </c>
      <c r="BL10" s="813">
        <f t="shared" si="13"/>
        <v>277</v>
      </c>
      <c r="BM10" s="814">
        <f>-($J10-BL10)</f>
        <v>-60</v>
      </c>
      <c r="BN10" s="861">
        <f>(BL10-$J10)/$J10</f>
        <v>-0.17804154302670624</v>
      </c>
      <c r="BO10" s="671"/>
    </row>
    <row r="11" spans="1:67" x14ac:dyDescent="0.2">
      <c r="A11" s="671"/>
      <c r="B11" s="743" t="s">
        <v>171</v>
      </c>
      <c r="C11" s="710">
        <f>SUM(C12:C15)</f>
        <v>100</v>
      </c>
      <c r="D11" s="708">
        <f>SUM(D12:D15)</f>
        <v>83</v>
      </c>
      <c r="E11" s="708">
        <f>SUM(E12:E15)</f>
        <v>183</v>
      </c>
      <c r="F11" s="709"/>
      <c r="G11" s="855">
        <f t="shared" ref="G11:G36" si="14">E11-J11</f>
        <v>8</v>
      </c>
      <c r="H11" s="707">
        <f>SUM(H12:H15)</f>
        <v>96</v>
      </c>
      <c r="I11" s="708">
        <f>SUM(I12:I15)</f>
        <v>79</v>
      </c>
      <c r="J11" s="708">
        <f>SUM(J12:J15)</f>
        <v>175</v>
      </c>
      <c r="K11" s="657">
        <v>0</v>
      </c>
      <c r="L11" s="707">
        <f>SUM(L12:L15)</f>
        <v>95</v>
      </c>
      <c r="M11" s="708">
        <f>SUM(M12:M15)</f>
        <v>77</v>
      </c>
      <c r="N11" s="708">
        <f>SUM(N12:N15)</f>
        <v>172</v>
      </c>
      <c r="O11" s="811">
        <f t="shared" ref="O11:O36" si="15">-($J11-N11)</f>
        <v>-3</v>
      </c>
      <c r="P11" s="862">
        <f t="shared" si="1"/>
        <v>-1.7142857142857144E-2</v>
      </c>
      <c r="Q11" s="707">
        <f>SUM(Q12:Q15)</f>
        <v>95</v>
      </c>
      <c r="R11" s="708">
        <f>SUM(R12:R15)</f>
        <v>76</v>
      </c>
      <c r="S11" s="708">
        <f>SUM(S12:S15)</f>
        <v>171</v>
      </c>
      <c r="T11" s="811">
        <f t="shared" ref="T11:T36" si="16">-($J11-S11)</f>
        <v>-4</v>
      </c>
      <c r="U11" s="862">
        <f t="shared" ref="U11:U20" si="17">(S11-$J11)/$J11</f>
        <v>-2.2857142857142857E-2</v>
      </c>
      <c r="V11" s="707">
        <f>SUM(V12:V15)</f>
        <v>94</v>
      </c>
      <c r="W11" s="708">
        <f>SUM(W12:W15)</f>
        <v>76</v>
      </c>
      <c r="X11" s="708">
        <f>SUM(X12:X15)</f>
        <v>170</v>
      </c>
      <c r="Y11" s="811">
        <f t="shared" si="3"/>
        <v>-5</v>
      </c>
      <c r="Z11" s="862">
        <f>(X11-$J11)/$J11</f>
        <v>-2.8571428571428571E-2</v>
      </c>
      <c r="AA11" s="707">
        <f>SUM(AA12:AA15)</f>
        <v>93</v>
      </c>
      <c r="AB11" s="708">
        <f>SUM(AB12:AB15)</f>
        <v>75</v>
      </c>
      <c r="AC11" s="708">
        <f>SUM(AC12:AC15)</f>
        <v>168</v>
      </c>
      <c r="AD11" s="811">
        <f t="shared" si="4"/>
        <v>-7</v>
      </c>
      <c r="AE11" s="862">
        <f>(AC11-$J11)/$J11</f>
        <v>-0.04</v>
      </c>
      <c r="AF11" s="707">
        <f>SUM(AF12:AF15)</f>
        <v>86</v>
      </c>
      <c r="AG11" s="708">
        <f>SUM(AG12:AG15)</f>
        <v>72</v>
      </c>
      <c r="AH11" s="708">
        <f>SUM(AH12:AH15)</f>
        <v>158</v>
      </c>
      <c r="AI11" s="811">
        <f t="shared" si="5"/>
        <v>-17</v>
      </c>
      <c r="AJ11" s="862">
        <f>(AH11-$J11)/$J11</f>
        <v>-9.7142857142857142E-2</v>
      </c>
      <c r="AK11" s="707">
        <f>SUM(AK12:AK15)</f>
        <v>81</v>
      </c>
      <c r="AL11" s="708">
        <f>SUM(AL12:AL15)</f>
        <v>70</v>
      </c>
      <c r="AM11" s="708">
        <f>SUM(AM12:AM15)</f>
        <v>151</v>
      </c>
      <c r="AN11" s="811">
        <f t="shared" si="6"/>
        <v>-24</v>
      </c>
      <c r="AO11" s="862">
        <f>(AM11-$J11)/$J11</f>
        <v>-0.13714285714285715</v>
      </c>
      <c r="AP11" s="707">
        <f>SUM(AP12:AP15)</f>
        <v>81</v>
      </c>
      <c r="AQ11" s="708">
        <f>SUM(AQ12:AQ15)</f>
        <v>69</v>
      </c>
      <c r="AR11" s="708">
        <f>SUM(AR12:AR15)</f>
        <v>150</v>
      </c>
      <c r="AS11" s="811">
        <f t="shared" si="8"/>
        <v>-25</v>
      </c>
      <c r="AT11" s="862">
        <f>(AR11-$J11)/$J11</f>
        <v>-0.14285714285714285</v>
      </c>
      <c r="AU11" s="707">
        <f>SUM(AU12:AU15)</f>
        <v>80</v>
      </c>
      <c r="AV11" s="708">
        <f>SUM(AV12:AV15)</f>
        <v>69</v>
      </c>
      <c r="AW11" s="708">
        <f>SUM(AW12:AW15)</f>
        <v>149</v>
      </c>
      <c r="AX11" s="811">
        <f t="shared" si="10"/>
        <v>-26</v>
      </c>
      <c r="AY11" s="862">
        <f>(AW11-$J11)/$J11</f>
        <v>-0.14857142857142858</v>
      </c>
      <c r="AZ11" s="707">
        <f>SUM(AZ12:AZ15)</f>
        <v>79</v>
      </c>
      <c r="BA11" s="708">
        <f>SUM(BA12:BA15)</f>
        <v>69</v>
      </c>
      <c r="BB11" s="708">
        <f>SUM(BB12:BB15)</f>
        <v>148</v>
      </c>
      <c r="BC11" s="811">
        <f t="shared" ref="BC11:BC36" si="18">-($J11-BB11)</f>
        <v>-27</v>
      </c>
      <c r="BD11" s="862">
        <f>(BB11-$J11)/$J11</f>
        <v>-0.15428571428571428</v>
      </c>
      <c r="BE11" s="707">
        <f>SUM(BE12:BE15)</f>
        <v>78</v>
      </c>
      <c r="BF11" s="708">
        <f>SUM(BF12:BF15)</f>
        <v>69</v>
      </c>
      <c r="BG11" s="708">
        <f>SUM(BG12:BG15)</f>
        <v>147</v>
      </c>
      <c r="BH11" s="811">
        <f t="shared" ref="BH11:BH36" si="19">-($J11-BG11)</f>
        <v>-28</v>
      </c>
      <c r="BI11" s="862">
        <f>(BG11-$J11)/$J11</f>
        <v>-0.16</v>
      </c>
      <c r="BJ11" s="707">
        <f>SUM(BJ12:BJ15)</f>
        <v>78</v>
      </c>
      <c r="BK11" s="708">
        <f>SUM(BK12:BK15)</f>
        <v>69</v>
      </c>
      <c r="BL11" s="708">
        <f>SUM(BL12:BL15)</f>
        <v>147</v>
      </c>
      <c r="BM11" s="811">
        <f t="shared" ref="BM11:BM36" si="20">-($J11-BL11)</f>
        <v>-28</v>
      </c>
      <c r="BN11" s="862">
        <f>(BL11-$J11)/$J11</f>
        <v>-0.16</v>
      </c>
      <c r="BO11" s="671"/>
    </row>
    <row r="12" spans="1:67" x14ac:dyDescent="0.2">
      <c r="A12" s="671"/>
      <c r="B12" s="770" t="s">
        <v>214</v>
      </c>
      <c r="C12" s="712">
        <v>27</v>
      </c>
      <c r="D12" s="706">
        <v>23</v>
      </c>
      <c r="E12" s="704">
        <f>SUM(C12:D12)</f>
        <v>50</v>
      </c>
      <c r="F12" s="711"/>
      <c r="G12" s="856">
        <f t="shared" si="14"/>
        <v>2</v>
      </c>
      <c r="H12" s="705">
        <v>26</v>
      </c>
      <c r="I12" s="706">
        <v>22</v>
      </c>
      <c r="J12" s="706">
        <f>SUM(H12:I12)</f>
        <v>48</v>
      </c>
      <c r="K12" s="658">
        <v>0</v>
      </c>
      <c r="L12" s="705">
        <v>25</v>
      </c>
      <c r="M12" s="706">
        <v>21</v>
      </c>
      <c r="N12" s="706">
        <f>SUM(L12:M12)</f>
        <v>46</v>
      </c>
      <c r="O12" s="810">
        <f t="shared" si="15"/>
        <v>-2</v>
      </c>
      <c r="P12" s="862">
        <f t="shared" si="1"/>
        <v>-4.1666666666666664E-2</v>
      </c>
      <c r="Q12" s="705">
        <v>25</v>
      </c>
      <c r="R12" s="706">
        <v>22</v>
      </c>
      <c r="S12" s="706">
        <f>SUM(Q12:R12)</f>
        <v>47</v>
      </c>
      <c r="T12" s="810">
        <f t="shared" si="16"/>
        <v>-1</v>
      </c>
      <c r="U12" s="862">
        <f t="shared" si="17"/>
        <v>-2.0833333333333332E-2</v>
      </c>
      <c r="V12" s="705">
        <v>25</v>
      </c>
      <c r="W12" s="706">
        <v>22</v>
      </c>
      <c r="X12" s="706">
        <f>SUM(V12:W12)</f>
        <v>47</v>
      </c>
      <c r="Y12" s="810">
        <f t="shared" si="3"/>
        <v>-1</v>
      </c>
      <c r="Z12" s="862">
        <f>(X12-$J12)/$J12</f>
        <v>-2.0833333333333332E-2</v>
      </c>
      <c r="AA12" s="705">
        <v>25</v>
      </c>
      <c r="AB12" s="706">
        <v>22</v>
      </c>
      <c r="AC12" s="706">
        <f>SUM(AA12:AB12)</f>
        <v>47</v>
      </c>
      <c r="AD12" s="810">
        <f t="shared" si="4"/>
        <v>-1</v>
      </c>
      <c r="AE12" s="862">
        <f>(AC12-$J12)/$J12</f>
        <v>-2.0833333333333332E-2</v>
      </c>
      <c r="AF12" s="705">
        <v>23</v>
      </c>
      <c r="AG12" s="706">
        <v>22</v>
      </c>
      <c r="AH12" s="706">
        <f>SUM(AF12:AG12)</f>
        <v>45</v>
      </c>
      <c r="AI12" s="810">
        <f t="shared" si="5"/>
        <v>-3</v>
      </c>
      <c r="AJ12" s="862">
        <f t="shared" ref="AJ12:AJ18" si="21">(AH12-$J12)/$J12</f>
        <v>-6.25E-2</v>
      </c>
      <c r="AK12" s="705">
        <v>23</v>
      </c>
      <c r="AL12" s="706">
        <v>22</v>
      </c>
      <c r="AM12" s="706">
        <f>SUM(AK12:AL12)</f>
        <v>45</v>
      </c>
      <c r="AN12" s="810">
        <f t="shared" si="6"/>
        <v>-3</v>
      </c>
      <c r="AO12" s="862">
        <f>(AM12-$J12)/$J12</f>
        <v>-6.25E-2</v>
      </c>
      <c r="AP12" s="705">
        <v>23</v>
      </c>
      <c r="AQ12" s="706">
        <v>22</v>
      </c>
      <c r="AR12" s="706">
        <f>SUM(AP12:AQ12)</f>
        <v>45</v>
      </c>
      <c r="AS12" s="810">
        <f t="shared" si="8"/>
        <v>-3</v>
      </c>
      <c r="AT12" s="862">
        <f t="shared" ref="AT12:AT18" si="22">(AR12-$J12)/$J12</f>
        <v>-6.25E-2</v>
      </c>
      <c r="AU12" s="705">
        <v>23</v>
      </c>
      <c r="AV12" s="706">
        <v>22</v>
      </c>
      <c r="AW12" s="706">
        <f>SUM(AU12:AV12)</f>
        <v>45</v>
      </c>
      <c r="AX12" s="810">
        <f t="shared" si="10"/>
        <v>-3</v>
      </c>
      <c r="AY12" s="862">
        <f>(AW12-$J12)/$J12</f>
        <v>-6.25E-2</v>
      </c>
      <c r="AZ12" s="705">
        <v>23</v>
      </c>
      <c r="BA12" s="706">
        <v>22</v>
      </c>
      <c r="BB12" s="706">
        <f>SUM(AZ12:BA12)</f>
        <v>45</v>
      </c>
      <c r="BC12" s="810">
        <f t="shared" si="18"/>
        <v>-3</v>
      </c>
      <c r="BD12" s="862">
        <f t="shared" ref="BD12:BD18" si="23">(BB12-$J12)/$J12</f>
        <v>-6.25E-2</v>
      </c>
      <c r="BE12" s="705">
        <v>23</v>
      </c>
      <c r="BF12" s="706">
        <v>22</v>
      </c>
      <c r="BG12" s="706">
        <f>SUM(BE12:BF12)</f>
        <v>45</v>
      </c>
      <c r="BH12" s="810">
        <f t="shared" si="19"/>
        <v>-3</v>
      </c>
      <c r="BI12" s="862">
        <f>(BG12-$J12)/$J12</f>
        <v>-6.25E-2</v>
      </c>
      <c r="BJ12" s="705">
        <v>23</v>
      </c>
      <c r="BK12" s="706">
        <v>22</v>
      </c>
      <c r="BL12" s="706">
        <f>SUM(BJ12:BK12)</f>
        <v>45</v>
      </c>
      <c r="BM12" s="810">
        <f t="shared" si="20"/>
        <v>-3</v>
      </c>
      <c r="BN12" s="862">
        <f>(BL12-$J12)/$J12</f>
        <v>-6.25E-2</v>
      </c>
      <c r="BO12" s="671"/>
    </row>
    <row r="13" spans="1:67" x14ac:dyDescent="0.2">
      <c r="A13" s="671"/>
      <c r="B13" s="768" t="s">
        <v>130</v>
      </c>
      <c r="C13" s="719">
        <v>20</v>
      </c>
      <c r="D13" s="704">
        <v>22</v>
      </c>
      <c r="E13" s="704">
        <f t="shared" ref="E13:E14" si="24">SUM(C13:D13)</f>
        <v>42</v>
      </c>
      <c r="F13" s="713"/>
      <c r="G13" s="856">
        <f t="shared" si="14"/>
        <v>2</v>
      </c>
      <c r="H13" s="705">
        <v>19</v>
      </c>
      <c r="I13" s="706">
        <v>21</v>
      </c>
      <c r="J13" s="706">
        <f t="shared" ref="J13:J15" si="25">SUM(H13:I13)</f>
        <v>40</v>
      </c>
      <c r="K13" s="658">
        <v>0</v>
      </c>
      <c r="L13" s="705">
        <v>19</v>
      </c>
      <c r="M13" s="706">
        <v>21</v>
      </c>
      <c r="N13" s="706">
        <f t="shared" ref="N13:N15" si="26">SUM(L13:M13)</f>
        <v>40</v>
      </c>
      <c r="O13" s="810">
        <f t="shared" si="15"/>
        <v>0</v>
      </c>
      <c r="P13" s="862">
        <f t="shared" si="1"/>
        <v>0</v>
      </c>
      <c r="Q13" s="705">
        <v>20</v>
      </c>
      <c r="R13" s="706">
        <v>20</v>
      </c>
      <c r="S13" s="706">
        <f t="shared" ref="S13:S15" si="27">SUM(Q13:R13)</f>
        <v>40</v>
      </c>
      <c r="T13" s="810">
        <f t="shared" si="16"/>
        <v>0</v>
      </c>
      <c r="U13" s="862">
        <f t="shared" si="17"/>
        <v>0</v>
      </c>
      <c r="V13" s="705">
        <v>20</v>
      </c>
      <c r="W13" s="706">
        <v>20</v>
      </c>
      <c r="X13" s="706">
        <f t="shared" ref="X13:X15" si="28">SUM(V13:W13)</f>
        <v>40</v>
      </c>
      <c r="Y13" s="810">
        <f t="shared" si="3"/>
        <v>0</v>
      </c>
      <c r="Z13" s="862">
        <f>(X13-$J13)/$J13</f>
        <v>0</v>
      </c>
      <c r="AA13" s="705">
        <v>20</v>
      </c>
      <c r="AB13" s="706">
        <v>19</v>
      </c>
      <c r="AC13" s="706">
        <f t="shared" ref="AC13:AC15" si="29">SUM(AA13:AB13)</f>
        <v>39</v>
      </c>
      <c r="AD13" s="810">
        <f t="shared" si="4"/>
        <v>-1</v>
      </c>
      <c r="AE13" s="862">
        <f>(AC13-$J13)/$J13</f>
        <v>-2.5000000000000001E-2</v>
      </c>
      <c r="AF13" s="705">
        <v>17</v>
      </c>
      <c r="AG13" s="706">
        <v>19</v>
      </c>
      <c r="AH13" s="706">
        <f t="shared" ref="AH13:AH15" si="30">SUM(AF13:AG13)</f>
        <v>36</v>
      </c>
      <c r="AI13" s="810">
        <f t="shared" si="5"/>
        <v>-4</v>
      </c>
      <c r="AJ13" s="862">
        <f t="shared" si="21"/>
        <v>-0.1</v>
      </c>
      <c r="AK13" s="705">
        <v>17</v>
      </c>
      <c r="AL13" s="706">
        <v>19</v>
      </c>
      <c r="AM13" s="706">
        <f t="shared" ref="AM13:AM15" si="31">SUM(AK13:AL13)</f>
        <v>36</v>
      </c>
      <c r="AN13" s="810">
        <f t="shared" si="6"/>
        <v>-4</v>
      </c>
      <c r="AO13" s="862">
        <f>(AM13-$J13)/$J13</f>
        <v>-0.1</v>
      </c>
      <c r="AP13" s="705">
        <v>17</v>
      </c>
      <c r="AQ13" s="706">
        <v>19</v>
      </c>
      <c r="AR13" s="706">
        <f t="shared" ref="AR13:AR15" si="32">SUM(AP13:AQ13)</f>
        <v>36</v>
      </c>
      <c r="AS13" s="810">
        <f t="shared" si="8"/>
        <v>-4</v>
      </c>
      <c r="AT13" s="862">
        <f t="shared" si="22"/>
        <v>-0.1</v>
      </c>
      <c r="AU13" s="705">
        <v>17</v>
      </c>
      <c r="AV13" s="706">
        <v>19</v>
      </c>
      <c r="AW13" s="706">
        <f t="shared" ref="AW13:AW15" si="33">SUM(AU13:AV13)</f>
        <v>36</v>
      </c>
      <c r="AX13" s="810">
        <f t="shared" si="10"/>
        <v>-4</v>
      </c>
      <c r="AY13" s="862">
        <f>(AW13-$J13)/$J13</f>
        <v>-0.1</v>
      </c>
      <c r="AZ13" s="705">
        <v>17</v>
      </c>
      <c r="BA13" s="706">
        <v>19</v>
      </c>
      <c r="BB13" s="706">
        <f t="shared" ref="BB13:BB15" si="34">SUM(AZ13:BA13)</f>
        <v>36</v>
      </c>
      <c r="BC13" s="810">
        <f t="shared" si="18"/>
        <v>-4</v>
      </c>
      <c r="BD13" s="862">
        <f t="shared" si="23"/>
        <v>-0.1</v>
      </c>
      <c r="BE13" s="705">
        <v>16</v>
      </c>
      <c r="BF13" s="706">
        <v>19</v>
      </c>
      <c r="BG13" s="706">
        <f t="shared" ref="BG13:BG15" si="35">SUM(BE13:BF13)</f>
        <v>35</v>
      </c>
      <c r="BH13" s="810">
        <f t="shared" si="19"/>
        <v>-5</v>
      </c>
      <c r="BI13" s="862">
        <f>(BG13-$J13)/$J13</f>
        <v>-0.125</v>
      </c>
      <c r="BJ13" s="705">
        <v>16</v>
      </c>
      <c r="BK13" s="706">
        <v>19</v>
      </c>
      <c r="BL13" s="706">
        <f t="shared" ref="BL13:BL15" si="36">SUM(BJ13:BK13)</f>
        <v>35</v>
      </c>
      <c r="BM13" s="810">
        <f t="shared" si="20"/>
        <v>-5</v>
      </c>
      <c r="BN13" s="862">
        <f>(BL13-$J13)/$J13</f>
        <v>-0.125</v>
      </c>
      <c r="BO13" s="671"/>
    </row>
    <row r="14" spans="1:67" x14ac:dyDescent="0.2">
      <c r="A14" s="671"/>
      <c r="B14" s="768" t="s">
        <v>10</v>
      </c>
      <c r="C14" s="719">
        <v>12</v>
      </c>
      <c r="D14" s="704">
        <v>11</v>
      </c>
      <c r="E14" s="704">
        <f t="shared" si="24"/>
        <v>23</v>
      </c>
      <c r="F14" s="713"/>
      <c r="G14" s="856">
        <f t="shared" si="14"/>
        <v>0</v>
      </c>
      <c r="H14" s="703">
        <v>12</v>
      </c>
      <c r="I14" s="704">
        <v>11</v>
      </c>
      <c r="J14" s="706">
        <f t="shared" si="25"/>
        <v>23</v>
      </c>
      <c r="K14" s="658">
        <v>0</v>
      </c>
      <c r="L14" s="705">
        <v>12</v>
      </c>
      <c r="M14" s="706">
        <v>10</v>
      </c>
      <c r="N14" s="706">
        <f t="shared" si="26"/>
        <v>22</v>
      </c>
      <c r="O14" s="810">
        <f t="shared" si="15"/>
        <v>-1</v>
      </c>
      <c r="P14" s="862">
        <f t="shared" si="1"/>
        <v>-4.3478260869565216E-2</v>
      </c>
      <c r="Q14" s="705">
        <v>12</v>
      </c>
      <c r="R14" s="706">
        <v>10</v>
      </c>
      <c r="S14" s="706">
        <f t="shared" si="27"/>
        <v>22</v>
      </c>
      <c r="T14" s="810">
        <f t="shared" si="16"/>
        <v>-1</v>
      </c>
      <c r="U14" s="862">
        <f t="shared" si="17"/>
        <v>-4.3478260869565216E-2</v>
      </c>
      <c r="V14" s="705">
        <v>12</v>
      </c>
      <c r="W14" s="706">
        <v>10</v>
      </c>
      <c r="X14" s="706">
        <f t="shared" si="28"/>
        <v>22</v>
      </c>
      <c r="Y14" s="810">
        <f t="shared" si="3"/>
        <v>-1</v>
      </c>
      <c r="Z14" s="862">
        <f t="shared" ref="Z14:Z18" si="37">(X14-$J14)/$J14</f>
        <v>-4.3478260869565216E-2</v>
      </c>
      <c r="AA14" s="705">
        <v>12</v>
      </c>
      <c r="AB14" s="706">
        <v>10</v>
      </c>
      <c r="AC14" s="706">
        <f t="shared" si="29"/>
        <v>22</v>
      </c>
      <c r="AD14" s="810">
        <f t="shared" si="4"/>
        <v>-1</v>
      </c>
      <c r="AE14" s="862">
        <f t="shared" ref="AE14:AE17" si="38">(AC14-$J14)/$J14</f>
        <v>-4.3478260869565216E-2</v>
      </c>
      <c r="AF14" s="705">
        <v>11</v>
      </c>
      <c r="AG14" s="706">
        <v>10</v>
      </c>
      <c r="AH14" s="706">
        <f t="shared" si="30"/>
        <v>21</v>
      </c>
      <c r="AI14" s="810">
        <f t="shared" si="5"/>
        <v>-2</v>
      </c>
      <c r="AJ14" s="862">
        <f t="shared" si="21"/>
        <v>-8.6956521739130432E-2</v>
      </c>
      <c r="AK14" s="705">
        <v>11</v>
      </c>
      <c r="AL14" s="706">
        <v>10</v>
      </c>
      <c r="AM14" s="706">
        <f t="shared" si="31"/>
        <v>21</v>
      </c>
      <c r="AN14" s="810">
        <f t="shared" si="6"/>
        <v>-2</v>
      </c>
      <c r="AO14" s="862">
        <f t="shared" ref="AO14:AO36" si="39">(AM14-$J14)/$J14</f>
        <v>-8.6956521739130432E-2</v>
      </c>
      <c r="AP14" s="705">
        <v>11</v>
      </c>
      <c r="AQ14" s="706">
        <v>10</v>
      </c>
      <c r="AR14" s="706">
        <f t="shared" si="32"/>
        <v>21</v>
      </c>
      <c r="AS14" s="810">
        <f t="shared" si="8"/>
        <v>-2</v>
      </c>
      <c r="AT14" s="862">
        <f t="shared" si="22"/>
        <v>-8.6956521739130432E-2</v>
      </c>
      <c r="AU14" s="705">
        <v>11</v>
      </c>
      <c r="AV14" s="706">
        <v>10</v>
      </c>
      <c r="AW14" s="706">
        <f t="shared" si="33"/>
        <v>21</v>
      </c>
      <c r="AX14" s="810">
        <f t="shared" si="10"/>
        <v>-2</v>
      </c>
      <c r="AY14" s="862">
        <f t="shared" ref="AY14:AY36" si="40">(AW14-$J14)/$J14</f>
        <v>-8.6956521739130432E-2</v>
      </c>
      <c r="AZ14" s="705">
        <v>11</v>
      </c>
      <c r="BA14" s="706">
        <v>10</v>
      </c>
      <c r="BB14" s="706">
        <f t="shared" si="34"/>
        <v>21</v>
      </c>
      <c r="BC14" s="810">
        <f t="shared" si="18"/>
        <v>-2</v>
      </c>
      <c r="BD14" s="862">
        <f t="shared" si="23"/>
        <v>-8.6956521739130432E-2</v>
      </c>
      <c r="BE14" s="705">
        <v>11</v>
      </c>
      <c r="BF14" s="706">
        <v>10</v>
      </c>
      <c r="BG14" s="706">
        <f t="shared" si="35"/>
        <v>21</v>
      </c>
      <c r="BH14" s="810">
        <f t="shared" si="19"/>
        <v>-2</v>
      </c>
      <c r="BI14" s="862">
        <f t="shared" ref="BI14:BI36" si="41">(BG14-$J14)/$J14</f>
        <v>-8.6956521739130432E-2</v>
      </c>
      <c r="BJ14" s="705">
        <v>11</v>
      </c>
      <c r="BK14" s="706">
        <v>10</v>
      </c>
      <c r="BL14" s="706">
        <f t="shared" si="36"/>
        <v>21</v>
      </c>
      <c r="BM14" s="810">
        <f t="shared" si="20"/>
        <v>-2</v>
      </c>
      <c r="BN14" s="862">
        <f t="shared" ref="BN14:BN36" si="42">(BL14-$J14)/$J14</f>
        <v>-8.6956521739130432E-2</v>
      </c>
      <c r="BO14" s="671"/>
    </row>
    <row r="15" spans="1:67" x14ac:dyDescent="0.2">
      <c r="A15" s="671"/>
      <c r="B15" s="768" t="s">
        <v>184</v>
      </c>
      <c r="C15" s="719">
        <v>41</v>
      </c>
      <c r="D15" s="704">
        <v>27</v>
      </c>
      <c r="E15" s="704">
        <f t="shared" ref="E15" si="43">SUM(C15:D15)</f>
        <v>68</v>
      </c>
      <c r="F15" s="713"/>
      <c r="G15" s="856">
        <f t="shared" si="14"/>
        <v>4</v>
      </c>
      <c r="H15" s="703">
        <v>39</v>
      </c>
      <c r="I15" s="704">
        <v>25</v>
      </c>
      <c r="J15" s="706">
        <f t="shared" si="25"/>
        <v>64</v>
      </c>
      <c r="K15" s="658">
        <v>0</v>
      </c>
      <c r="L15" s="705">
        <v>39</v>
      </c>
      <c r="M15" s="706">
        <v>25</v>
      </c>
      <c r="N15" s="706">
        <f t="shared" si="26"/>
        <v>64</v>
      </c>
      <c r="O15" s="810">
        <f t="shared" si="15"/>
        <v>0</v>
      </c>
      <c r="P15" s="862">
        <f>(N15-$J15)/$J15</f>
        <v>0</v>
      </c>
      <c r="Q15" s="705">
        <v>38</v>
      </c>
      <c r="R15" s="706">
        <v>24</v>
      </c>
      <c r="S15" s="706">
        <f t="shared" si="27"/>
        <v>62</v>
      </c>
      <c r="T15" s="810">
        <f t="shared" si="16"/>
        <v>-2</v>
      </c>
      <c r="U15" s="862">
        <f t="shared" si="17"/>
        <v>-3.125E-2</v>
      </c>
      <c r="V15" s="705">
        <v>37</v>
      </c>
      <c r="W15" s="706">
        <v>24</v>
      </c>
      <c r="X15" s="706">
        <f t="shared" si="28"/>
        <v>61</v>
      </c>
      <c r="Y15" s="810">
        <f t="shared" si="3"/>
        <v>-3</v>
      </c>
      <c r="Z15" s="862">
        <f>(X15-$J15)/$J15</f>
        <v>-4.6875E-2</v>
      </c>
      <c r="AA15" s="705">
        <v>36</v>
      </c>
      <c r="AB15" s="706">
        <v>24</v>
      </c>
      <c r="AC15" s="706">
        <f t="shared" si="29"/>
        <v>60</v>
      </c>
      <c r="AD15" s="810">
        <f t="shared" si="4"/>
        <v>-4</v>
      </c>
      <c r="AE15" s="862">
        <f>(AC15-$J15)/$J15</f>
        <v>-6.25E-2</v>
      </c>
      <c r="AF15" s="705">
        <v>35</v>
      </c>
      <c r="AG15" s="706">
        <v>21</v>
      </c>
      <c r="AH15" s="706">
        <f t="shared" si="30"/>
        <v>56</v>
      </c>
      <c r="AI15" s="810">
        <f t="shared" si="5"/>
        <v>-8</v>
      </c>
      <c r="AJ15" s="862">
        <f>(AH15-$J15)/$J15</f>
        <v>-0.125</v>
      </c>
      <c r="AK15" s="705">
        <v>30</v>
      </c>
      <c r="AL15" s="706">
        <v>19</v>
      </c>
      <c r="AM15" s="706">
        <f t="shared" si="31"/>
        <v>49</v>
      </c>
      <c r="AN15" s="810">
        <f t="shared" si="6"/>
        <v>-15</v>
      </c>
      <c r="AO15" s="862">
        <f t="shared" si="39"/>
        <v>-0.234375</v>
      </c>
      <c r="AP15" s="705">
        <v>30</v>
      </c>
      <c r="AQ15" s="706">
        <v>18</v>
      </c>
      <c r="AR15" s="706">
        <f t="shared" si="32"/>
        <v>48</v>
      </c>
      <c r="AS15" s="810">
        <f t="shared" si="8"/>
        <v>-16</v>
      </c>
      <c r="AT15" s="862">
        <f t="shared" si="22"/>
        <v>-0.25</v>
      </c>
      <c r="AU15" s="705">
        <v>29</v>
      </c>
      <c r="AV15" s="706">
        <v>18</v>
      </c>
      <c r="AW15" s="706">
        <f t="shared" si="33"/>
        <v>47</v>
      </c>
      <c r="AX15" s="810">
        <f t="shared" si="10"/>
        <v>-17</v>
      </c>
      <c r="AY15" s="862">
        <f t="shared" si="40"/>
        <v>-0.265625</v>
      </c>
      <c r="AZ15" s="705">
        <v>28</v>
      </c>
      <c r="BA15" s="706">
        <v>18</v>
      </c>
      <c r="BB15" s="706">
        <f t="shared" si="34"/>
        <v>46</v>
      </c>
      <c r="BC15" s="810">
        <f t="shared" si="18"/>
        <v>-18</v>
      </c>
      <c r="BD15" s="862">
        <f t="shared" si="23"/>
        <v>-0.28125</v>
      </c>
      <c r="BE15" s="705">
        <v>28</v>
      </c>
      <c r="BF15" s="706">
        <v>18</v>
      </c>
      <c r="BG15" s="706">
        <f t="shared" si="35"/>
        <v>46</v>
      </c>
      <c r="BH15" s="810">
        <f t="shared" si="19"/>
        <v>-18</v>
      </c>
      <c r="BI15" s="862">
        <f t="shared" si="41"/>
        <v>-0.28125</v>
      </c>
      <c r="BJ15" s="705">
        <v>28</v>
      </c>
      <c r="BK15" s="706">
        <v>18</v>
      </c>
      <c r="BL15" s="706">
        <f t="shared" si="36"/>
        <v>46</v>
      </c>
      <c r="BM15" s="810">
        <f t="shared" si="20"/>
        <v>-18</v>
      </c>
      <c r="BN15" s="862">
        <f t="shared" si="42"/>
        <v>-0.28125</v>
      </c>
      <c r="BO15" s="671"/>
    </row>
    <row r="16" spans="1:67" x14ac:dyDescent="0.2">
      <c r="A16" s="688"/>
      <c r="B16" s="743" t="s">
        <v>172</v>
      </c>
      <c r="C16" s="710">
        <f>SUM(C17:C18)</f>
        <v>134</v>
      </c>
      <c r="D16" s="708">
        <f>SUM(D17:D18)</f>
        <v>31</v>
      </c>
      <c r="E16" s="714">
        <f>SUM(E17:E18)</f>
        <v>165</v>
      </c>
      <c r="F16" s="715"/>
      <c r="G16" s="855">
        <f t="shared" si="14"/>
        <v>3</v>
      </c>
      <c r="H16" s="707">
        <f>SUM(H17:H18)</f>
        <v>131</v>
      </c>
      <c r="I16" s="708">
        <f>SUM(I17:I18)</f>
        <v>31</v>
      </c>
      <c r="J16" s="708">
        <f>SUM(J17:J18)</f>
        <v>162</v>
      </c>
      <c r="K16" s="657">
        <v>0</v>
      </c>
      <c r="L16" s="707">
        <f>SUM(L17:L18)</f>
        <v>130</v>
      </c>
      <c r="M16" s="708">
        <f>SUM(M17:M18)</f>
        <v>27</v>
      </c>
      <c r="N16" s="708">
        <f>SUM(N17:N18)</f>
        <v>157</v>
      </c>
      <c r="O16" s="811">
        <f>-($J16-N16)</f>
        <v>-5</v>
      </c>
      <c r="P16" s="862">
        <f t="shared" si="1"/>
        <v>-3.0864197530864196E-2</v>
      </c>
      <c r="Q16" s="707">
        <f>SUM(Q17:Q18)</f>
        <v>125</v>
      </c>
      <c r="R16" s="708">
        <f>SUM(R17:R18)</f>
        <v>26</v>
      </c>
      <c r="S16" s="708">
        <f>SUM(S17:S18)</f>
        <v>151</v>
      </c>
      <c r="T16" s="811">
        <f t="shared" si="16"/>
        <v>-11</v>
      </c>
      <c r="U16" s="862">
        <f t="shared" si="17"/>
        <v>-6.7901234567901231E-2</v>
      </c>
      <c r="V16" s="707">
        <f>SUM(V17:V18)</f>
        <v>124</v>
      </c>
      <c r="W16" s="708">
        <f>SUM(W17:W18)</f>
        <v>26</v>
      </c>
      <c r="X16" s="708">
        <f>SUM(X17:X18)</f>
        <v>150</v>
      </c>
      <c r="Y16" s="811">
        <f t="shared" si="3"/>
        <v>-12</v>
      </c>
      <c r="Z16" s="862">
        <f>(X16-$J16)/$J16</f>
        <v>-7.407407407407407E-2</v>
      </c>
      <c r="AA16" s="707">
        <f>SUM(AA17:AA18)</f>
        <v>124</v>
      </c>
      <c r="AB16" s="708">
        <f>SUM(AB17:AB18)</f>
        <v>26</v>
      </c>
      <c r="AC16" s="708">
        <f>SUM(AC17:AC18)</f>
        <v>150</v>
      </c>
      <c r="AD16" s="811">
        <f t="shared" si="4"/>
        <v>-12</v>
      </c>
      <c r="AE16" s="862">
        <f>(AC16-$J16)/$J16</f>
        <v>-7.407407407407407E-2</v>
      </c>
      <c r="AF16" s="707">
        <f>SUM(AF17:AF18)</f>
        <v>122</v>
      </c>
      <c r="AG16" s="708">
        <f>SUM(AG17:AG18)</f>
        <v>26</v>
      </c>
      <c r="AH16" s="708">
        <f>SUM(AH17:AH18)</f>
        <v>148</v>
      </c>
      <c r="AI16" s="811">
        <f t="shared" si="5"/>
        <v>-14</v>
      </c>
      <c r="AJ16" s="862">
        <f>(AH16-$J16)/$J16</f>
        <v>-8.6419753086419748E-2</v>
      </c>
      <c r="AK16" s="707">
        <f>SUM(AK17:AK18)</f>
        <v>116</v>
      </c>
      <c r="AL16" s="708">
        <f>SUM(AL17:AL18)</f>
        <v>25</v>
      </c>
      <c r="AM16" s="708">
        <f>SUM(AM17:AM18)</f>
        <v>141</v>
      </c>
      <c r="AN16" s="811">
        <f t="shared" si="6"/>
        <v>-21</v>
      </c>
      <c r="AO16" s="862">
        <f>(AM16-$J16)/$J16</f>
        <v>-0.12962962962962962</v>
      </c>
      <c r="AP16" s="707">
        <f>SUM(AP17:AP18)</f>
        <v>116</v>
      </c>
      <c r="AQ16" s="708">
        <f>SUM(AQ17:AQ18)</f>
        <v>24</v>
      </c>
      <c r="AR16" s="708">
        <f>SUM(AR17:AR18)</f>
        <v>140</v>
      </c>
      <c r="AS16" s="811">
        <f t="shared" si="8"/>
        <v>-22</v>
      </c>
      <c r="AT16" s="862">
        <f>(AR16-$J16)/$J16</f>
        <v>-0.13580246913580246</v>
      </c>
      <c r="AU16" s="707">
        <f>SUM(AU17:AU18)</f>
        <v>111</v>
      </c>
      <c r="AV16" s="708">
        <f>SUM(AV17:AV18)</f>
        <v>23</v>
      </c>
      <c r="AW16" s="708">
        <f>SUM(AW17:AW18)</f>
        <v>134</v>
      </c>
      <c r="AX16" s="811">
        <f t="shared" si="10"/>
        <v>-28</v>
      </c>
      <c r="AY16" s="862">
        <f>(AW16-$J16)/$J16</f>
        <v>-0.1728395061728395</v>
      </c>
      <c r="AZ16" s="707">
        <f>SUM(AZ17:AZ18)</f>
        <v>110</v>
      </c>
      <c r="BA16" s="708">
        <f>SUM(BA17:BA18)</f>
        <v>23</v>
      </c>
      <c r="BB16" s="708">
        <f>SUM(BB17:BB18)</f>
        <v>133</v>
      </c>
      <c r="BC16" s="811">
        <f t="shared" si="18"/>
        <v>-29</v>
      </c>
      <c r="BD16" s="862">
        <f>(BB16-$J16)/$J16</f>
        <v>-0.17901234567901234</v>
      </c>
      <c r="BE16" s="707">
        <f>SUM(BE17:BE18)</f>
        <v>108</v>
      </c>
      <c r="BF16" s="708">
        <f>SUM(BF17:BF18)</f>
        <v>22</v>
      </c>
      <c r="BG16" s="708">
        <f>SUM(BG17:BG18)</f>
        <v>130</v>
      </c>
      <c r="BH16" s="811">
        <f t="shared" si="19"/>
        <v>-32</v>
      </c>
      <c r="BI16" s="862">
        <f>(BG16-$J16)/$J16</f>
        <v>-0.19753086419753085</v>
      </c>
      <c r="BJ16" s="707">
        <f>SUM(BJ17:BJ18)</f>
        <v>108</v>
      </c>
      <c r="BK16" s="708">
        <f>SUM(BK17:BK18)</f>
        <v>22</v>
      </c>
      <c r="BL16" s="708">
        <f>SUM(BL17:BL18)</f>
        <v>130</v>
      </c>
      <c r="BM16" s="811">
        <f t="shared" si="20"/>
        <v>-32</v>
      </c>
      <c r="BN16" s="862">
        <f>(BL16-$J16)/$J16</f>
        <v>-0.19753086419753085</v>
      </c>
      <c r="BO16" s="688"/>
    </row>
    <row r="17" spans="1:67" x14ac:dyDescent="0.2">
      <c r="A17" s="671"/>
      <c r="B17" s="768" t="s">
        <v>150</v>
      </c>
      <c r="C17" s="719">
        <v>50</v>
      </c>
      <c r="D17" s="704">
        <v>12</v>
      </c>
      <c r="E17" s="704">
        <f t="shared" ref="E17:E18" si="44">SUM(C17:D17)</f>
        <v>62</v>
      </c>
      <c r="F17" s="713"/>
      <c r="G17" s="856">
        <f t="shared" si="14"/>
        <v>3</v>
      </c>
      <c r="H17" s="703">
        <v>47</v>
      </c>
      <c r="I17" s="704">
        <v>12</v>
      </c>
      <c r="J17" s="706">
        <f>SUM(H17:I17)</f>
        <v>59</v>
      </c>
      <c r="K17" s="658">
        <v>0</v>
      </c>
      <c r="L17" s="703">
        <v>47</v>
      </c>
      <c r="M17" s="704">
        <v>11</v>
      </c>
      <c r="N17" s="706">
        <f>SUM(L17:M17)</f>
        <v>58</v>
      </c>
      <c r="O17" s="810">
        <f t="shared" si="15"/>
        <v>-1</v>
      </c>
      <c r="P17" s="862">
        <f t="shared" si="1"/>
        <v>-1.6949152542372881E-2</v>
      </c>
      <c r="Q17" s="705">
        <v>45</v>
      </c>
      <c r="R17" s="706">
        <v>11</v>
      </c>
      <c r="S17" s="706">
        <f>SUM(Q17:R17)</f>
        <v>56</v>
      </c>
      <c r="T17" s="810">
        <f t="shared" si="16"/>
        <v>-3</v>
      </c>
      <c r="U17" s="862">
        <f t="shared" si="17"/>
        <v>-5.0847457627118647E-2</v>
      </c>
      <c r="V17" s="705">
        <v>45</v>
      </c>
      <c r="W17" s="706">
        <v>11</v>
      </c>
      <c r="X17" s="706">
        <f>SUM(V17:W17)</f>
        <v>56</v>
      </c>
      <c r="Y17" s="810">
        <f t="shared" si="3"/>
        <v>-3</v>
      </c>
      <c r="Z17" s="862">
        <f t="shared" si="37"/>
        <v>-5.0847457627118647E-2</v>
      </c>
      <c r="AA17" s="705">
        <v>45</v>
      </c>
      <c r="AB17" s="706">
        <v>11</v>
      </c>
      <c r="AC17" s="706">
        <f>SUM(AA17:AB17)</f>
        <v>56</v>
      </c>
      <c r="AD17" s="810">
        <f t="shared" si="4"/>
        <v>-3</v>
      </c>
      <c r="AE17" s="862">
        <f t="shared" si="38"/>
        <v>-5.0847457627118647E-2</v>
      </c>
      <c r="AF17" s="705">
        <v>44</v>
      </c>
      <c r="AG17" s="706">
        <v>11</v>
      </c>
      <c r="AH17" s="706">
        <f>SUM(AF17:AG17)</f>
        <v>55</v>
      </c>
      <c r="AI17" s="810">
        <f t="shared" si="5"/>
        <v>-4</v>
      </c>
      <c r="AJ17" s="862">
        <f t="shared" si="21"/>
        <v>-6.7796610169491525E-2</v>
      </c>
      <c r="AK17" s="705">
        <v>43</v>
      </c>
      <c r="AL17" s="706">
        <v>11</v>
      </c>
      <c r="AM17" s="706">
        <f>SUM(AK17:AL17)</f>
        <v>54</v>
      </c>
      <c r="AN17" s="810">
        <f t="shared" si="6"/>
        <v>-5</v>
      </c>
      <c r="AO17" s="862">
        <f t="shared" si="39"/>
        <v>-8.4745762711864403E-2</v>
      </c>
      <c r="AP17" s="705">
        <v>43</v>
      </c>
      <c r="AQ17" s="706">
        <v>11</v>
      </c>
      <c r="AR17" s="706">
        <f>SUM(AP17:AQ17)</f>
        <v>54</v>
      </c>
      <c r="AS17" s="810">
        <f t="shared" si="8"/>
        <v>-5</v>
      </c>
      <c r="AT17" s="862">
        <f t="shared" si="22"/>
        <v>-8.4745762711864403E-2</v>
      </c>
      <c r="AU17" s="705">
        <v>42</v>
      </c>
      <c r="AV17" s="706">
        <v>10</v>
      </c>
      <c r="AW17" s="706">
        <f>SUM(AU17:AV17)</f>
        <v>52</v>
      </c>
      <c r="AX17" s="810">
        <f t="shared" si="10"/>
        <v>-7</v>
      </c>
      <c r="AY17" s="862">
        <f t="shared" si="40"/>
        <v>-0.11864406779661017</v>
      </c>
      <c r="AZ17" s="705">
        <v>41</v>
      </c>
      <c r="BA17" s="706">
        <v>10</v>
      </c>
      <c r="BB17" s="706">
        <f>SUM(AZ17:BA17)</f>
        <v>51</v>
      </c>
      <c r="BC17" s="810">
        <f t="shared" si="18"/>
        <v>-8</v>
      </c>
      <c r="BD17" s="862">
        <f t="shared" si="23"/>
        <v>-0.13559322033898305</v>
      </c>
      <c r="BE17" s="705">
        <v>41</v>
      </c>
      <c r="BF17" s="706">
        <v>10</v>
      </c>
      <c r="BG17" s="706">
        <f>SUM(BE17:BF17)</f>
        <v>51</v>
      </c>
      <c r="BH17" s="810">
        <f t="shared" si="19"/>
        <v>-8</v>
      </c>
      <c r="BI17" s="862">
        <f t="shared" si="41"/>
        <v>-0.13559322033898305</v>
      </c>
      <c r="BJ17" s="705">
        <v>41</v>
      </c>
      <c r="BK17" s="706">
        <v>10</v>
      </c>
      <c r="BL17" s="706">
        <f>SUM(BJ17:BK17)</f>
        <v>51</v>
      </c>
      <c r="BM17" s="810">
        <f t="shared" si="20"/>
        <v>-8</v>
      </c>
      <c r="BN17" s="862">
        <f t="shared" si="42"/>
        <v>-0.13559322033898305</v>
      </c>
      <c r="BO17" s="671"/>
    </row>
    <row r="18" spans="1:67" x14ac:dyDescent="0.2">
      <c r="A18" s="671"/>
      <c r="B18" s="768" t="s">
        <v>91</v>
      </c>
      <c r="C18" s="719">
        <v>84</v>
      </c>
      <c r="D18" s="704">
        <v>19</v>
      </c>
      <c r="E18" s="704">
        <f t="shared" si="44"/>
        <v>103</v>
      </c>
      <c r="F18" s="713"/>
      <c r="G18" s="856">
        <f t="shared" si="14"/>
        <v>0</v>
      </c>
      <c r="H18" s="705">
        <v>84</v>
      </c>
      <c r="I18" s="706">
        <v>19</v>
      </c>
      <c r="J18" s="706">
        <f>SUM(H18:I18)</f>
        <v>103</v>
      </c>
      <c r="K18" s="658">
        <v>0</v>
      </c>
      <c r="L18" s="705">
        <v>83</v>
      </c>
      <c r="M18" s="706">
        <v>16</v>
      </c>
      <c r="N18" s="706">
        <f>SUM(L18:M18)</f>
        <v>99</v>
      </c>
      <c r="O18" s="810">
        <f t="shared" si="15"/>
        <v>-4</v>
      </c>
      <c r="P18" s="862">
        <f t="shared" si="1"/>
        <v>-3.8834951456310676E-2</v>
      </c>
      <c r="Q18" s="705">
        <v>80</v>
      </c>
      <c r="R18" s="706">
        <v>15</v>
      </c>
      <c r="S18" s="706">
        <f>SUM(Q18:R18)</f>
        <v>95</v>
      </c>
      <c r="T18" s="810">
        <f t="shared" si="16"/>
        <v>-8</v>
      </c>
      <c r="U18" s="862">
        <f t="shared" si="17"/>
        <v>-7.7669902912621352E-2</v>
      </c>
      <c r="V18" s="705">
        <v>79</v>
      </c>
      <c r="W18" s="706">
        <v>15</v>
      </c>
      <c r="X18" s="706">
        <f>SUM(V18:W18)</f>
        <v>94</v>
      </c>
      <c r="Y18" s="810">
        <f t="shared" si="3"/>
        <v>-9</v>
      </c>
      <c r="Z18" s="862">
        <f t="shared" si="37"/>
        <v>-8.7378640776699032E-2</v>
      </c>
      <c r="AA18" s="705">
        <v>79</v>
      </c>
      <c r="AB18" s="706">
        <v>15</v>
      </c>
      <c r="AC18" s="706">
        <f>SUM(AA18:AB18)</f>
        <v>94</v>
      </c>
      <c r="AD18" s="810">
        <f t="shared" si="4"/>
        <v>-9</v>
      </c>
      <c r="AE18" s="862">
        <f>(AC18-$J18)/$J18</f>
        <v>-8.7378640776699032E-2</v>
      </c>
      <c r="AF18" s="705">
        <v>78</v>
      </c>
      <c r="AG18" s="706">
        <v>15</v>
      </c>
      <c r="AH18" s="706">
        <f>SUM(AF18:AG18)</f>
        <v>93</v>
      </c>
      <c r="AI18" s="810">
        <f t="shared" si="5"/>
        <v>-10</v>
      </c>
      <c r="AJ18" s="862">
        <f t="shared" si="21"/>
        <v>-9.7087378640776698E-2</v>
      </c>
      <c r="AK18" s="705">
        <v>73</v>
      </c>
      <c r="AL18" s="706">
        <v>14</v>
      </c>
      <c r="AM18" s="706">
        <f>SUM(AK18:AL18)</f>
        <v>87</v>
      </c>
      <c r="AN18" s="810">
        <f t="shared" si="6"/>
        <v>-16</v>
      </c>
      <c r="AO18" s="862">
        <f t="shared" si="39"/>
        <v>-0.1553398058252427</v>
      </c>
      <c r="AP18" s="705">
        <v>73</v>
      </c>
      <c r="AQ18" s="706">
        <v>13</v>
      </c>
      <c r="AR18" s="706">
        <f>SUM(AP18:AQ18)</f>
        <v>86</v>
      </c>
      <c r="AS18" s="810">
        <f t="shared" si="8"/>
        <v>-17</v>
      </c>
      <c r="AT18" s="862">
        <f t="shared" si="22"/>
        <v>-0.1650485436893204</v>
      </c>
      <c r="AU18" s="705">
        <v>69</v>
      </c>
      <c r="AV18" s="706">
        <v>13</v>
      </c>
      <c r="AW18" s="706">
        <f>SUM(AU18:AV18)</f>
        <v>82</v>
      </c>
      <c r="AX18" s="810">
        <f t="shared" si="10"/>
        <v>-21</v>
      </c>
      <c r="AY18" s="862">
        <f t="shared" si="40"/>
        <v>-0.20388349514563106</v>
      </c>
      <c r="AZ18" s="705">
        <v>69</v>
      </c>
      <c r="BA18" s="706">
        <v>13</v>
      </c>
      <c r="BB18" s="706">
        <f>SUM(AZ18:BA18)</f>
        <v>82</v>
      </c>
      <c r="BC18" s="810">
        <f t="shared" si="18"/>
        <v>-21</v>
      </c>
      <c r="BD18" s="862">
        <f t="shared" si="23"/>
        <v>-0.20388349514563106</v>
      </c>
      <c r="BE18" s="705">
        <v>67</v>
      </c>
      <c r="BF18" s="706">
        <v>12</v>
      </c>
      <c r="BG18" s="706">
        <f>SUM(BE18:BF18)</f>
        <v>79</v>
      </c>
      <c r="BH18" s="810">
        <f t="shared" si="19"/>
        <v>-24</v>
      </c>
      <c r="BI18" s="862">
        <f t="shared" si="41"/>
        <v>-0.23300970873786409</v>
      </c>
      <c r="BJ18" s="705">
        <v>67</v>
      </c>
      <c r="BK18" s="706">
        <v>12</v>
      </c>
      <c r="BL18" s="706">
        <f>SUM(BJ18:BK18)</f>
        <v>79</v>
      </c>
      <c r="BM18" s="810">
        <f t="shared" si="20"/>
        <v>-24</v>
      </c>
      <c r="BN18" s="862">
        <f t="shared" si="42"/>
        <v>-0.23300970873786409</v>
      </c>
      <c r="BO18" s="671"/>
    </row>
    <row r="19" spans="1:67" x14ac:dyDescent="0.2">
      <c r="A19" s="688"/>
      <c r="B19" s="769" t="s">
        <v>82</v>
      </c>
      <c r="C19" s="728">
        <f>C26+C20</f>
        <v>674</v>
      </c>
      <c r="D19" s="727">
        <f>D26+D20</f>
        <v>184</v>
      </c>
      <c r="E19" s="727">
        <f>E26+E20</f>
        <v>858</v>
      </c>
      <c r="F19" s="744"/>
      <c r="G19" s="850">
        <f t="shared" si="14"/>
        <v>24</v>
      </c>
      <c r="H19" s="716">
        <f>H26+H20</f>
        <v>653</v>
      </c>
      <c r="I19" s="727">
        <f>I26+I20</f>
        <v>181</v>
      </c>
      <c r="J19" s="727">
        <f t="shared" ref="J19" si="45">J26+J20</f>
        <v>834</v>
      </c>
      <c r="K19" s="746">
        <f>K20+K26</f>
        <v>0</v>
      </c>
      <c r="L19" s="716">
        <f>L26+L20</f>
        <v>642</v>
      </c>
      <c r="M19" s="727">
        <f>M26+M20</f>
        <v>182</v>
      </c>
      <c r="N19" s="727">
        <f>N26+N20</f>
        <v>824</v>
      </c>
      <c r="O19" s="803">
        <f t="shared" si="15"/>
        <v>-10</v>
      </c>
      <c r="P19" s="862">
        <f t="shared" si="1"/>
        <v>-1.1990407673860911E-2</v>
      </c>
      <c r="Q19" s="716">
        <f>Q26+Q20</f>
        <v>627</v>
      </c>
      <c r="R19" s="727">
        <f>R26+R20</f>
        <v>179</v>
      </c>
      <c r="S19" s="727">
        <f>S26+S20</f>
        <v>806</v>
      </c>
      <c r="T19" s="803">
        <f t="shared" si="16"/>
        <v>-28</v>
      </c>
      <c r="U19" s="862">
        <f t="shared" si="17"/>
        <v>-3.3573141486810551E-2</v>
      </c>
      <c r="V19" s="716">
        <f>V26+V20</f>
        <v>621</v>
      </c>
      <c r="W19" s="727">
        <f>W26+W20</f>
        <v>179</v>
      </c>
      <c r="X19" s="727">
        <f>X26+X20</f>
        <v>800</v>
      </c>
      <c r="Y19" s="803">
        <f t="shared" si="3"/>
        <v>-34</v>
      </c>
      <c r="Z19" s="862">
        <f>(X19-$J19)/$J19</f>
        <v>-4.0767386091127102E-2</v>
      </c>
      <c r="AA19" s="716">
        <f>AA26+AA20</f>
        <v>617</v>
      </c>
      <c r="AB19" s="727">
        <f>AB26+AB20</f>
        <v>177</v>
      </c>
      <c r="AC19" s="727">
        <f>AC26+AC20</f>
        <v>794</v>
      </c>
      <c r="AD19" s="803">
        <f t="shared" si="4"/>
        <v>-40</v>
      </c>
      <c r="AE19" s="862">
        <f>(AC19-$J19)/$J19</f>
        <v>-4.7961630695443645E-2</v>
      </c>
      <c r="AF19" s="716">
        <f>AF26+AF20</f>
        <v>570</v>
      </c>
      <c r="AG19" s="727">
        <f>AG26+AG20</f>
        <v>171</v>
      </c>
      <c r="AH19" s="727">
        <f>AH26+AH20</f>
        <v>741</v>
      </c>
      <c r="AI19" s="803">
        <f t="shared" si="5"/>
        <v>-93</v>
      </c>
      <c r="AJ19" s="862">
        <f>(AH19-$J19)/$J19</f>
        <v>-0.11151079136690648</v>
      </c>
      <c r="AK19" s="716">
        <f>AK26+AK20</f>
        <v>567</v>
      </c>
      <c r="AL19" s="727">
        <f>AL26+AL20</f>
        <v>171</v>
      </c>
      <c r="AM19" s="727">
        <f>AM26+AM20</f>
        <v>738</v>
      </c>
      <c r="AN19" s="803">
        <f t="shared" si="6"/>
        <v>-96</v>
      </c>
      <c r="AO19" s="862">
        <f t="shared" si="39"/>
        <v>-0.11510791366906475</v>
      </c>
      <c r="AP19" s="716">
        <f>AP26+AP20</f>
        <v>560</v>
      </c>
      <c r="AQ19" s="727">
        <f>AQ26+AQ20</f>
        <v>170</v>
      </c>
      <c r="AR19" s="727">
        <f>AR26+AR20</f>
        <v>730</v>
      </c>
      <c r="AS19" s="803">
        <f t="shared" si="8"/>
        <v>-104</v>
      </c>
      <c r="AT19" s="862">
        <f>(AR19-$J19)/$J19</f>
        <v>-0.12470023980815348</v>
      </c>
      <c r="AU19" s="716">
        <f>AU26+AU20</f>
        <v>550</v>
      </c>
      <c r="AV19" s="727">
        <f>AV26+AV20</f>
        <v>168</v>
      </c>
      <c r="AW19" s="730">
        <f>AW20+AW26</f>
        <v>718</v>
      </c>
      <c r="AX19" s="803">
        <f t="shared" si="10"/>
        <v>-116</v>
      </c>
      <c r="AY19" s="862">
        <f t="shared" si="40"/>
        <v>-0.13908872901678657</v>
      </c>
      <c r="AZ19" s="716">
        <f>AZ26+AZ20</f>
        <v>540</v>
      </c>
      <c r="BA19" s="727">
        <f>BA26+BA20</f>
        <v>165</v>
      </c>
      <c r="BB19" s="727">
        <f>BB26+BB20</f>
        <v>705</v>
      </c>
      <c r="BC19" s="803">
        <f t="shared" si="18"/>
        <v>-129</v>
      </c>
      <c r="BD19" s="862">
        <f>(BB19-$J19)/$J19</f>
        <v>-0.15467625899280577</v>
      </c>
      <c r="BE19" s="716">
        <f>BE26+BE20</f>
        <v>535</v>
      </c>
      <c r="BF19" s="727">
        <f>BF26+BF20</f>
        <v>163</v>
      </c>
      <c r="BG19" s="727">
        <f>BG26+BG20</f>
        <v>698</v>
      </c>
      <c r="BH19" s="803">
        <f t="shared" si="19"/>
        <v>-136</v>
      </c>
      <c r="BI19" s="862">
        <f t="shared" si="41"/>
        <v>-0.16306954436450841</v>
      </c>
      <c r="BJ19" s="716">
        <f>BJ26+BJ20</f>
        <v>533</v>
      </c>
      <c r="BK19" s="727">
        <f>BK26+BK20</f>
        <v>163</v>
      </c>
      <c r="BL19" s="727">
        <f>BL26+BL20</f>
        <v>696</v>
      </c>
      <c r="BM19" s="803">
        <f t="shared" si="20"/>
        <v>-138</v>
      </c>
      <c r="BN19" s="862">
        <f t="shared" si="42"/>
        <v>-0.16546762589928057</v>
      </c>
      <c r="BO19" s="688"/>
    </row>
    <row r="20" spans="1:67" x14ac:dyDescent="0.2">
      <c r="A20" s="689"/>
      <c r="B20" s="743" t="s">
        <v>171</v>
      </c>
      <c r="C20" s="710">
        <f>SUM(C21:C25)</f>
        <v>124</v>
      </c>
      <c r="D20" s="708">
        <f>SUM(D21:D25)</f>
        <v>123</v>
      </c>
      <c r="E20" s="714">
        <f>SUM(E21:E25)</f>
        <v>247</v>
      </c>
      <c r="F20" s="709"/>
      <c r="G20" s="855">
        <f t="shared" si="14"/>
        <v>9</v>
      </c>
      <c r="H20" s="707">
        <f>SUM(H21:H25)</f>
        <v>118</v>
      </c>
      <c r="I20" s="708">
        <f>SUM(I21:I25)</f>
        <v>120</v>
      </c>
      <c r="J20" s="708">
        <f>SUM(J21:J25)</f>
        <v>238</v>
      </c>
      <c r="K20" s="657">
        <v>0</v>
      </c>
      <c r="L20" s="707">
        <f>SUM(L21:L25)</f>
        <v>117</v>
      </c>
      <c r="M20" s="708">
        <f>SUM(M21:M25)</f>
        <v>121</v>
      </c>
      <c r="N20" s="708">
        <f>SUM(N21:N25)</f>
        <v>238</v>
      </c>
      <c r="O20" s="811">
        <f>-($J20-N20)</f>
        <v>0</v>
      </c>
      <c r="P20" s="862">
        <f>(N20-$J20)/$J20</f>
        <v>0</v>
      </c>
      <c r="Q20" s="707">
        <f>SUM(Q21:Q25)</f>
        <v>113</v>
      </c>
      <c r="R20" s="708">
        <f>SUM(R21:R25)</f>
        <v>120</v>
      </c>
      <c r="S20" s="708">
        <f>SUM(S21:S25)</f>
        <v>233</v>
      </c>
      <c r="T20" s="811">
        <f t="shared" si="16"/>
        <v>-5</v>
      </c>
      <c r="U20" s="862">
        <f t="shared" si="17"/>
        <v>-2.100840336134454E-2</v>
      </c>
      <c r="V20" s="707">
        <f>SUM(V21:V25)</f>
        <v>112</v>
      </c>
      <c r="W20" s="708">
        <f>SUM(W21:W25)</f>
        <v>120</v>
      </c>
      <c r="X20" s="708">
        <f>SUM(X21:X25)</f>
        <v>232</v>
      </c>
      <c r="Y20" s="811">
        <f t="shared" si="3"/>
        <v>-6</v>
      </c>
      <c r="Z20" s="862">
        <f t="shared" ref="Z20:Z36" si="46">(X20-$J20)/$J20</f>
        <v>-2.5210084033613446E-2</v>
      </c>
      <c r="AA20" s="707">
        <f>SUM(AA21:AA25)</f>
        <v>112</v>
      </c>
      <c r="AB20" s="708">
        <f>SUM(AB21:AB25)</f>
        <v>118</v>
      </c>
      <c r="AC20" s="708">
        <f>SUM(AC21:AC25)</f>
        <v>230</v>
      </c>
      <c r="AD20" s="811">
        <f t="shared" si="4"/>
        <v>-8</v>
      </c>
      <c r="AE20" s="862">
        <f>(AC20-$J20)/$J20</f>
        <v>-3.3613445378151259E-2</v>
      </c>
      <c r="AF20" s="707">
        <f>SUM(AF21:AF25)</f>
        <v>105</v>
      </c>
      <c r="AG20" s="708">
        <f>SUM(AG21:AG25)</f>
        <v>113</v>
      </c>
      <c r="AH20" s="708">
        <f>SUM(AH21:AH25)</f>
        <v>218</v>
      </c>
      <c r="AI20" s="811">
        <f t="shared" si="5"/>
        <v>-20</v>
      </c>
      <c r="AJ20" s="862">
        <f>(AH20-$J20)/$J20</f>
        <v>-8.4033613445378158E-2</v>
      </c>
      <c r="AK20" s="707">
        <f>SUM(AK21:AK25)</f>
        <v>106</v>
      </c>
      <c r="AL20" s="708">
        <f>SUM(AL21:AL25)</f>
        <v>113</v>
      </c>
      <c r="AM20" s="708">
        <f>SUM(AM21:AM25)</f>
        <v>219</v>
      </c>
      <c r="AN20" s="811">
        <f t="shared" si="6"/>
        <v>-19</v>
      </c>
      <c r="AO20" s="862">
        <f t="shared" si="39"/>
        <v>-7.9831932773109238E-2</v>
      </c>
      <c r="AP20" s="707">
        <f>SUM(AP21:AP25)</f>
        <v>103</v>
      </c>
      <c r="AQ20" s="708">
        <f>SUM(AQ21:AQ25)</f>
        <v>112</v>
      </c>
      <c r="AR20" s="708">
        <f>SUM(AR21:AR25)</f>
        <v>215</v>
      </c>
      <c r="AS20" s="811">
        <f t="shared" si="8"/>
        <v>-23</v>
      </c>
      <c r="AT20" s="862">
        <f>(AR20-$J20)/$J20</f>
        <v>-9.6638655462184878E-2</v>
      </c>
      <c r="AU20" s="707">
        <f>SUM(AU21:AU25)</f>
        <v>103</v>
      </c>
      <c r="AV20" s="708">
        <f>SUM(AV21:AV25)</f>
        <v>112</v>
      </c>
      <c r="AW20" s="807">
        <f t="shared" ref="AW20" si="47">SUM(AU20:AV20)</f>
        <v>215</v>
      </c>
      <c r="AX20" s="811">
        <f t="shared" si="10"/>
        <v>-23</v>
      </c>
      <c r="AY20" s="862">
        <f t="shared" si="40"/>
        <v>-9.6638655462184878E-2</v>
      </c>
      <c r="AZ20" s="707">
        <f>SUM(AZ21:AZ25)</f>
        <v>101</v>
      </c>
      <c r="BA20" s="708">
        <f>SUM(BA21:BA25)</f>
        <v>110</v>
      </c>
      <c r="BB20" s="708">
        <f>SUM(BB21:BB25)</f>
        <v>211</v>
      </c>
      <c r="BC20" s="811">
        <f t="shared" si="18"/>
        <v>-27</v>
      </c>
      <c r="BD20" s="862">
        <f>(BB20-$J20)/$J20</f>
        <v>-0.1134453781512605</v>
      </c>
      <c r="BE20" s="707">
        <f>SUM(BE21:BE25)</f>
        <v>100</v>
      </c>
      <c r="BF20" s="708">
        <f>SUM(BF21:BF25)</f>
        <v>108</v>
      </c>
      <c r="BG20" s="708">
        <f>SUM(BG21:BG25)</f>
        <v>208</v>
      </c>
      <c r="BH20" s="811">
        <f t="shared" si="19"/>
        <v>-30</v>
      </c>
      <c r="BI20" s="862">
        <f t="shared" si="41"/>
        <v>-0.12605042016806722</v>
      </c>
      <c r="BJ20" s="707">
        <f>SUM(BJ21:BJ25)</f>
        <v>100</v>
      </c>
      <c r="BK20" s="708">
        <f>SUM(BK21:BK25)</f>
        <v>108</v>
      </c>
      <c r="BL20" s="708">
        <f>SUM(BL21:BL25)</f>
        <v>208</v>
      </c>
      <c r="BM20" s="811">
        <f t="shared" si="20"/>
        <v>-30</v>
      </c>
      <c r="BN20" s="862">
        <f t="shared" si="42"/>
        <v>-0.12605042016806722</v>
      </c>
      <c r="BO20" s="689"/>
    </row>
    <row r="21" spans="1:67" x14ac:dyDescent="0.2">
      <c r="A21" s="671"/>
      <c r="B21" s="768" t="s">
        <v>44</v>
      </c>
      <c r="C21" s="719">
        <v>43</v>
      </c>
      <c r="D21" s="704">
        <v>72</v>
      </c>
      <c r="E21" s="704">
        <f t="shared" ref="E21:E24" si="48">SUM(C21:D21)</f>
        <v>115</v>
      </c>
      <c r="F21" s="713"/>
      <c r="G21" s="856">
        <f t="shared" si="14"/>
        <v>2</v>
      </c>
      <c r="H21" s="703">
        <v>43</v>
      </c>
      <c r="I21" s="704">
        <v>70</v>
      </c>
      <c r="J21" s="706">
        <f>SUM(H21:I21)</f>
        <v>113</v>
      </c>
      <c r="K21" s="658">
        <v>0</v>
      </c>
      <c r="L21" s="703">
        <v>42</v>
      </c>
      <c r="M21" s="704">
        <v>71</v>
      </c>
      <c r="N21" s="706">
        <f>SUM(L21:M21)</f>
        <v>113</v>
      </c>
      <c r="O21" s="810">
        <f t="shared" si="15"/>
        <v>0</v>
      </c>
      <c r="P21" s="862">
        <f t="shared" si="1"/>
        <v>0</v>
      </c>
      <c r="Q21" s="703">
        <v>40</v>
      </c>
      <c r="R21" s="704">
        <v>70</v>
      </c>
      <c r="S21" s="706">
        <f>SUM(Q21:R21)</f>
        <v>110</v>
      </c>
      <c r="T21" s="810">
        <f t="shared" si="16"/>
        <v>-3</v>
      </c>
      <c r="U21" s="862">
        <f t="shared" ref="U21:U36" si="49">(S21-$J21)/$J21</f>
        <v>-2.6548672566371681E-2</v>
      </c>
      <c r="V21" s="703">
        <v>40</v>
      </c>
      <c r="W21" s="704">
        <v>70</v>
      </c>
      <c r="X21" s="706">
        <f>SUM(V21:W21)</f>
        <v>110</v>
      </c>
      <c r="Y21" s="810">
        <f t="shared" si="3"/>
        <v>-3</v>
      </c>
      <c r="Z21" s="862">
        <f t="shared" si="46"/>
        <v>-2.6548672566371681E-2</v>
      </c>
      <c r="AA21" s="703">
        <v>40</v>
      </c>
      <c r="AB21" s="704">
        <v>69</v>
      </c>
      <c r="AC21" s="706">
        <f>SUM(AA21:AB21)</f>
        <v>109</v>
      </c>
      <c r="AD21" s="810">
        <f t="shared" si="4"/>
        <v>-4</v>
      </c>
      <c r="AE21" s="862">
        <f t="shared" ref="AE21:AE24" si="50">(AC21-$J21)/$J21</f>
        <v>-3.5398230088495575E-2</v>
      </c>
      <c r="AF21" s="703">
        <v>38</v>
      </c>
      <c r="AG21" s="704">
        <v>67</v>
      </c>
      <c r="AH21" s="706">
        <f>SUM(AF21:AG21)</f>
        <v>105</v>
      </c>
      <c r="AI21" s="810">
        <f t="shared" si="5"/>
        <v>-8</v>
      </c>
      <c r="AJ21" s="862">
        <f t="shared" ref="AJ21:AJ24" si="51">(AH21-$J21)/$J21</f>
        <v>-7.0796460176991149E-2</v>
      </c>
      <c r="AK21" s="703">
        <v>38</v>
      </c>
      <c r="AL21" s="704">
        <v>67</v>
      </c>
      <c r="AM21" s="706">
        <f>SUM(AK21:AL21)</f>
        <v>105</v>
      </c>
      <c r="AN21" s="810">
        <f t="shared" si="6"/>
        <v>-8</v>
      </c>
      <c r="AO21" s="862">
        <f t="shared" si="39"/>
        <v>-7.0796460176991149E-2</v>
      </c>
      <c r="AP21" s="703">
        <v>36</v>
      </c>
      <c r="AQ21" s="704">
        <v>66</v>
      </c>
      <c r="AR21" s="706">
        <f>SUM(AP21:AQ21)</f>
        <v>102</v>
      </c>
      <c r="AS21" s="810">
        <f t="shared" si="8"/>
        <v>-11</v>
      </c>
      <c r="AT21" s="862">
        <f t="shared" ref="AT21:AT35" si="52">(AR21-$J21)/$J21</f>
        <v>-9.7345132743362831E-2</v>
      </c>
      <c r="AU21" s="703">
        <v>36</v>
      </c>
      <c r="AV21" s="704">
        <v>66</v>
      </c>
      <c r="AW21" s="706">
        <f>SUM(AU21:AV21)</f>
        <v>102</v>
      </c>
      <c r="AX21" s="810">
        <f t="shared" si="10"/>
        <v>-11</v>
      </c>
      <c r="AY21" s="862">
        <f t="shared" si="40"/>
        <v>-9.7345132743362831E-2</v>
      </c>
      <c r="AZ21" s="705">
        <v>36</v>
      </c>
      <c r="BA21" s="706">
        <v>65</v>
      </c>
      <c r="BB21" s="706">
        <f>SUM(AZ21:BA21)</f>
        <v>101</v>
      </c>
      <c r="BC21" s="810">
        <f t="shared" si="18"/>
        <v>-12</v>
      </c>
      <c r="BD21" s="862">
        <f t="shared" ref="BD21:BD35" si="53">(BB21-$J21)/$J21</f>
        <v>-0.10619469026548672</v>
      </c>
      <c r="BE21" s="705">
        <v>35</v>
      </c>
      <c r="BF21" s="706">
        <v>63</v>
      </c>
      <c r="BG21" s="706">
        <f>SUM(BE21:BF21)</f>
        <v>98</v>
      </c>
      <c r="BH21" s="810">
        <f t="shared" si="19"/>
        <v>-15</v>
      </c>
      <c r="BI21" s="862">
        <f t="shared" si="41"/>
        <v>-0.13274336283185842</v>
      </c>
      <c r="BJ21" s="705">
        <v>35</v>
      </c>
      <c r="BK21" s="706">
        <v>63</v>
      </c>
      <c r="BL21" s="706">
        <f>SUM(BJ21:BK21)</f>
        <v>98</v>
      </c>
      <c r="BM21" s="810">
        <f t="shared" si="20"/>
        <v>-15</v>
      </c>
      <c r="BN21" s="862">
        <f t="shared" si="42"/>
        <v>-0.13274336283185842</v>
      </c>
      <c r="BO21" s="671"/>
    </row>
    <row r="22" spans="1:67" x14ac:dyDescent="0.2">
      <c r="A22" s="671"/>
      <c r="B22" s="768" t="s">
        <v>130</v>
      </c>
      <c r="C22" s="719">
        <v>16</v>
      </c>
      <c r="D22" s="704">
        <v>10</v>
      </c>
      <c r="E22" s="704">
        <f t="shared" si="48"/>
        <v>26</v>
      </c>
      <c r="F22" s="713"/>
      <c r="G22" s="856">
        <f t="shared" si="14"/>
        <v>1</v>
      </c>
      <c r="H22" s="703">
        <v>15</v>
      </c>
      <c r="I22" s="704">
        <v>10</v>
      </c>
      <c r="J22" s="706">
        <f t="shared" ref="J22:J25" si="54">SUM(H22:I22)</f>
        <v>25</v>
      </c>
      <c r="K22" s="658">
        <v>0</v>
      </c>
      <c r="L22" s="705">
        <v>15</v>
      </c>
      <c r="M22" s="706">
        <v>10</v>
      </c>
      <c r="N22" s="706">
        <f t="shared" ref="N22:N25" si="55">SUM(L22:M22)</f>
        <v>25</v>
      </c>
      <c r="O22" s="810">
        <f t="shared" si="15"/>
        <v>0</v>
      </c>
      <c r="P22" s="862">
        <f t="shared" si="1"/>
        <v>0</v>
      </c>
      <c r="Q22" s="705">
        <v>15</v>
      </c>
      <c r="R22" s="706">
        <v>10</v>
      </c>
      <c r="S22" s="706">
        <f t="shared" ref="S22:S25" si="56">SUM(Q22:R22)</f>
        <v>25</v>
      </c>
      <c r="T22" s="810">
        <f t="shared" si="16"/>
        <v>0</v>
      </c>
      <c r="U22" s="862">
        <f t="shared" si="49"/>
        <v>0</v>
      </c>
      <c r="V22" s="705">
        <v>15</v>
      </c>
      <c r="W22" s="706">
        <v>10</v>
      </c>
      <c r="X22" s="706">
        <f t="shared" ref="X22:X25" si="57">SUM(V22:W22)</f>
        <v>25</v>
      </c>
      <c r="Y22" s="810">
        <f t="shared" si="3"/>
        <v>0</v>
      </c>
      <c r="Z22" s="862">
        <f t="shared" si="46"/>
        <v>0</v>
      </c>
      <c r="AA22" s="705">
        <v>15</v>
      </c>
      <c r="AB22" s="706">
        <v>10</v>
      </c>
      <c r="AC22" s="706">
        <f t="shared" ref="AC22:AC25" si="58">SUM(AA22:AB22)</f>
        <v>25</v>
      </c>
      <c r="AD22" s="810">
        <f t="shared" si="4"/>
        <v>0</v>
      </c>
      <c r="AE22" s="862">
        <f t="shared" si="50"/>
        <v>0</v>
      </c>
      <c r="AF22" s="705">
        <v>15</v>
      </c>
      <c r="AG22" s="706">
        <v>10</v>
      </c>
      <c r="AH22" s="706">
        <f t="shared" ref="AH22:AH25" si="59">SUM(AF22:AG22)</f>
        <v>25</v>
      </c>
      <c r="AI22" s="810">
        <f t="shared" si="5"/>
        <v>0</v>
      </c>
      <c r="AJ22" s="862">
        <f t="shared" si="51"/>
        <v>0</v>
      </c>
      <c r="AK22" s="705">
        <v>15</v>
      </c>
      <c r="AL22" s="706">
        <v>10</v>
      </c>
      <c r="AM22" s="706">
        <f t="shared" ref="AM22:AM25" si="60">SUM(AK22:AL22)</f>
        <v>25</v>
      </c>
      <c r="AN22" s="810">
        <f t="shared" si="6"/>
        <v>0</v>
      </c>
      <c r="AO22" s="862">
        <f t="shared" si="39"/>
        <v>0</v>
      </c>
      <c r="AP22" s="705">
        <v>15</v>
      </c>
      <c r="AQ22" s="706">
        <v>10</v>
      </c>
      <c r="AR22" s="706">
        <f t="shared" ref="AR22:AR25" si="61">SUM(AP22:AQ22)</f>
        <v>25</v>
      </c>
      <c r="AS22" s="810">
        <f t="shared" si="8"/>
        <v>0</v>
      </c>
      <c r="AT22" s="862">
        <f t="shared" si="52"/>
        <v>0</v>
      </c>
      <c r="AU22" s="705">
        <v>15</v>
      </c>
      <c r="AV22" s="706">
        <v>10</v>
      </c>
      <c r="AW22" s="706">
        <f t="shared" ref="AW22:AW25" si="62">SUM(AU22:AV22)</f>
        <v>25</v>
      </c>
      <c r="AX22" s="810">
        <f t="shared" si="10"/>
        <v>0</v>
      </c>
      <c r="AY22" s="862">
        <f t="shared" si="40"/>
        <v>0</v>
      </c>
      <c r="AZ22" s="705">
        <v>13</v>
      </c>
      <c r="BA22" s="706">
        <v>10</v>
      </c>
      <c r="BB22" s="706">
        <f t="shared" ref="BB22:BB25" si="63">SUM(AZ22:BA22)</f>
        <v>23</v>
      </c>
      <c r="BC22" s="810">
        <f t="shared" si="18"/>
        <v>-2</v>
      </c>
      <c r="BD22" s="862">
        <f t="shared" si="53"/>
        <v>-0.08</v>
      </c>
      <c r="BE22" s="705">
        <v>13</v>
      </c>
      <c r="BF22" s="706">
        <v>10</v>
      </c>
      <c r="BG22" s="706">
        <f t="shared" ref="BG22:BG25" si="64">SUM(BE22:BF22)</f>
        <v>23</v>
      </c>
      <c r="BH22" s="810">
        <f t="shared" si="19"/>
        <v>-2</v>
      </c>
      <c r="BI22" s="862">
        <f t="shared" si="41"/>
        <v>-0.08</v>
      </c>
      <c r="BJ22" s="705">
        <v>13</v>
      </c>
      <c r="BK22" s="706">
        <v>10</v>
      </c>
      <c r="BL22" s="706">
        <f t="shared" ref="BL22:BL25" si="65">SUM(BJ22:BK22)</f>
        <v>23</v>
      </c>
      <c r="BM22" s="810">
        <f t="shared" si="20"/>
        <v>-2</v>
      </c>
      <c r="BN22" s="862">
        <f t="shared" si="42"/>
        <v>-0.08</v>
      </c>
      <c r="BO22" s="671"/>
    </row>
    <row r="23" spans="1:67" x14ac:dyDescent="0.2">
      <c r="A23" s="671"/>
      <c r="B23" s="768" t="s">
        <v>11</v>
      </c>
      <c r="C23" s="719">
        <v>21</v>
      </c>
      <c r="D23" s="704">
        <v>17</v>
      </c>
      <c r="E23" s="704">
        <f t="shared" si="48"/>
        <v>38</v>
      </c>
      <c r="F23" s="713"/>
      <c r="G23" s="856">
        <f t="shared" si="14"/>
        <v>2</v>
      </c>
      <c r="H23" s="703">
        <v>19</v>
      </c>
      <c r="I23" s="704">
        <v>17</v>
      </c>
      <c r="J23" s="706">
        <f t="shared" si="54"/>
        <v>36</v>
      </c>
      <c r="K23" s="658">
        <v>0</v>
      </c>
      <c r="L23" s="705">
        <v>17</v>
      </c>
      <c r="M23" s="706">
        <v>16</v>
      </c>
      <c r="N23" s="706">
        <f t="shared" si="55"/>
        <v>33</v>
      </c>
      <c r="O23" s="810">
        <f t="shared" si="15"/>
        <v>-3</v>
      </c>
      <c r="P23" s="862">
        <f t="shared" si="1"/>
        <v>-8.3333333333333329E-2</v>
      </c>
      <c r="Q23" s="705">
        <v>17</v>
      </c>
      <c r="R23" s="706">
        <v>16</v>
      </c>
      <c r="S23" s="706">
        <f t="shared" si="56"/>
        <v>33</v>
      </c>
      <c r="T23" s="810">
        <f t="shared" si="16"/>
        <v>-3</v>
      </c>
      <c r="U23" s="862">
        <f t="shared" si="49"/>
        <v>-8.3333333333333329E-2</v>
      </c>
      <c r="V23" s="705">
        <v>17</v>
      </c>
      <c r="W23" s="706">
        <v>16</v>
      </c>
      <c r="X23" s="706">
        <f t="shared" si="57"/>
        <v>33</v>
      </c>
      <c r="Y23" s="810">
        <f t="shared" si="3"/>
        <v>-3</v>
      </c>
      <c r="Z23" s="862">
        <f t="shared" si="46"/>
        <v>-8.3333333333333329E-2</v>
      </c>
      <c r="AA23" s="705">
        <v>17</v>
      </c>
      <c r="AB23" s="706">
        <v>16</v>
      </c>
      <c r="AC23" s="706">
        <f t="shared" si="58"/>
        <v>33</v>
      </c>
      <c r="AD23" s="810">
        <f t="shared" si="4"/>
        <v>-3</v>
      </c>
      <c r="AE23" s="862">
        <f t="shared" si="50"/>
        <v>-8.3333333333333329E-2</v>
      </c>
      <c r="AF23" s="705">
        <v>15</v>
      </c>
      <c r="AG23" s="706">
        <v>14</v>
      </c>
      <c r="AH23" s="706">
        <f t="shared" si="59"/>
        <v>29</v>
      </c>
      <c r="AI23" s="810">
        <f t="shared" si="5"/>
        <v>-7</v>
      </c>
      <c r="AJ23" s="862">
        <f t="shared" si="51"/>
        <v>-0.19444444444444445</v>
      </c>
      <c r="AK23" s="705">
        <v>15</v>
      </c>
      <c r="AL23" s="706">
        <v>14</v>
      </c>
      <c r="AM23" s="706">
        <f t="shared" si="60"/>
        <v>29</v>
      </c>
      <c r="AN23" s="810">
        <f t="shared" si="6"/>
        <v>-7</v>
      </c>
      <c r="AO23" s="862">
        <f t="shared" si="39"/>
        <v>-0.19444444444444445</v>
      </c>
      <c r="AP23" s="705">
        <v>15</v>
      </c>
      <c r="AQ23" s="706">
        <v>14</v>
      </c>
      <c r="AR23" s="706">
        <f t="shared" si="61"/>
        <v>29</v>
      </c>
      <c r="AS23" s="810">
        <f t="shared" si="8"/>
        <v>-7</v>
      </c>
      <c r="AT23" s="862">
        <f t="shared" si="52"/>
        <v>-0.19444444444444445</v>
      </c>
      <c r="AU23" s="705">
        <v>15</v>
      </c>
      <c r="AV23" s="706">
        <v>14</v>
      </c>
      <c r="AW23" s="706">
        <f t="shared" si="62"/>
        <v>29</v>
      </c>
      <c r="AX23" s="810">
        <f t="shared" si="10"/>
        <v>-7</v>
      </c>
      <c r="AY23" s="862">
        <f t="shared" si="40"/>
        <v>-0.19444444444444445</v>
      </c>
      <c r="AZ23" s="705">
        <v>15</v>
      </c>
      <c r="BA23" s="706">
        <v>13</v>
      </c>
      <c r="BB23" s="706">
        <f t="shared" si="63"/>
        <v>28</v>
      </c>
      <c r="BC23" s="810">
        <f t="shared" si="18"/>
        <v>-8</v>
      </c>
      <c r="BD23" s="862">
        <f t="shared" si="53"/>
        <v>-0.22222222222222221</v>
      </c>
      <c r="BE23" s="705">
        <v>15</v>
      </c>
      <c r="BF23" s="706">
        <v>13</v>
      </c>
      <c r="BG23" s="706">
        <f t="shared" si="64"/>
        <v>28</v>
      </c>
      <c r="BH23" s="810">
        <f t="shared" si="19"/>
        <v>-8</v>
      </c>
      <c r="BI23" s="862">
        <f t="shared" si="41"/>
        <v>-0.22222222222222221</v>
      </c>
      <c r="BJ23" s="705">
        <v>15</v>
      </c>
      <c r="BK23" s="706">
        <v>13</v>
      </c>
      <c r="BL23" s="706">
        <f t="shared" si="65"/>
        <v>28</v>
      </c>
      <c r="BM23" s="810">
        <f t="shared" si="20"/>
        <v>-8</v>
      </c>
      <c r="BN23" s="862">
        <f t="shared" si="42"/>
        <v>-0.22222222222222221</v>
      </c>
      <c r="BO23" s="671"/>
    </row>
    <row r="24" spans="1:67" x14ac:dyDescent="0.2">
      <c r="A24" s="671"/>
      <c r="B24" s="768" t="s">
        <v>10</v>
      </c>
      <c r="C24" s="719">
        <v>21</v>
      </c>
      <c r="D24" s="704">
        <v>15</v>
      </c>
      <c r="E24" s="704">
        <f t="shared" si="48"/>
        <v>36</v>
      </c>
      <c r="F24" s="713"/>
      <c r="G24" s="856">
        <f t="shared" si="14"/>
        <v>0</v>
      </c>
      <c r="H24" s="703">
        <v>21</v>
      </c>
      <c r="I24" s="704">
        <v>15</v>
      </c>
      <c r="J24" s="706">
        <f t="shared" si="54"/>
        <v>36</v>
      </c>
      <c r="K24" s="658">
        <v>0</v>
      </c>
      <c r="L24" s="703">
        <v>21</v>
      </c>
      <c r="M24" s="704">
        <v>15</v>
      </c>
      <c r="N24" s="706">
        <f t="shared" si="55"/>
        <v>36</v>
      </c>
      <c r="O24" s="810">
        <f t="shared" si="15"/>
        <v>0</v>
      </c>
      <c r="P24" s="862">
        <f t="shared" si="1"/>
        <v>0</v>
      </c>
      <c r="Q24" s="703">
        <v>21</v>
      </c>
      <c r="R24" s="704">
        <v>15</v>
      </c>
      <c r="S24" s="706">
        <f t="shared" si="56"/>
        <v>36</v>
      </c>
      <c r="T24" s="810">
        <f t="shared" si="16"/>
        <v>0</v>
      </c>
      <c r="U24" s="862">
        <f t="shared" si="49"/>
        <v>0</v>
      </c>
      <c r="V24" s="703">
        <v>21</v>
      </c>
      <c r="W24" s="704">
        <v>15</v>
      </c>
      <c r="X24" s="706">
        <f t="shared" si="57"/>
        <v>36</v>
      </c>
      <c r="Y24" s="810">
        <f t="shared" si="3"/>
        <v>0</v>
      </c>
      <c r="Z24" s="862">
        <f t="shared" si="46"/>
        <v>0</v>
      </c>
      <c r="AA24" s="703">
        <v>21</v>
      </c>
      <c r="AB24" s="704">
        <v>14</v>
      </c>
      <c r="AC24" s="706">
        <f t="shared" si="58"/>
        <v>35</v>
      </c>
      <c r="AD24" s="810">
        <f t="shared" si="4"/>
        <v>-1</v>
      </c>
      <c r="AE24" s="862">
        <f t="shared" si="50"/>
        <v>-2.7777777777777776E-2</v>
      </c>
      <c r="AF24" s="703">
        <v>19</v>
      </c>
      <c r="AG24" s="704">
        <v>13</v>
      </c>
      <c r="AH24" s="706">
        <f t="shared" si="59"/>
        <v>32</v>
      </c>
      <c r="AI24" s="810">
        <f t="shared" si="5"/>
        <v>-4</v>
      </c>
      <c r="AJ24" s="862">
        <f t="shared" si="51"/>
        <v>-0.1111111111111111</v>
      </c>
      <c r="AK24" s="703">
        <v>19</v>
      </c>
      <c r="AL24" s="704">
        <v>13</v>
      </c>
      <c r="AM24" s="706">
        <f t="shared" si="60"/>
        <v>32</v>
      </c>
      <c r="AN24" s="810">
        <f t="shared" si="6"/>
        <v>-4</v>
      </c>
      <c r="AO24" s="862">
        <f t="shared" si="39"/>
        <v>-0.1111111111111111</v>
      </c>
      <c r="AP24" s="703">
        <v>19</v>
      </c>
      <c r="AQ24" s="704">
        <v>13</v>
      </c>
      <c r="AR24" s="706">
        <f t="shared" si="61"/>
        <v>32</v>
      </c>
      <c r="AS24" s="810">
        <f t="shared" si="8"/>
        <v>-4</v>
      </c>
      <c r="AT24" s="862">
        <f t="shared" si="52"/>
        <v>-0.1111111111111111</v>
      </c>
      <c r="AU24" s="703">
        <v>19</v>
      </c>
      <c r="AV24" s="704">
        <v>13</v>
      </c>
      <c r="AW24" s="706">
        <f t="shared" si="62"/>
        <v>32</v>
      </c>
      <c r="AX24" s="810">
        <f t="shared" si="10"/>
        <v>-4</v>
      </c>
      <c r="AY24" s="862">
        <f t="shared" si="40"/>
        <v>-0.1111111111111111</v>
      </c>
      <c r="AZ24" s="705">
        <v>19</v>
      </c>
      <c r="BA24" s="706">
        <v>13</v>
      </c>
      <c r="BB24" s="706">
        <f t="shared" si="63"/>
        <v>32</v>
      </c>
      <c r="BC24" s="810">
        <f t="shared" si="18"/>
        <v>-4</v>
      </c>
      <c r="BD24" s="862">
        <f t="shared" si="53"/>
        <v>-0.1111111111111111</v>
      </c>
      <c r="BE24" s="705">
        <v>19</v>
      </c>
      <c r="BF24" s="706">
        <v>13</v>
      </c>
      <c r="BG24" s="706">
        <f t="shared" si="64"/>
        <v>32</v>
      </c>
      <c r="BH24" s="810">
        <f t="shared" si="19"/>
        <v>-4</v>
      </c>
      <c r="BI24" s="862">
        <f t="shared" si="41"/>
        <v>-0.1111111111111111</v>
      </c>
      <c r="BJ24" s="705">
        <v>19</v>
      </c>
      <c r="BK24" s="706">
        <v>13</v>
      </c>
      <c r="BL24" s="706">
        <f t="shared" si="65"/>
        <v>32</v>
      </c>
      <c r="BM24" s="810">
        <f t="shared" si="20"/>
        <v>-4</v>
      </c>
      <c r="BN24" s="862">
        <f t="shared" si="42"/>
        <v>-0.1111111111111111</v>
      </c>
      <c r="BO24" s="671"/>
    </row>
    <row r="25" spans="1:67" x14ac:dyDescent="0.2">
      <c r="A25" s="671"/>
      <c r="B25" s="768" t="s">
        <v>184</v>
      </c>
      <c r="C25" s="719">
        <v>23</v>
      </c>
      <c r="D25" s="704">
        <v>9</v>
      </c>
      <c r="E25" s="704">
        <f>SUM(C25:D25)</f>
        <v>32</v>
      </c>
      <c r="F25" s="713"/>
      <c r="G25" s="856">
        <f t="shared" si="14"/>
        <v>4</v>
      </c>
      <c r="H25" s="703">
        <v>20</v>
      </c>
      <c r="I25" s="704">
        <v>8</v>
      </c>
      <c r="J25" s="706">
        <f t="shared" si="54"/>
        <v>28</v>
      </c>
      <c r="K25" s="658">
        <v>0</v>
      </c>
      <c r="L25" s="705">
        <v>22</v>
      </c>
      <c r="M25" s="706">
        <v>9</v>
      </c>
      <c r="N25" s="706">
        <f t="shared" si="55"/>
        <v>31</v>
      </c>
      <c r="O25" s="810">
        <f t="shared" si="15"/>
        <v>3</v>
      </c>
      <c r="P25" s="862">
        <f>(N25-$J25)/$J25</f>
        <v>0.10714285714285714</v>
      </c>
      <c r="Q25" s="705">
        <v>20</v>
      </c>
      <c r="R25" s="706">
        <v>9</v>
      </c>
      <c r="S25" s="706">
        <f t="shared" si="56"/>
        <v>29</v>
      </c>
      <c r="T25" s="810">
        <f t="shared" si="16"/>
        <v>1</v>
      </c>
      <c r="U25" s="862">
        <f>(S25-$J25)/$J25</f>
        <v>3.5714285714285712E-2</v>
      </c>
      <c r="V25" s="705">
        <v>19</v>
      </c>
      <c r="W25" s="706">
        <v>9</v>
      </c>
      <c r="X25" s="706">
        <f t="shared" si="57"/>
        <v>28</v>
      </c>
      <c r="Y25" s="810">
        <f t="shared" si="3"/>
        <v>0</v>
      </c>
      <c r="Z25" s="862">
        <f t="shared" si="46"/>
        <v>0</v>
      </c>
      <c r="AA25" s="705">
        <v>19</v>
      </c>
      <c r="AB25" s="706">
        <v>9</v>
      </c>
      <c r="AC25" s="706">
        <f t="shared" si="58"/>
        <v>28</v>
      </c>
      <c r="AD25" s="810">
        <f t="shared" si="4"/>
        <v>0</v>
      </c>
      <c r="AE25" s="862">
        <f>(AC25-$J25)/$J25</f>
        <v>0</v>
      </c>
      <c r="AF25" s="705">
        <v>18</v>
      </c>
      <c r="AG25" s="706">
        <v>9</v>
      </c>
      <c r="AH25" s="706">
        <f t="shared" si="59"/>
        <v>27</v>
      </c>
      <c r="AI25" s="810">
        <f t="shared" si="5"/>
        <v>-1</v>
      </c>
      <c r="AJ25" s="862">
        <f>(AH25-$J25)/$J25</f>
        <v>-3.5714285714285712E-2</v>
      </c>
      <c r="AK25" s="703">
        <v>19</v>
      </c>
      <c r="AL25" s="704">
        <v>9</v>
      </c>
      <c r="AM25" s="706">
        <f t="shared" si="60"/>
        <v>28</v>
      </c>
      <c r="AN25" s="810">
        <f t="shared" si="6"/>
        <v>0</v>
      </c>
      <c r="AO25" s="862">
        <f t="shared" si="39"/>
        <v>0</v>
      </c>
      <c r="AP25" s="703">
        <v>18</v>
      </c>
      <c r="AQ25" s="704">
        <v>9</v>
      </c>
      <c r="AR25" s="706">
        <f t="shared" si="61"/>
        <v>27</v>
      </c>
      <c r="AS25" s="810">
        <f t="shared" si="8"/>
        <v>-1</v>
      </c>
      <c r="AT25" s="862">
        <f t="shared" si="52"/>
        <v>-3.5714285714285712E-2</v>
      </c>
      <c r="AU25" s="703">
        <v>18</v>
      </c>
      <c r="AV25" s="704">
        <v>9</v>
      </c>
      <c r="AW25" s="706">
        <f t="shared" si="62"/>
        <v>27</v>
      </c>
      <c r="AX25" s="810">
        <f t="shared" si="10"/>
        <v>-1</v>
      </c>
      <c r="AY25" s="862">
        <f t="shared" si="40"/>
        <v>-3.5714285714285712E-2</v>
      </c>
      <c r="AZ25" s="705">
        <v>18</v>
      </c>
      <c r="BA25" s="706">
        <v>9</v>
      </c>
      <c r="BB25" s="706">
        <f t="shared" si="63"/>
        <v>27</v>
      </c>
      <c r="BC25" s="810">
        <f t="shared" si="18"/>
        <v>-1</v>
      </c>
      <c r="BD25" s="862">
        <f t="shared" si="53"/>
        <v>-3.5714285714285712E-2</v>
      </c>
      <c r="BE25" s="705">
        <v>18</v>
      </c>
      <c r="BF25" s="706">
        <v>9</v>
      </c>
      <c r="BG25" s="706">
        <f t="shared" si="64"/>
        <v>27</v>
      </c>
      <c r="BH25" s="810">
        <f t="shared" si="19"/>
        <v>-1</v>
      </c>
      <c r="BI25" s="862">
        <f t="shared" si="41"/>
        <v>-3.5714285714285712E-2</v>
      </c>
      <c r="BJ25" s="705">
        <v>18</v>
      </c>
      <c r="BK25" s="706">
        <v>9</v>
      </c>
      <c r="BL25" s="706">
        <f t="shared" si="65"/>
        <v>27</v>
      </c>
      <c r="BM25" s="810">
        <f t="shared" si="20"/>
        <v>-1</v>
      </c>
      <c r="BN25" s="862">
        <f t="shared" si="42"/>
        <v>-3.5714285714285712E-2</v>
      </c>
      <c r="BO25" s="671"/>
    </row>
    <row r="26" spans="1:67" x14ac:dyDescent="0.2">
      <c r="A26" s="688"/>
      <c r="B26" s="743" t="s">
        <v>172</v>
      </c>
      <c r="C26" s="710">
        <f>SUM(C27:C36)</f>
        <v>550</v>
      </c>
      <c r="D26" s="708">
        <f>SUM(D27:D36)</f>
        <v>61</v>
      </c>
      <c r="E26" s="714">
        <f>SUM(E27:E36)</f>
        <v>611</v>
      </c>
      <c r="F26" s="715"/>
      <c r="G26" s="855">
        <f t="shared" si="14"/>
        <v>15</v>
      </c>
      <c r="H26" s="707">
        <f>SUM(H27:H36)</f>
        <v>535</v>
      </c>
      <c r="I26" s="708">
        <f>SUM(I27:I36)</f>
        <v>61</v>
      </c>
      <c r="J26" s="708">
        <f>SUM(J27:J36)</f>
        <v>596</v>
      </c>
      <c r="K26" s="657">
        <v>0</v>
      </c>
      <c r="L26" s="707">
        <f>SUM(L27:L36)</f>
        <v>525</v>
      </c>
      <c r="M26" s="708">
        <f>SUM(M27:M36)</f>
        <v>61</v>
      </c>
      <c r="N26" s="708">
        <f>SUM(N27:N36)</f>
        <v>586</v>
      </c>
      <c r="O26" s="811">
        <f t="shared" si="15"/>
        <v>-10</v>
      </c>
      <c r="P26" s="862">
        <f t="shared" si="1"/>
        <v>-1.6778523489932886E-2</v>
      </c>
      <c r="Q26" s="707">
        <f>SUM(Q27:Q36)</f>
        <v>514</v>
      </c>
      <c r="R26" s="708">
        <f>SUM(R27:R36)</f>
        <v>59</v>
      </c>
      <c r="S26" s="708">
        <f>SUM(S27:S36)</f>
        <v>573</v>
      </c>
      <c r="T26" s="811">
        <f t="shared" si="16"/>
        <v>-23</v>
      </c>
      <c r="U26" s="862">
        <f t="shared" si="49"/>
        <v>-3.8590604026845637E-2</v>
      </c>
      <c r="V26" s="707">
        <f>SUM(V27:V36)</f>
        <v>509</v>
      </c>
      <c r="W26" s="708">
        <f>SUM(W27:W36)</f>
        <v>59</v>
      </c>
      <c r="X26" s="708">
        <f>SUM(X27:X36)</f>
        <v>568</v>
      </c>
      <c r="Y26" s="811">
        <f t="shared" si="3"/>
        <v>-28</v>
      </c>
      <c r="Z26" s="862">
        <f t="shared" si="46"/>
        <v>-4.6979865771812082E-2</v>
      </c>
      <c r="AA26" s="707">
        <f>SUM(AA27:AA36)</f>
        <v>505</v>
      </c>
      <c r="AB26" s="708">
        <f>SUM(AB27:AB36)</f>
        <v>59</v>
      </c>
      <c r="AC26" s="708">
        <f>SUM(AC27:AC36)</f>
        <v>564</v>
      </c>
      <c r="AD26" s="811">
        <f t="shared" si="4"/>
        <v>-32</v>
      </c>
      <c r="AE26" s="862">
        <f t="shared" ref="AE26:AE36" si="66">(AC26-$J26)/$J26</f>
        <v>-5.3691275167785234E-2</v>
      </c>
      <c r="AF26" s="707">
        <f>SUM(AF27:AF36)</f>
        <v>465</v>
      </c>
      <c r="AG26" s="708">
        <f>SUM(AG27:AG36)</f>
        <v>58</v>
      </c>
      <c r="AH26" s="708">
        <f>SUM(AH27:AH36)</f>
        <v>523</v>
      </c>
      <c r="AI26" s="811">
        <f t="shared" si="5"/>
        <v>-73</v>
      </c>
      <c r="AJ26" s="862">
        <f t="shared" ref="AJ26:AJ35" si="67">(AH26-$J26)/$J26</f>
        <v>-0.12248322147651007</v>
      </c>
      <c r="AK26" s="707">
        <f>SUM(AK27:AK36)</f>
        <v>461</v>
      </c>
      <c r="AL26" s="708">
        <f>SUM(AL27:AL36)</f>
        <v>58</v>
      </c>
      <c r="AM26" s="708">
        <f>SUM(AM27:AM36)</f>
        <v>519</v>
      </c>
      <c r="AN26" s="811">
        <f t="shared" si="6"/>
        <v>-77</v>
      </c>
      <c r="AO26" s="862">
        <f t="shared" si="39"/>
        <v>-0.12919463087248323</v>
      </c>
      <c r="AP26" s="707">
        <f>SUM(AP27:AP36)</f>
        <v>457</v>
      </c>
      <c r="AQ26" s="708">
        <f>SUM(AQ27:AQ36)</f>
        <v>58</v>
      </c>
      <c r="AR26" s="708">
        <f>SUM(AR27:AR36)</f>
        <v>515</v>
      </c>
      <c r="AS26" s="811">
        <f t="shared" si="8"/>
        <v>-81</v>
      </c>
      <c r="AT26" s="862">
        <f t="shared" si="52"/>
        <v>-0.13590604026845637</v>
      </c>
      <c r="AU26" s="707">
        <f>SUM(AU27:AU36)</f>
        <v>447</v>
      </c>
      <c r="AV26" s="708">
        <f>SUM(AV27:AV36)</f>
        <v>56</v>
      </c>
      <c r="AW26" s="807">
        <f t="shared" ref="AW26" si="68">SUM(AU26:AV26)</f>
        <v>503</v>
      </c>
      <c r="AX26" s="811">
        <f t="shared" si="10"/>
        <v>-93</v>
      </c>
      <c r="AY26" s="862">
        <f t="shared" si="40"/>
        <v>-0.15604026845637584</v>
      </c>
      <c r="AZ26" s="707">
        <f>SUM(AZ27:AZ36)</f>
        <v>439</v>
      </c>
      <c r="BA26" s="708">
        <f>SUM(BA27:BA36)</f>
        <v>55</v>
      </c>
      <c r="BB26" s="708">
        <f>SUM(BB27:BB36)</f>
        <v>494</v>
      </c>
      <c r="BC26" s="811">
        <f t="shared" si="18"/>
        <v>-102</v>
      </c>
      <c r="BD26" s="862">
        <f t="shared" si="53"/>
        <v>-0.17114093959731544</v>
      </c>
      <c r="BE26" s="707">
        <f>SUM(BE27:BE36)</f>
        <v>435</v>
      </c>
      <c r="BF26" s="708">
        <f>SUM(BF27:BF36)</f>
        <v>55</v>
      </c>
      <c r="BG26" s="708">
        <f>SUM(BG27:BG36)</f>
        <v>490</v>
      </c>
      <c r="BH26" s="811">
        <f t="shared" si="19"/>
        <v>-106</v>
      </c>
      <c r="BI26" s="862">
        <f t="shared" si="41"/>
        <v>-0.17785234899328858</v>
      </c>
      <c r="BJ26" s="707">
        <f>SUM(BJ27:BJ36)</f>
        <v>433</v>
      </c>
      <c r="BK26" s="708">
        <f>SUM(BK27:BK36)</f>
        <v>55</v>
      </c>
      <c r="BL26" s="708">
        <f>SUM(BL27:BL36)</f>
        <v>488</v>
      </c>
      <c r="BM26" s="811">
        <f t="shared" si="20"/>
        <v>-108</v>
      </c>
      <c r="BN26" s="862">
        <f t="shared" si="42"/>
        <v>-0.18120805369127516</v>
      </c>
      <c r="BO26" s="688"/>
    </row>
    <row r="27" spans="1:67" x14ac:dyDescent="0.2">
      <c r="A27" s="671"/>
      <c r="B27" s="768" t="s">
        <v>102</v>
      </c>
      <c r="C27" s="719">
        <v>42</v>
      </c>
      <c r="D27" s="704">
        <v>5</v>
      </c>
      <c r="E27" s="704">
        <f t="shared" ref="E27:E36" si="69">SUM(C27:D27)</f>
        <v>47</v>
      </c>
      <c r="F27" s="713"/>
      <c r="G27" s="856">
        <f t="shared" si="14"/>
        <v>0</v>
      </c>
      <c r="H27" s="703">
        <v>42</v>
      </c>
      <c r="I27" s="704">
        <v>5</v>
      </c>
      <c r="J27" s="706">
        <f>SUM(H27:I27)</f>
        <v>47</v>
      </c>
      <c r="K27" s="658">
        <v>0</v>
      </c>
      <c r="L27" s="705">
        <v>41</v>
      </c>
      <c r="M27" s="706">
        <v>5</v>
      </c>
      <c r="N27" s="706">
        <f>SUM(L27:M27)</f>
        <v>46</v>
      </c>
      <c r="O27" s="810">
        <f t="shared" si="15"/>
        <v>-1</v>
      </c>
      <c r="P27" s="862">
        <f t="shared" si="1"/>
        <v>-2.1276595744680851E-2</v>
      </c>
      <c r="Q27" s="705">
        <v>38</v>
      </c>
      <c r="R27" s="706">
        <v>4</v>
      </c>
      <c r="S27" s="706">
        <f>SUM(Q27:R27)</f>
        <v>42</v>
      </c>
      <c r="T27" s="810">
        <f t="shared" si="16"/>
        <v>-5</v>
      </c>
      <c r="U27" s="862">
        <f t="shared" si="49"/>
        <v>-0.10638297872340426</v>
      </c>
      <c r="V27" s="705">
        <v>37</v>
      </c>
      <c r="W27" s="706">
        <v>4</v>
      </c>
      <c r="X27" s="706">
        <f>SUM(V27:W27)</f>
        <v>41</v>
      </c>
      <c r="Y27" s="810">
        <f t="shared" si="3"/>
        <v>-6</v>
      </c>
      <c r="Z27" s="862">
        <f t="shared" si="46"/>
        <v>-0.1276595744680851</v>
      </c>
      <c r="AA27" s="705">
        <v>37</v>
      </c>
      <c r="AB27" s="706">
        <v>4</v>
      </c>
      <c r="AC27" s="706">
        <f>SUM(AA27:AB27)</f>
        <v>41</v>
      </c>
      <c r="AD27" s="810">
        <f t="shared" si="4"/>
        <v>-6</v>
      </c>
      <c r="AE27" s="862">
        <f t="shared" si="66"/>
        <v>-0.1276595744680851</v>
      </c>
      <c r="AF27" s="705">
        <v>36</v>
      </c>
      <c r="AG27" s="706">
        <v>4</v>
      </c>
      <c r="AH27" s="706">
        <f>SUM(AF27:AG27)</f>
        <v>40</v>
      </c>
      <c r="AI27" s="810">
        <f t="shared" si="5"/>
        <v>-7</v>
      </c>
      <c r="AJ27" s="862">
        <f t="shared" si="67"/>
        <v>-0.14893617021276595</v>
      </c>
      <c r="AK27" s="705">
        <v>36</v>
      </c>
      <c r="AL27" s="706">
        <v>4</v>
      </c>
      <c r="AM27" s="706">
        <f>SUM(AK27:AL27)</f>
        <v>40</v>
      </c>
      <c r="AN27" s="810">
        <f t="shared" si="6"/>
        <v>-7</v>
      </c>
      <c r="AO27" s="862">
        <f t="shared" si="39"/>
        <v>-0.14893617021276595</v>
      </c>
      <c r="AP27" s="705">
        <v>36</v>
      </c>
      <c r="AQ27" s="706">
        <v>4</v>
      </c>
      <c r="AR27" s="706">
        <f>SUM(AP27:AQ27)</f>
        <v>40</v>
      </c>
      <c r="AS27" s="810">
        <f t="shared" si="8"/>
        <v>-7</v>
      </c>
      <c r="AT27" s="862">
        <f t="shared" si="52"/>
        <v>-0.14893617021276595</v>
      </c>
      <c r="AU27" s="705">
        <v>33</v>
      </c>
      <c r="AV27" s="706">
        <v>4</v>
      </c>
      <c r="AW27" s="706">
        <f>SUM(AU27:AV27)</f>
        <v>37</v>
      </c>
      <c r="AX27" s="810">
        <f t="shared" si="10"/>
        <v>-10</v>
      </c>
      <c r="AY27" s="862">
        <f t="shared" si="40"/>
        <v>-0.21276595744680851</v>
      </c>
      <c r="AZ27" s="705">
        <v>32</v>
      </c>
      <c r="BA27" s="706">
        <v>4</v>
      </c>
      <c r="BB27" s="706">
        <f>SUM(AZ27:BA27)</f>
        <v>36</v>
      </c>
      <c r="BC27" s="810">
        <f t="shared" si="18"/>
        <v>-11</v>
      </c>
      <c r="BD27" s="862">
        <f t="shared" si="53"/>
        <v>-0.23404255319148937</v>
      </c>
      <c r="BE27" s="705">
        <v>32</v>
      </c>
      <c r="BF27" s="706">
        <v>4</v>
      </c>
      <c r="BG27" s="706">
        <f>SUM(BE27:BF27)</f>
        <v>36</v>
      </c>
      <c r="BH27" s="810">
        <f t="shared" si="19"/>
        <v>-11</v>
      </c>
      <c r="BI27" s="862">
        <f t="shared" si="41"/>
        <v>-0.23404255319148937</v>
      </c>
      <c r="BJ27" s="705">
        <v>32</v>
      </c>
      <c r="BK27" s="706">
        <v>4</v>
      </c>
      <c r="BL27" s="706">
        <f>SUM(BJ27:BK27)</f>
        <v>36</v>
      </c>
      <c r="BM27" s="810">
        <f t="shared" si="20"/>
        <v>-11</v>
      </c>
      <c r="BN27" s="862">
        <f t="shared" si="42"/>
        <v>-0.23404255319148937</v>
      </c>
      <c r="BO27" s="671"/>
    </row>
    <row r="28" spans="1:67" x14ac:dyDescent="0.2">
      <c r="A28" s="671"/>
      <c r="B28" s="768" t="s">
        <v>152</v>
      </c>
      <c r="C28" s="719">
        <v>90</v>
      </c>
      <c r="D28" s="704">
        <v>5</v>
      </c>
      <c r="E28" s="704">
        <f t="shared" si="69"/>
        <v>95</v>
      </c>
      <c r="F28" s="713"/>
      <c r="G28" s="856">
        <f t="shared" si="14"/>
        <v>3</v>
      </c>
      <c r="H28" s="703">
        <v>87</v>
      </c>
      <c r="I28" s="704">
        <v>5</v>
      </c>
      <c r="J28" s="706">
        <f t="shared" ref="J28:J36" si="70">SUM(H28:I28)</f>
        <v>92</v>
      </c>
      <c r="K28" s="658">
        <v>0</v>
      </c>
      <c r="L28" s="705">
        <v>85</v>
      </c>
      <c r="M28" s="706">
        <v>5</v>
      </c>
      <c r="N28" s="706">
        <f t="shared" ref="N28:N36" si="71">SUM(L28:M28)</f>
        <v>90</v>
      </c>
      <c r="O28" s="810">
        <f t="shared" si="15"/>
        <v>-2</v>
      </c>
      <c r="P28" s="862">
        <f t="shared" si="1"/>
        <v>-2.1739130434782608E-2</v>
      </c>
      <c r="Q28" s="705">
        <v>83</v>
      </c>
      <c r="R28" s="706">
        <v>5</v>
      </c>
      <c r="S28" s="706">
        <f t="shared" ref="S28:S36" si="72">SUM(Q28:R28)</f>
        <v>88</v>
      </c>
      <c r="T28" s="810">
        <f t="shared" si="16"/>
        <v>-4</v>
      </c>
      <c r="U28" s="862">
        <f t="shared" si="49"/>
        <v>-4.3478260869565216E-2</v>
      </c>
      <c r="V28" s="705">
        <v>82</v>
      </c>
      <c r="W28" s="706">
        <v>5</v>
      </c>
      <c r="X28" s="706">
        <f t="shared" ref="X28:X36" si="73">SUM(V28:W28)</f>
        <v>87</v>
      </c>
      <c r="Y28" s="810">
        <f t="shared" si="3"/>
        <v>-5</v>
      </c>
      <c r="Z28" s="862">
        <f t="shared" si="46"/>
        <v>-5.434782608695652E-2</v>
      </c>
      <c r="AA28" s="705">
        <v>81</v>
      </c>
      <c r="AB28" s="706">
        <v>5</v>
      </c>
      <c r="AC28" s="706">
        <f t="shared" ref="AC28:AC36" si="74">SUM(AA28:AB28)</f>
        <v>86</v>
      </c>
      <c r="AD28" s="810">
        <f t="shared" si="4"/>
        <v>-6</v>
      </c>
      <c r="AE28" s="862">
        <f t="shared" si="66"/>
        <v>-6.5217391304347824E-2</v>
      </c>
      <c r="AF28" s="705">
        <v>74</v>
      </c>
      <c r="AG28" s="706">
        <v>5</v>
      </c>
      <c r="AH28" s="706">
        <f t="shared" ref="AH28:AH36" si="75">SUM(AF28:AG28)</f>
        <v>79</v>
      </c>
      <c r="AI28" s="810">
        <f t="shared" si="5"/>
        <v>-13</v>
      </c>
      <c r="AJ28" s="862">
        <f t="shared" si="67"/>
        <v>-0.14130434782608695</v>
      </c>
      <c r="AK28" s="705">
        <v>73</v>
      </c>
      <c r="AL28" s="706">
        <v>5</v>
      </c>
      <c r="AM28" s="706">
        <f t="shared" ref="AM28:AM36" si="76">SUM(AK28:AL28)</f>
        <v>78</v>
      </c>
      <c r="AN28" s="810">
        <f t="shared" si="6"/>
        <v>-14</v>
      </c>
      <c r="AO28" s="862">
        <f t="shared" si="39"/>
        <v>-0.15217391304347827</v>
      </c>
      <c r="AP28" s="705">
        <v>72</v>
      </c>
      <c r="AQ28" s="706">
        <v>5</v>
      </c>
      <c r="AR28" s="706">
        <f t="shared" ref="AR28:AR36" si="77">SUM(AP28:AQ28)</f>
        <v>77</v>
      </c>
      <c r="AS28" s="810">
        <f t="shared" si="8"/>
        <v>-15</v>
      </c>
      <c r="AT28" s="862">
        <f t="shared" si="52"/>
        <v>-0.16304347826086957</v>
      </c>
      <c r="AU28" s="705">
        <v>72</v>
      </c>
      <c r="AV28" s="706">
        <v>5</v>
      </c>
      <c r="AW28" s="706">
        <f t="shared" ref="AW28:AW36" si="78">SUM(AU28:AV28)</f>
        <v>77</v>
      </c>
      <c r="AX28" s="810">
        <f t="shared" si="10"/>
        <v>-15</v>
      </c>
      <c r="AY28" s="862">
        <f t="shared" si="40"/>
        <v>-0.16304347826086957</v>
      </c>
      <c r="AZ28" s="705">
        <v>70</v>
      </c>
      <c r="BA28" s="706">
        <v>5</v>
      </c>
      <c r="BB28" s="706">
        <f t="shared" ref="BB28:BB36" si="79">SUM(AZ28:BA28)</f>
        <v>75</v>
      </c>
      <c r="BC28" s="810">
        <f t="shared" si="18"/>
        <v>-17</v>
      </c>
      <c r="BD28" s="862">
        <f t="shared" si="53"/>
        <v>-0.18478260869565216</v>
      </c>
      <c r="BE28" s="705">
        <v>70</v>
      </c>
      <c r="BF28" s="706">
        <v>5</v>
      </c>
      <c r="BG28" s="706">
        <f t="shared" ref="BG28:BG36" si="80">SUM(BE28:BF28)</f>
        <v>75</v>
      </c>
      <c r="BH28" s="810">
        <f t="shared" si="19"/>
        <v>-17</v>
      </c>
      <c r="BI28" s="862">
        <f t="shared" si="41"/>
        <v>-0.18478260869565216</v>
      </c>
      <c r="BJ28" s="705">
        <v>70</v>
      </c>
      <c r="BK28" s="706">
        <v>5</v>
      </c>
      <c r="BL28" s="706">
        <f t="shared" ref="BL28:BL36" si="81">SUM(BJ28:BK28)</f>
        <v>75</v>
      </c>
      <c r="BM28" s="810">
        <f t="shared" si="20"/>
        <v>-17</v>
      </c>
      <c r="BN28" s="862">
        <f t="shared" si="42"/>
        <v>-0.18478260869565216</v>
      </c>
      <c r="BO28" s="671"/>
    </row>
    <row r="29" spans="1:67" x14ac:dyDescent="0.2">
      <c r="A29" s="671"/>
      <c r="B29" s="768" t="s">
        <v>153</v>
      </c>
      <c r="C29" s="719">
        <v>52</v>
      </c>
      <c r="D29" s="704">
        <v>1</v>
      </c>
      <c r="E29" s="704">
        <f t="shared" si="69"/>
        <v>53</v>
      </c>
      <c r="F29" s="713"/>
      <c r="G29" s="856">
        <f t="shared" si="14"/>
        <v>1</v>
      </c>
      <c r="H29" s="703">
        <v>51</v>
      </c>
      <c r="I29" s="704">
        <v>1</v>
      </c>
      <c r="J29" s="706">
        <f t="shared" si="70"/>
        <v>52</v>
      </c>
      <c r="K29" s="658">
        <v>0</v>
      </c>
      <c r="L29" s="705">
        <v>51</v>
      </c>
      <c r="M29" s="706">
        <v>1</v>
      </c>
      <c r="N29" s="706">
        <f t="shared" si="71"/>
        <v>52</v>
      </c>
      <c r="O29" s="810">
        <f t="shared" si="15"/>
        <v>0</v>
      </c>
      <c r="P29" s="862">
        <f t="shared" si="1"/>
        <v>0</v>
      </c>
      <c r="Q29" s="705">
        <v>51</v>
      </c>
      <c r="R29" s="706">
        <v>1</v>
      </c>
      <c r="S29" s="706">
        <f t="shared" si="72"/>
        <v>52</v>
      </c>
      <c r="T29" s="810">
        <f t="shared" si="16"/>
        <v>0</v>
      </c>
      <c r="U29" s="862">
        <f t="shared" si="49"/>
        <v>0</v>
      </c>
      <c r="V29" s="705">
        <v>51</v>
      </c>
      <c r="W29" s="706">
        <v>1</v>
      </c>
      <c r="X29" s="706">
        <f t="shared" si="73"/>
        <v>52</v>
      </c>
      <c r="Y29" s="810">
        <f t="shared" si="3"/>
        <v>0</v>
      </c>
      <c r="Z29" s="862">
        <f t="shared" si="46"/>
        <v>0</v>
      </c>
      <c r="AA29" s="705">
        <v>51</v>
      </c>
      <c r="AB29" s="706">
        <v>1</v>
      </c>
      <c r="AC29" s="706">
        <f t="shared" si="74"/>
        <v>52</v>
      </c>
      <c r="AD29" s="810">
        <f t="shared" si="4"/>
        <v>0</v>
      </c>
      <c r="AE29" s="862">
        <f t="shared" si="66"/>
        <v>0</v>
      </c>
      <c r="AF29" s="705">
        <v>48</v>
      </c>
      <c r="AG29" s="706">
        <v>1</v>
      </c>
      <c r="AH29" s="706">
        <f t="shared" si="75"/>
        <v>49</v>
      </c>
      <c r="AI29" s="810">
        <f t="shared" si="5"/>
        <v>-3</v>
      </c>
      <c r="AJ29" s="862">
        <f t="shared" si="67"/>
        <v>-5.7692307692307696E-2</v>
      </c>
      <c r="AK29" s="705">
        <v>47</v>
      </c>
      <c r="AL29" s="706">
        <v>1</v>
      </c>
      <c r="AM29" s="706">
        <f t="shared" si="76"/>
        <v>48</v>
      </c>
      <c r="AN29" s="810">
        <f t="shared" si="6"/>
        <v>-4</v>
      </c>
      <c r="AO29" s="862">
        <f t="shared" si="39"/>
        <v>-7.6923076923076927E-2</v>
      </c>
      <c r="AP29" s="705">
        <v>47</v>
      </c>
      <c r="AQ29" s="706">
        <v>1</v>
      </c>
      <c r="AR29" s="706">
        <f t="shared" si="77"/>
        <v>48</v>
      </c>
      <c r="AS29" s="810">
        <f t="shared" si="8"/>
        <v>-4</v>
      </c>
      <c r="AT29" s="862">
        <f t="shared" si="52"/>
        <v>-7.6923076923076927E-2</v>
      </c>
      <c r="AU29" s="705">
        <v>46</v>
      </c>
      <c r="AV29" s="706">
        <v>1</v>
      </c>
      <c r="AW29" s="706">
        <f t="shared" si="78"/>
        <v>47</v>
      </c>
      <c r="AX29" s="810">
        <f t="shared" si="10"/>
        <v>-5</v>
      </c>
      <c r="AY29" s="862">
        <f t="shared" si="40"/>
        <v>-9.6153846153846159E-2</v>
      </c>
      <c r="AZ29" s="705">
        <v>45</v>
      </c>
      <c r="BA29" s="706">
        <v>1</v>
      </c>
      <c r="BB29" s="706">
        <f t="shared" si="79"/>
        <v>46</v>
      </c>
      <c r="BC29" s="810">
        <f t="shared" si="18"/>
        <v>-6</v>
      </c>
      <c r="BD29" s="862">
        <f t="shared" si="53"/>
        <v>-0.11538461538461539</v>
      </c>
      <c r="BE29" s="705">
        <v>44</v>
      </c>
      <c r="BF29" s="706">
        <v>1</v>
      </c>
      <c r="BG29" s="706">
        <f t="shared" si="80"/>
        <v>45</v>
      </c>
      <c r="BH29" s="810">
        <f t="shared" si="19"/>
        <v>-7</v>
      </c>
      <c r="BI29" s="862">
        <f t="shared" si="41"/>
        <v>-0.13461538461538461</v>
      </c>
      <c r="BJ29" s="705">
        <v>42</v>
      </c>
      <c r="BK29" s="706">
        <v>1</v>
      </c>
      <c r="BL29" s="706">
        <f t="shared" si="81"/>
        <v>43</v>
      </c>
      <c r="BM29" s="810">
        <f t="shared" si="20"/>
        <v>-9</v>
      </c>
      <c r="BN29" s="862">
        <f t="shared" si="42"/>
        <v>-0.17307692307692307</v>
      </c>
      <c r="BO29" s="671"/>
    </row>
    <row r="30" spans="1:67" x14ac:dyDescent="0.2">
      <c r="A30" s="671"/>
      <c r="B30" s="768" t="s">
        <v>155</v>
      </c>
      <c r="C30" s="719">
        <v>24</v>
      </c>
      <c r="D30" s="704">
        <v>5</v>
      </c>
      <c r="E30" s="704">
        <f t="shared" si="69"/>
        <v>29</v>
      </c>
      <c r="F30" s="713"/>
      <c r="G30" s="856">
        <f t="shared" si="14"/>
        <v>0</v>
      </c>
      <c r="H30" s="703">
        <v>24</v>
      </c>
      <c r="I30" s="704">
        <v>5</v>
      </c>
      <c r="J30" s="706">
        <f t="shared" si="70"/>
        <v>29</v>
      </c>
      <c r="K30" s="658">
        <v>0</v>
      </c>
      <c r="L30" s="705">
        <v>22</v>
      </c>
      <c r="M30" s="706">
        <v>5</v>
      </c>
      <c r="N30" s="706">
        <f t="shared" si="71"/>
        <v>27</v>
      </c>
      <c r="O30" s="810">
        <f t="shared" si="15"/>
        <v>-2</v>
      </c>
      <c r="P30" s="862">
        <f t="shared" si="1"/>
        <v>-6.8965517241379309E-2</v>
      </c>
      <c r="Q30" s="705">
        <v>20</v>
      </c>
      <c r="R30" s="706">
        <v>5</v>
      </c>
      <c r="S30" s="706">
        <f t="shared" si="72"/>
        <v>25</v>
      </c>
      <c r="T30" s="810">
        <f t="shared" si="16"/>
        <v>-4</v>
      </c>
      <c r="U30" s="862">
        <f t="shared" si="49"/>
        <v>-0.13793103448275862</v>
      </c>
      <c r="V30" s="705">
        <v>20</v>
      </c>
      <c r="W30" s="706">
        <v>5</v>
      </c>
      <c r="X30" s="706">
        <f t="shared" si="73"/>
        <v>25</v>
      </c>
      <c r="Y30" s="810">
        <f t="shared" si="3"/>
        <v>-4</v>
      </c>
      <c r="Z30" s="862">
        <f t="shared" si="46"/>
        <v>-0.13793103448275862</v>
      </c>
      <c r="AA30" s="705">
        <v>20</v>
      </c>
      <c r="AB30" s="706">
        <v>5</v>
      </c>
      <c r="AC30" s="706">
        <f t="shared" si="74"/>
        <v>25</v>
      </c>
      <c r="AD30" s="810">
        <f t="shared" si="4"/>
        <v>-4</v>
      </c>
      <c r="AE30" s="862">
        <f t="shared" si="66"/>
        <v>-0.13793103448275862</v>
      </c>
      <c r="AF30" s="705">
        <v>20</v>
      </c>
      <c r="AG30" s="706">
        <v>4</v>
      </c>
      <c r="AH30" s="706">
        <f t="shared" si="75"/>
        <v>24</v>
      </c>
      <c r="AI30" s="810">
        <f t="shared" si="5"/>
        <v>-5</v>
      </c>
      <c r="AJ30" s="862">
        <f t="shared" si="67"/>
        <v>-0.17241379310344829</v>
      </c>
      <c r="AK30" s="705">
        <v>20</v>
      </c>
      <c r="AL30" s="706">
        <v>4</v>
      </c>
      <c r="AM30" s="706">
        <f t="shared" si="76"/>
        <v>24</v>
      </c>
      <c r="AN30" s="810">
        <f t="shared" si="6"/>
        <v>-5</v>
      </c>
      <c r="AO30" s="862">
        <f t="shared" si="39"/>
        <v>-0.17241379310344829</v>
      </c>
      <c r="AP30" s="705">
        <v>19</v>
      </c>
      <c r="AQ30" s="706">
        <v>4</v>
      </c>
      <c r="AR30" s="706">
        <f t="shared" si="77"/>
        <v>23</v>
      </c>
      <c r="AS30" s="810">
        <f t="shared" si="8"/>
        <v>-6</v>
      </c>
      <c r="AT30" s="862">
        <f t="shared" si="52"/>
        <v>-0.20689655172413793</v>
      </c>
      <c r="AU30" s="705">
        <v>19</v>
      </c>
      <c r="AV30" s="706">
        <v>4</v>
      </c>
      <c r="AW30" s="706">
        <f t="shared" si="78"/>
        <v>23</v>
      </c>
      <c r="AX30" s="810">
        <f t="shared" si="10"/>
        <v>-6</v>
      </c>
      <c r="AY30" s="862">
        <f t="shared" si="40"/>
        <v>-0.20689655172413793</v>
      </c>
      <c r="AZ30" s="705">
        <v>19</v>
      </c>
      <c r="BA30" s="706">
        <v>4</v>
      </c>
      <c r="BB30" s="706">
        <f t="shared" si="79"/>
        <v>23</v>
      </c>
      <c r="BC30" s="810">
        <f t="shared" si="18"/>
        <v>-6</v>
      </c>
      <c r="BD30" s="862">
        <f t="shared" si="53"/>
        <v>-0.20689655172413793</v>
      </c>
      <c r="BE30" s="705">
        <v>18</v>
      </c>
      <c r="BF30" s="706">
        <v>4</v>
      </c>
      <c r="BG30" s="706">
        <f t="shared" si="80"/>
        <v>22</v>
      </c>
      <c r="BH30" s="810">
        <f t="shared" si="19"/>
        <v>-7</v>
      </c>
      <c r="BI30" s="862">
        <f t="shared" si="41"/>
        <v>-0.2413793103448276</v>
      </c>
      <c r="BJ30" s="705">
        <v>18</v>
      </c>
      <c r="BK30" s="706">
        <v>4</v>
      </c>
      <c r="BL30" s="706">
        <f t="shared" si="81"/>
        <v>22</v>
      </c>
      <c r="BM30" s="810">
        <f t="shared" si="20"/>
        <v>-7</v>
      </c>
      <c r="BN30" s="862">
        <f t="shared" si="42"/>
        <v>-0.2413793103448276</v>
      </c>
      <c r="BO30" s="671"/>
    </row>
    <row r="31" spans="1:67" x14ac:dyDescent="0.2">
      <c r="A31" s="671"/>
      <c r="B31" s="768" t="s">
        <v>118</v>
      </c>
      <c r="C31" s="719">
        <v>18</v>
      </c>
      <c r="D31" s="704">
        <v>0</v>
      </c>
      <c r="E31" s="704">
        <f t="shared" si="69"/>
        <v>18</v>
      </c>
      <c r="F31" s="713"/>
      <c r="G31" s="856">
        <f t="shared" si="14"/>
        <v>1</v>
      </c>
      <c r="H31" s="703">
        <v>17</v>
      </c>
      <c r="I31" s="704">
        <v>0</v>
      </c>
      <c r="J31" s="706">
        <f t="shared" si="70"/>
        <v>17</v>
      </c>
      <c r="K31" s="658">
        <v>0</v>
      </c>
      <c r="L31" s="705">
        <v>17</v>
      </c>
      <c r="M31" s="706">
        <v>0</v>
      </c>
      <c r="N31" s="706">
        <f t="shared" si="71"/>
        <v>17</v>
      </c>
      <c r="O31" s="810">
        <f t="shared" si="15"/>
        <v>0</v>
      </c>
      <c r="P31" s="862">
        <f t="shared" si="1"/>
        <v>0</v>
      </c>
      <c r="Q31" s="705">
        <v>17</v>
      </c>
      <c r="R31" s="706">
        <v>0</v>
      </c>
      <c r="S31" s="706">
        <f t="shared" si="72"/>
        <v>17</v>
      </c>
      <c r="T31" s="810">
        <f t="shared" si="16"/>
        <v>0</v>
      </c>
      <c r="U31" s="862">
        <f t="shared" si="49"/>
        <v>0</v>
      </c>
      <c r="V31" s="705">
        <v>17</v>
      </c>
      <c r="W31" s="706">
        <v>0</v>
      </c>
      <c r="X31" s="706">
        <f t="shared" si="73"/>
        <v>17</v>
      </c>
      <c r="Y31" s="810">
        <f t="shared" si="3"/>
        <v>0</v>
      </c>
      <c r="Z31" s="862">
        <f t="shared" si="46"/>
        <v>0</v>
      </c>
      <c r="AA31" s="705">
        <v>17</v>
      </c>
      <c r="AB31" s="706">
        <v>0</v>
      </c>
      <c r="AC31" s="706">
        <f t="shared" si="74"/>
        <v>17</v>
      </c>
      <c r="AD31" s="810">
        <f t="shared" si="4"/>
        <v>0</v>
      </c>
      <c r="AE31" s="862">
        <f t="shared" si="66"/>
        <v>0</v>
      </c>
      <c r="AF31" s="705">
        <v>15</v>
      </c>
      <c r="AG31" s="706">
        <v>0</v>
      </c>
      <c r="AH31" s="706">
        <f t="shared" si="75"/>
        <v>15</v>
      </c>
      <c r="AI31" s="810">
        <f t="shared" si="5"/>
        <v>-2</v>
      </c>
      <c r="AJ31" s="862">
        <f t="shared" si="67"/>
        <v>-0.11764705882352941</v>
      </c>
      <c r="AK31" s="705">
        <v>15</v>
      </c>
      <c r="AL31" s="706">
        <v>0</v>
      </c>
      <c r="AM31" s="706">
        <f t="shared" si="76"/>
        <v>15</v>
      </c>
      <c r="AN31" s="810">
        <f t="shared" si="6"/>
        <v>-2</v>
      </c>
      <c r="AO31" s="862">
        <f t="shared" si="39"/>
        <v>-0.11764705882352941</v>
      </c>
      <c r="AP31" s="705">
        <v>15</v>
      </c>
      <c r="AQ31" s="706">
        <v>0</v>
      </c>
      <c r="AR31" s="706">
        <f t="shared" si="77"/>
        <v>15</v>
      </c>
      <c r="AS31" s="810">
        <f t="shared" si="8"/>
        <v>-2</v>
      </c>
      <c r="AT31" s="862">
        <f t="shared" si="52"/>
        <v>-0.11764705882352941</v>
      </c>
      <c r="AU31" s="705">
        <v>15</v>
      </c>
      <c r="AV31" s="706">
        <v>0</v>
      </c>
      <c r="AW31" s="706">
        <f t="shared" si="78"/>
        <v>15</v>
      </c>
      <c r="AX31" s="810">
        <f t="shared" si="10"/>
        <v>-2</v>
      </c>
      <c r="AY31" s="862">
        <f t="shared" si="40"/>
        <v>-0.11764705882352941</v>
      </c>
      <c r="AZ31" s="705">
        <v>15</v>
      </c>
      <c r="BA31" s="706">
        <v>0</v>
      </c>
      <c r="BB31" s="706">
        <f t="shared" si="79"/>
        <v>15</v>
      </c>
      <c r="BC31" s="810">
        <f t="shared" si="18"/>
        <v>-2</v>
      </c>
      <c r="BD31" s="862">
        <f t="shared" si="53"/>
        <v>-0.11764705882352941</v>
      </c>
      <c r="BE31" s="705">
        <v>15</v>
      </c>
      <c r="BF31" s="706">
        <v>0</v>
      </c>
      <c r="BG31" s="706">
        <f t="shared" si="80"/>
        <v>15</v>
      </c>
      <c r="BH31" s="810">
        <f t="shared" si="19"/>
        <v>-2</v>
      </c>
      <c r="BI31" s="862">
        <f t="shared" si="41"/>
        <v>-0.11764705882352941</v>
      </c>
      <c r="BJ31" s="705">
        <v>15</v>
      </c>
      <c r="BK31" s="706">
        <v>0</v>
      </c>
      <c r="BL31" s="706">
        <f t="shared" si="81"/>
        <v>15</v>
      </c>
      <c r="BM31" s="810">
        <f t="shared" si="20"/>
        <v>-2</v>
      </c>
      <c r="BN31" s="862">
        <f t="shared" si="42"/>
        <v>-0.11764705882352941</v>
      </c>
      <c r="BO31" s="671"/>
    </row>
    <row r="32" spans="1:67" x14ac:dyDescent="0.2">
      <c r="A32" s="671"/>
      <c r="B32" s="768" t="s">
        <v>248</v>
      </c>
      <c r="C32" s="719">
        <v>33</v>
      </c>
      <c r="D32" s="704">
        <v>14</v>
      </c>
      <c r="E32" s="704">
        <f t="shared" si="69"/>
        <v>47</v>
      </c>
      <c r="F32" s="713"/>
      <c r="G32" s="856">
        <f t="shared" si="14"/>
        <v>3</v>
      </c>
      <c r="H32" s="703">
        <v>30</v>
      </c>
      <c r="I32" s="704">
        <v>14</v>
      </c>
      <c r="J32" s="706">
        <f t="shared" si="70"/>
        <v>44</v>
      </c>
      <c r="K32" s="658">
        <v>0</v>
      </c>
      <c r="L32" s="705">
        <v>31</v>
      </c>
      <c r="M32" s="706">
        <v>14</v>
      </c>
      <c r="N32" s="706">
        <f t="shared" si="71"/>
        <v>45</v>
      </c>
      <c r="O32" s="810">
        <f t="shared" si="15"/>
        <v>1</v>
      </c>
      <c r="P32" s="862">
        <f>(N32-$J32)/$J32</f>
        <v>2.2727272727272728E-2</v>
      </c>
      <c r="Q32" s="705">
        <v>30</v>
      </c>
      <c r="R32" s="706">
        <v>13</v>
      </c>
      <c r="S32" s="706">
        <f t="shared" si="72"/>
        <v>43</v>
      </c>
      <c r="T32" s="810">
        <f t="shared" si="16"/>
        <v>-1</v>
      </c>
      <c r="U32" s="862">
        <f t="shared" si="49"/>
        <v>-2.2727272727272728E-2</v>
      </c>
      <c r="V32" s="705">
        <v>30</v>
      </c>
      <c r="W32" s="706">
        <v>13</v>
      </c>
      <c r="X32" s="706">
        <f t="shared" si="73"/>
        <v>43</v>
      </c>
      <c r="Y32" s="810">
        <f t="shared" si="3"/>
        <v>-1</v>
      </c>
      <c r="Z32" s="862">
        <f t="shared" si="46"/>
        <v>-2.2727272727272728E-2</v>
      </c>
      <c r="AA32" s="705">
        <v>30</v>
      </c>
      <c r="AB32" s="706">
        <v>13</v>
      </c>
      <c r="AC32" s="706">
        <f t="shared" si="74"/>
        <v>43</v>
      </c>
      <c r="AD32" s="810">
        <f t="shared" si="4"/>
        <v>-1</v>
      </c>
      <c r="AE32" s="862">
        <f t="shared" si="66"/>
        <v>-2.2727272727272728E-2</v>
      </c>
      <c r="AF32" s="705">
        <v>26</v>
      </c>
      <c r="AG32" s="706">
        <v>13</v>
      </c>
      <c r="AH32" s="706">
        <f t="shared" si="75"/>
        <v>39</v>
      </c>
      <c r="AI32" s="810">
        <f t="shared" si="5"/>
        <v>-5</v>
      </c>
      <c r="AJ32" s="862">
        <f t="shared" si="67"/>
        <v>-0.11363636363636363</v>
      </c>
      <c r="AK32" s="705">
        <v>26</v>
      </c>
      <c r="AL32" s="706">
        <v>13</v>
      </c>
      <c r="AM32" s="706">
        <f t="shared" si="76"/>
        <v>39</v>
      </c>
      <c r="AN32" s="810">
        <f t="shared" si="6"/>
        <v>-5</v>
      </c>
      <c r="AO32" s="862">
        <f t="shared" si="39"/>
        <v>-0.11363636363636363</v>
      </c>
      <c r="AP32" s="705">
        <v>26</v>
      </c>
      <c r="AQ32" s="706">
        <v>13</v>
      </c>
      <c r="AR32" s="706">
        <f t="shared" si="77"/>
        <v>39</v>
      </c>
      <c r="AS32" s="810">
        <f t="shared" si="8"/>
        <v>-5</v>
      </c>
      <c r="AT32" s="862">
        <f t="shared" si="52"/>
        <v>-0.11363636363636363</v>
      </c>
      <c r="AU32" s="705">
        <v>25</v>
      </c>
      <c r="AV32" s="706">
        <v>13</v>
      </c>
      <c r="AW32" s="706">
        <f t="shared" si="78"/>
        <v>38</v>
      </c>
      <c r="AX32" s="810">
        <f t="shared" si="10"/>
        <v>-6</v>
      </c>
      <c r="AY32" s="862">
        <f t="shared" si="40"/>
        <v>-0.13636363636363635</v>
      </c>
      <c r="AZ32" s="705">
        <v>26</v>
      </c>
      <c r="BA32" s="706">
        <v>13</v>
      </c>
      <c r="BB32" s="706">
        <f t="shared" si="79"/>
        <v>39</v>
      </c>
      <c r="BC32" s="810">
        <f t="shared" si="18"/>
        <v>-5</v>
      </c>
      <c r="BD32" s="862">
        <f t="shared" si="53"/>
        <v>-0.11363636363636363</v>
      </c>
      <c r="BE32" s="705">
        <v>26</v>
      </c>
      <c r="BF32" s="706">
        <v>13</v>
      </c>
      <c r="BG32" s="706">
        <f t="shared" si="80"/>
        <v>39</v>
      </c>
      <c r="BH32" s="810">
        <f t="shared" si="19"/>
        <v>-5</v>
      </c>
      <c r="BI32" s="862">
        <f t="shared" si="41"/>
        <v>-0.11363636363636363</v>
      </c>
      <c r="BJ32" s="705">
        <v>26</v>
      </c>
      <c r="BK32" s="706">
        <v>13</v>
      </c>
      <c r="BL32" s="706">
        <f t="shared" si="81"/>
        <v>39</v>
      </c>
      <c r="BM32" s="810">
        <f t="shared" si="20"/>
        <v>-5</v>
      </c>
      <c r="BN32" s="862">
        <f t="shared" si="42"/>
        <v>-0.11363636363636363</v>
      </c>
      <c r="BO32" s="671"/>
    </row>
    <row r="33" spans="1:67" x14ac:dyDescent="0.2">
      <c r="A33" s="671"/>
      <c r="B33" s="770" t="s">
        <v>91</v>
      </c>
      <c r="C33" s="712">
        <v>90</v>
      </c>
      <c r="D33" s="706">
        <v>7</v>
      </c>
      <c r="E33" s="704">
        <f t="shared" si="69"/>
        <v>97</v>
      </c>
      <c r="F33" s="713"/>
      <c r="G33" s="856">
        <f t="shared" si="14"/>
        <v>4</v>
      </c>
      <c r="H33" s="703">
        <v>86</v>
      </c>
      <c r="I33" s="704">
        <v>7</v>
      </c>
      <c r="J33" s="706">
        <f t="shared" si="70"/>
        <v>93</v>
      </c>
      <c r="K33" s="658">
        <v>0</v>
      </c>
      <c r="L33" s="705">
        <v>83</v>
      </c>
      <c r="M33" s="706">
        <v>7</v>
      </c>
      <c r="N33" s="706">
        <f t="shared" si="71"/>
        <v>90</v>
      </c>
      <c r="O33" s="810">
        <f t="shared" si="15"/>
        <v>-3</v>
      </c>
      <c r="P33" s="862">
        <f t="shared" si="1"/>
        <v>-3.2258064516129031E-2</v>
      </c>
      <c r="Q33" s="705">
        <v>81</v>
      </c>
      <c r="R33" s="706">
        <v>7</v>
      </c>
      <c r="S33" s="706">
        <f t="shared" si="72"/>
        <v>88</v>
      </c>
      <c r="T33" s="810">
        <f t="shared" si="16"/>
        <v>-5</v>
      </c>
      <c r="U33" s="862">
        <f t="shared" si="49"/>
        <v>-5.3763440860215055E-2</v>
      </c>
      <c r="V33" s="705">
        <v>80</v>
      </c>
      <c r="W33" s="706">
        <v>7</v>
      </c>
      <c r="X33" s="706">
        <f t="shared" si="73"/>
        <v>87</v>
      </c>
      <c r="Y33" s="810">
        <f t="shared" si="3"/>
        <v>-6</v>
      </c>
      <c r="Z33" s="862">
        <f t="shared" si="46"/>
        <v>-6.4516129032258063E-2</v>
      </c>
      <c r="AA33" s="705">
        <v>79</v>
      </c>
      <c r="AB33" s="706">
        <v>7</v>
      </c>
      <c r="AC33" s="706">
        <f t="shared" si="74"/>
        <v>86</v>
      </c>
      <c r="AD33" s="810">
        <f t="shared" si="4"/>
        <v>-7</v>
      </c>
      <c r="AE33" s="862">
        <f t="shared" si="66"/>
        <v>-7.5268817204301078E-2</v>
      </c>
      <c r="AF33" s="705">
        <v>66</v>
      </c>
      <c r="AG33" s="706">
        <v>8</v>
      </c>
      <c r="AH33" s="706">
        <f t="shared" si="75"/>
        <v>74</v>
      </c>
      <c r="AI33" s="810">
        <f t="shared" si="5"/>
        <v>-19</v>
      </c>
      <c r="AJ33" s="862">
        <f t="shared" si="67"/>
        <v>-0.20430107526881722</v>
      </c>
      <c r="AK33" s="705">
        <v>64</v>
      </c>
      <c r="AL33" s="706">
        <v>8</v>
      </c>
      <c r="AM33" s="706">
        <f t="shared" si="76"/>
        <v>72</v>
      </c>
      <c r="AN33" s="810">
        <f t="shared" si="6"/>
        <v>-21</v>
      </c>
      <c r="AO33" s="862">
        <f t="shared" si="39"/>
        <v>-0.22580645161290322</v>
      </c>
      <c r="AP33" s="705">
        <v>63</v>
      </c>
      <c r="AQ33" s="706">
        <v>8</v>
      </c>
      <c r="AR33" s="706">
        <f t="shared" si="77"/>
        <v>71</v>
      </c>
      <c r="AS33" s="810">
        <f t="shared" si="8"/>
        <v>-22</v>
      </c>
      <c r="AT33" s="862">
        <f t="shared" si="52"/>
        <v>-0.23655913978494625</v>
      </c>
      <c r="AU33" s="705">
        <v>61</v>
      </c>
      <c r="AV33" s="706">
        <v>8</v>
      </c>
      <c r="AW33" s="706">
        <f t="shared" si="78"/>
        <v>69</v>
      </c>
      <c r="AX33" s="810">
        <f t="shared" si="10"/>
        <v>-24</v>
      </c>
      <c r="AY33" s="862">
        <f t="shared" si="40"/>
        <v>-0.25806451612903225</v>
      </c>
      <c r="AZ33" s="705">
        <v>58</v>
      </c>
      <c r="BA33" s="706">
        <v>8</v>
      </c>
      <c r="BB33" s="706">
        <f t="shared" si="79"/>
        <v>66</v>
      </c>
      <c r="BC33" s="810">
        <f t="shared" si="18"/>
        <v>-27</v>
      </c>
      <c r="BD33" s="862">
        <f t="shared" si="53"/>
        <v>-0.29032258064516131</v>
      </c>
      <c r="BE33" s="705">
        <v>58</v>
      </c>
      <c r="BF33" s="706">
        <v>8</v>
      </c>
      <c r="BG33" s="706">
        <f t="shared" si="80"/>
        <v>66</v>
      </c>
      <c r="BH33" s="810">
        <f t="shared" si="19"/>
        <v>-27</v>
      </c>
      <c r="BI33" s="862">
        <f t="shared" si="41"/>
        <v>-0.29032258064516131</v>
      </c>
      <c r="BJ33" s="705">
        <v>58</v>
      </c>
      <c r="BK33" s="706">
        <v>8</v>
      </c>
      <c r="BL33" s="706">
        <f t="shared" si="81"/>
        <v>66</v>
      </c>
      <c r="BM33" s="810">
        <f t="shared" si="20"/>
        <v>-27</v>
      </c>
      <c r="BN33" s="862">
        <f t="shared" si="42"/>
        <v>-0.29032258064516131</v>
      </c>
      <c r="BO33" s="671"/>
    </row>
    <row r="34" spans="1:67" x14ac:dyDescent="0.2">
      <c r="A34" s="671"/>
      <c r="B34" s="768" t="s">
        <v>92</v>
      </c>
      <c r="C34" s="719">
        <v>12</v>
      </c>
      <c r="D34" s="704">
        <v>9</v>
      </c>
      <c r="E34" s="704">
        <f t="shared" si="69"/>
        <v>21</v>
      </c>
      <c r="F34" s="713"/>
      <c r="G34" s="856">
        <f t="shared" si="14"/>
        <v>0</v>
      </c>
      <c r="H34" s="703">
        <v>12</v>
      </c>
      <c r="I34" s="704">
        <v>9</v>
      </c>
      <c r="J34" s="706">
        <f t="shared" si="70"/>
        <v>21</v>
      </c>
      <c r="K34" s="658">
        <v>0</v>
      </c>
      <c r="L34" s="705">
        <v>12</v>
      </c>
      <c r="M34" s="706">
        <v>9</v>
      </c>
      <c r="N34" s="706">
        <f t="shared" si="71"/>
        <v>21</v>
      </c>
      <c r="O34" s="810">
        <f t="shared" si="15"/>
        <v>0</v>
      </c>
      <c r="P34" s="862">
        <f t="shared" si="1"/>
        <v>0</v>
      </c>
      <c r="Q34" s="705">
        <v>12</v>
      </c>
      <c r="R34" s="706">
        <v>9</v>
      </c>
      <c r="S34" s="706">
        <f t="shared" si="72"/>
        <v>21</v>
      </c>
      <c r="T34" s="810">
        <f t="shared" si="16"/>
        <v>0</v>
      </c>
      <c r="U34" s="862">
        <f t="shared" si="49"/>
        <v>0</v>
      </c>
      <c r="V34" s="705">
        <v>12</v>
      </c>
      <c r="W34" s="706">
        <v>9</v>
      </c>
      <c r="X34" s="706">
        <f t="shared" si="73"/>
        <v>21</v>
      </c>
      <c r="Y34" s="810">
        <f t="shared" si="3"/>
        <v>0</v>
      </c>
      <c r="Z34" s="862">
        <f t="shared" si="46"/>
        <v>0</v>
      </c>
      <c r="AA34" s="705">
        <v>12</v>
      </c>
      <c r="AB34" s="706">
        <v>9</v>
      </c>
      <c r="AC34" s="706">
        <f t="shared" si="74"/>
        <v>21</v>
      </c>
      <c r="AD34" s="810">
        <f t="shared" si="4"/>
        <v>0</v>
      </c>
      <c r="AE34" s="862">
        <f t="shared" si="66"/>
        <v>0</v>
      </c>
      <c r="AF34" s="705">
        <v>12</v>
      </c>
      <c r="AG34" s="706">
        <v>9</v>
      </c>
      <c r="AH34" s="706">
        <f t="shared" si="75"/>
        <v>21</v>
      </c>
      <c r="AI34" s="810">
        <f t="shared" si="5"/>
        <v>0</v>
      </c>
      <c r="AJ34" s="862">
        <f t="shared" si="67"/>
        <v>0</v>
      </c>
      <c r="AK34" s="705">
        <v>12</v>
      </c>
      <c r="AL34" s="706">
        <v>9</v>
      </c>
      <c r="AM34" s="706">
        <f t="shared" si="76"/>
        <v>21</v>
      </c>
      <c r="AN34" s="810">
        <f t="shared" si="6"/>
        <v>0</v>
      </c>
      <c r="AO34" s="862">
        <f t="shared" si="39"/>
        <v>0</v>
      </c>
      <c r="AP34" s="705">
        <v>12</v>
      </c>
      <c r="AQ34" s="706">
        <v>9</v>
      </c>
      <c r="AR34" s="706">
        <f t="shared" si="77"/>
        <v>21</v>
      </c>
      <c r="AS34" s="810">
        <f t="shared" si="8"/>
        <v>0</v>
      </c>
      <c r="AT34" s="862">
        <f t="shared" si="52"/>
        <v>0</v>
      </c>
      <c r="AU34" s="705">
        <v>9</v>
      </c>
      <c r="AV34" s="706">
        <v>7</v>
      </c>
      <c r="AW34" s="706">
        <f t="shared" si="78"/>
        <v>16</v>
      </c>
      <c r="AX34" s="810">
        <f t="shared" si="10"/>
        <v>-5</v>
      </c>
      <c r="AY34" s="862">
        <f t="shared" si="40"/>
        <v>-0.23809523809523808</v>
      </c>
      <c r="AZ34" s="705">
        <v>9</v>
      </c>
      <c r="BA34" s="706">
        <v>6</v>
      </c>
      <c r="BB34" s="706">
        <f t="shared" si="79"/>
        <v>15</v>
      </c>
      <c r="BC34" s="810">
        <f t="shared" si="18"/>
        <v>-6</v>
      </c>
      <c r="BD34" s="862">
        <f t="shared" si="53"/>
        <v>-0.2857142857142857</v>
      </c>
      <c r="BE34" s="705">
        <v>9</v>
      </c>
      <c r="BF34" s="706">
        <v>6</v>
      </c>
      <c r="BG34" s="706">
        <f t="shared" si="80"/>
        <v>15</v>
      </c>
      <c r="BH34" s="810">
        <f t="shared" si="19"/>
        <v>-6</v>
      </c>
      <c r="BI34" s="862">
        <f t="shared" si="41"/>
        <v>-0.2857142857142857</v>
      </c>
      <c r="BJ34" s="705">
        <v>9</v>
      </c>
      <c r="BK34" s="706">
        <v>6</v>
      </c>
      <c r="BL34" s="706">
        <f t="shared" si="81"/>
        <v>15</v>
      </c>
      <c r="BM34" s="810">
        <f t="shared" si="20"/>
        <v>-6</v>
      </c>
      <c r="BN34" s="862">
        <f t="shared" si="42"/>
        <v>-0.2857142857142857</v>
      </c>
      <c r="BO34" s="671"/>
    </row>
    <row r="35" spans="1:67" x14ac:dyDescent="0.2">
      <c r="A35" s="671"/>
      <c r="B35" s="768" t="s">
        <v>230</v>
      </c>
      <c r="C35" s="719">
        <v>67</v>
      </c>
      <c r="D35" s="704">
        <v>6</v>
      </c>
      <c r="E35" s="704">
        <f t="shared" si="69"/>
        <v>73</v>
      </c>
      <c r="F35" s="713"/>
      <c r="G35" s="856">
        <f t="shared" si="14"/>
        <v>1</v>
      </c>
      <c r="H35" s="703">
        <v>66</v>
      </c>
      <c r="I35" s="704">
        <v>6</v>
      </c>
      <c r="J35" s="706">
        <f t="shared" si="70"/>
        <v>72</v>
      </c>
      <c r="K35" s="658">
        <v>0</v>
      </c>
      <c r="L35" s="705">
        <v>64</v>
      </c>
      <c r="M35" s="706">
        <v>6</v>
      </c>
      <c r="N35" s="706">
        <f t="shared" si="71"/>
        <v>70</v>
      </c>
      <c r="O35" s="810">
        <f t="shared" si="15"/>
        <v>-2</v>
      </c>
      <c r="P35" s="862">
        <f t="shared" si="1"/>
        <v>-2.7777777777777776E-2</v>
      </c>
      <c r="Q35" s="705">
        <v>64</v>
      </c>
      <c r="R35" s="706">
        <v>6</v>
      </c>
      <c r="S35" s="706">
        <f t="shared" si="72"/>
        <v>70</v>
      </c>
      <c r="T35" s="810">
        <f t="shared" si="16"/>
        <v>-2</v>
      </c>
      <c r="U35" s="862">
        <f t="shared" si="49"/>
        <v>-2.7777777777777776E-2</v>
      </c>
      <c r="V35" s="705">
        <v>63</v>
      </c>
      <c r="W35" s="706">
        <v>6</v>
      </c>
      <c r="X35" s="706">
        <f t="shared" si="73"/>
        <v>69</v>
      </c>
      <c r="Y35" s="810">
        <f t="shared" si="3"/>
        <v>-3</v>
      </c>
      <c r="Z35" s="862">
        <f t="shared" si="46"/>
        <v>-4.1666666666666664E-2</v>
      </c>
      <c r="AA35" s="705">
        <v>63</v>
      </c>
      <c r="AB35" s="798">
        <v>6</v>
      </c>
      <c r="AC35" s="706">
        <f t="shared" si="74"/>
        <v>69</v>
      </c>
      <c r="AD35" s="810">
        <f t="shared" si="4"/>
        <v>-3</v>
      </c>
      <c r="AE35" s="862">
        <f t="shared" si="66"/>
        <v>-4.1666666666666664E-2</v>
      </c>
      <c r="AF35" s="705">
        <v>60</v>
      </c>
      <c r="AG35" s="706">
        <v>6</v>
      </c>
      <c r="AH35" s="706">
        <f t="shared" si="75"/>
        <v>66</v>
      </c>
      <c r="AI35" s="810">
        <f t="shared" si="5"/>
        <v>-6</v>
      </c>
      <c r="AJ35" s="862">
        <f t="shared" si="67"/>
        <v>-8.3333333333333329E-2</v>
      </c>
      <c r="AK35" s="705">
        <v>60</v>
      </c>
      <c r="AL35" s="706">
        <v>6</v>
      </c>
      <c r="AM35" s="706">
        <f t="shared" si="76"/>
        <v>66</v>
      </c>
      <c r="AN35" s="810">
        <f t="shared" si="6"/>
        <v>-6</v>
      </c>
      <c r="AO35" s="862">
        <f t="shared" si="39"/>
        <v>-8.3333333333333329E-2</v>
      </c>
      <c r="AP35" s="705">
        <v>60</v>
      </c>
      <c r="AQ35" s="706">
        <v>6</v>
      </c>
      <c r="AR35" s="706">
        <f t="shared" si="77"/>
        <v>66</v>
      </c>
      <c r="AS35" s="810">
        <f t="shared" si="8"/>
        <v>-6</v>
      </c>
      <c r="AT35" s="862">
        <f t="shared" si="52"/>
        <v>-8.3333333333333329E-2</v>
      </c>
      <c r="AU35" s="705">
        <v>60</v>
      </c>
      <c r="AV35" s="706">
        <v>6</v>
      </c>
      <c r="AW35" s="706">
        <f t="shared" si="78"/>
        <v>66</v>
      </c>
      <c r="AX35" s="810">
        <f t="shared" si="10"/>
        <v>-6</v>
      </c>
      <c r="AY35" s="862">
        <f t="shared" si="40"/>
        <v>-8.3333333333333329E-2</v>
      </c>
      <c r="AZ35" s="705">
        <v>60</v>
      </c>
      <c r="BA35" s="706">
        <v>6</v>
      </c>
      <c r="BB35" s="706">
        <f t="shared" si="79"/>
        <v>66</v>
      </c>
      <c r="BC35" s="810">
        <f t="shared" si="18"/>
        <v>-6</v>
      </c>
      <c r="BD35" s="862">
        <f t="shared" si="53"/>
        <v>-8.3333333333333329E-2</v>
      </c>
      <c r="BE35" s="705">
        <v>60</v>
      </c>
      <c r="BF35" s="706">
        <v>6</v>
      </c>
      <c r="BG35" s="706">
        <f t="shared" si="80"/>
        <v>66</v>
      </c>
      <c r="BH35" s="810">
        <f t="shared" si="19"/>
        <v>-6</v>
      </c>
      <c r="BI35" s="862">
        <f t="shared" si="41"/>
        <v>-8.3333333333333329E-2</v>
      </c>
      <c r="BJ35" s="705">
        <v>60</v>
      </c>
      <c r="BK35" s="706">
        <v>6</v>
      </c>
      <c r="BL35" s="706">
        <f t="shared" si="81"/>
        <v>66</v>
      </c>
      <c r="BM35" s="810">
        <f t="shared" si="20"/>
        <v>-6</v>
      </c>
      <c r="BN35" s="862">
        <f t="shared" si="42"/>
        <v>-8.3333333333333329E-2</v>
      </c>
      <c r="BO35" s="671"/>
    </row>
    <row r="36" spans="1:67" ht="13.5" thickBot="1" x14ac:dyDescent="0.25">
      <c r="A36" s="671"/>
      <c r="B36" s="771" t="s">
        <v>38</v>
      </c>
      <c r="C36" s="818">
        <v>122</v>
      </c>
      <c r="D36" s="721">
        <v>9</v>
      </c>
      <c r="E36" s="721">
        <f t="shared" si="69"/>
        <v>131</v>
      </c>
      <c r="F36" s="722"/>
      <c r="G36" s="857">
        <f t="shared" si="14"/>
        <v>2</v>
      </c>
      <c r="H36" s="720">
        <v>120</v>
      </c>
      <c r="I36" s="721">
        <v>9</v>
      </c>
      <c r="J36" s="723">
        <f t="shared" si="70"/>
        <v>129</v>
      </c>
      <c r="K36" s="662">
        <v>0</v>
      </c>
      <c r="L36" s="724">
        <v>119</v>
      </c>
      <c r="M36" s="723">
        <v>9</v>
      </c>
      <c r="N36" s="723">
        <f t="shared" si="71"/>
        <v>128</v>
      </c>
      <c r="O36" s="816">
        <f t="shared" si="15"/>
        <v>-1</v>
      </c>
      <c r="P36" s="863">
        <f t="shared" si="1"/>
        <v>-7.7519379844961239E-3</v>
      </c>
      <c r="Q36" s="724">
        <v>118</v>
      </c>
      <c r="R36" s="723">
        <v>9</v>
      </c>
      <c r="S36" s="723">
        <f t="shared" si="72"/>
        <v>127</v>
      </c>
      <c r="T36" s="816">
        <f t="shared" si="16"/>
        <v>-2</v>
      </c>
      <c r="U36" s="863">
        <f t="shared" si="49"/>
        <v>-1.5503875968992248E-2</v>
      </c>
      <c r="V36" s="724">
        <v>117</v>
      </c>
      <c r="W36" s="723">
        <v>9</v>
      </c>
      <c r="X36" s="723">
        <f t="shared" si="73"/>
        <v>126</v>
      </c>
      <c r="Y36" s="816">
        <f t="shared" si="3"/>
        <v>-3</v>
      </c>
      <c r="Z36" s="863">
        <f t="shared" si="46"/>
        <v>-2.3255813953488372E-2</v>
      </c>
      <c r="AA36" s="799">
        <v>115</v>
      </c>
      <c r="AB36" s="723">
        <v>9</v>
      </c>
      <c r="AC36" s="723">
        <f t="shared" si="74"/>
        <v>124</v>
      </c>
      <c r="AD36" s="816">
        <f t="shared" si="4"/>
        <v>-5</v>
      </c>
      <c r="AE36" s="863">
        <f t="shared" si="66"/>
        <v>-3.875968992248062E-2</v>
      </c>
      <c r="AF36" s="724">
        <v>108</v>
      </c>
      <c r="AG36" s="723">
        <v>8</v>
      </c>
      <c r="AH36" s="723">
        <f t="shared" si="75"/>
        <v>116</v>
      </c>
      <c r="AI36" s="816">
        <f t="shared" si="5"/>
        <v>-13</v>
      </c>
      <c r="AJ36" s="863">
        <f>(AH36-$J36)/$J36</f>
        <v>-0.10077519379844961</v>
      </c>
      <c r="AK36" s="724">
        <v>108</v>
      </c>
      <c r="AL36" s="723">
        <v>8</v>
      </c>
      <c r="AM36" s="723">
        <f t="shared" si="76"/>
        <v>116</v>
      </c>
      <c r="AN36" s="816">
        <f t="shared" si="6"/>
        <v>-13</v>
      </c>
      <c r="AO36" s="863">
        <f t="shared" si="39"/>
        <v>-0.10077519379844961</v>
      </c>
      <c r="AP36" s="724">
        <v>107</v>
      </c>
      <c r="AQ36" s="723">
        <v>8</v>
      </c>
      <c r="AR36" s="723">
        <f t="shared" si="77"/>
        <v>115</v>
      </c>
      <c r="AS36" s="816">
        <f t="shared" si="8"/>
        <v>-14</v>
      </c>
      <c r="AT36" s="863">
        <f>(AR36-$J36)/$J36</f>
        <v>-0.10852713178294573</v>
      </c>
      <c r="AU36" s="724">
        <v>107</v>
      </c>
      <c r="AV36" s="723">
        <v>8</v>
      </c>
      <c r="AW36" s="723">
        <f t="shared" si="78"/>
        <v>115</v>
      </c>
      <c r="AX36" s="816">
        <f t="shared" si="10"/>
        <v>-14</v>
      </c>
      <c r="AY36" s="863">
        <f t="shared" si="40"/>
        <v>-0.10852713178294573</v>
      </c>
      <c r="AZ36" s="724">
        <v>105</v>
      </c>
      <c r="BA36" s="723">
        <v>8</v>
      </c>
      <c r="BB36" s="723">
        <f t="shared" si="79"/>
        <v>113</v>
      </c>
      <c r="BC36" s="816">
        <f t="shared" si="18"/>
        <v>-16</v>
      </c>
      <c r="BD36" s="863">
        <f>(BB36-$J36)/$J36</f>
        <v>-0.12403100775193798</v>
      </c>
      <c r="BE36" s="724">
        <v>103</v>
      </c>
      <c r="BF36" s="723">
        <v>8</v>
      </c>
      <c r="BG36" s="723">
        <f t="shared" si="80"/>
        <v>111</v>
      </c>
      <c r="BH36" s="816">
        <f t="shared" si="19"/>
        <v>-18</v>
      </c>
      <c r="BI36" s="863">
        <f t="shared" si="41"/>
        <v>-0.13953488372093023</v>
      </c>
      <c r="BJ36" s="724">
        <v>103</v>
      </c>
      <c r="BK36" s="723">
        <v>8</v>
      </c>
      <c r="BL36" s="723">
        <f t="shared" si="81"/>
        <v>111</v>
      </c>
      <c r="BM36" s="816">
        <f t="shared" si="20"/>
        <v>-18</v>
      </c>
      <c r="BN36" s="863">
        <f t="shared" si="42"/>
        <v>-0.13953488372093023</v>
      </c>
      <c r="BO36" s="671"/>
    </row>
    <row r="37" spans="1:67" x14ac:dyDescent="0.2">
      <c r="A37" s="671"/>
      <c r="B37" s="689"/>
      <c r="C37" s="671"/>
      <c r="D37" s="671"/>
      <c r="E37" s="671"/>
      <c r="F37" s="671"/>
      <c r="G37" s="671"/>
      <c r="H37" s="671"/>
      <c r="I37" s="671"/>
      <c r="J37" s="671"/>
      <c r="K37" s="672"/>
      <c r="L37" s="671"/>
      <c r="M37" s="671"/>
      <c r="N37" s="671"/>
      <c r="O37" s="671"/>
      <c r="P37" s="672"/>
      <c r="Q37" s="671"/>
      <c r="R37" s="671"/>
      <c r="S37" s="671"/>
      <c r="T37" s="671"/>
      <c r="U37" s="672"/>
      <c r="V37" s="671"/>
      <c r="W37" s="671"/>
      <c r="X37" s="671"/>
      <c r="Y37" s="671"/>
      <c r="Z37" s="673"/>
      <c r="AA37" s="671"/>
      <c r="AB37" s="671"/>
      <c r="AC37" s="671"/>
      <c r="AD37" s="671"/>
      <c r="AE37" s="673"/>
      <c r="AF37" s="671"/>
      <c r="AG37" s="671"/>
      <c r="AH37" s="671"/>
      <c r="AI37" s="671"/>
      <c r="AJ37" s="672"/>
      <c r="AK37" s="671"/>
      <c r="AL37" s="671"/>
      <c r="AM37" s="671"/>
      <c r="AN37" s="671"/>
      <c r="AO37" s="672"/>
      <c r="AP37" s="671"/>
      <c r="AQ37" s="671"/>
      <c r="AR37" s="671"/>
      <c r="AS37" s="671"/>
      <c r="AT37" s="671"/>
      <c r="AU37" s="671"/>
      <c r="AV37" s="671"/>
      <c r="AW37" s="671"/>
      <c r="AX37" s="671"/>
      <c r="AY37" s="671"/>
      <c r="AZ37" s="671"/>
      <c r="BA37" s="671"/>
      <c r="BB37" s="671"/>
      <c r="BC37" s="671"/>
      <c r="BD37" s="671"/>
      <c r="BE37" s="671"/>
      <c r="BF37" s="671"/>
      <c r="BG37" s="671"/>
      <c r="BH37" s="671"/>
      <c r="BI37" s="671"/>
      <c r="BJ37" s="671"/>
      <c r="BK37" s="671"/>
      <c r="BL37" s="671"/>
      <c r="BM37" s="671"/>
      <c r="BN37" s="671"/>
      <c r="BO37" s="671"/>
    </row>
    <row r="38" spans="1:67" ht="13.5" thickBot="1" x14ac:dyDescent="0.25">
      <c r="A38" s="671"/>
      <c r="B38" s="689"/>
      <c r="C38" s="671"/>
      <c r="D38" s="671"/>
      <c r="E38" s="671"/>
      <c r="F38" s="671"/>
      <c r="G38" s="671"/>
      <c r="H38" s="671"/>
      <c r="I38" s="671"/>
      <c r="J38" s="671"/>
      <c r="K38" s="672"/>
      <c r="L38" s="671"/>
      <c r="M38" s="671"/>
      <c r="N38" s="671"/>
      <c r="O38" s="671"/>
      <c r="P38" s="672"/>
      <c r="Q38" s="671"/>
      <c r="R38" s="671"/>
      <c r="S38" s="671"/>
      <c r="T38" s="671"/>
      <c r="U38" s="672"/>
      <c r="V38" s="671"/>
      <c r="W38" s="671"/>
      <c r="X38" s="671"/>
      <c r="Y38" s="671"/>
      <c r="Z38" s="673"/>
      <c r="AA38" s="671"/>
      <c r="AB38" s="671"/>
      <c r="AC38" s="671"/>
      <c r="AD38" s="671"/>
      <c r="AE38" s="673"/>
      <c r="AF38" s="671"/>
      <c r="AG38" s="671"/>
      <c r="AH38" s="671"/>
      <c r="AI38" s="671"/>
      <c r="AJ38" s="672"/>
      <c r="AK38" s="671"/>
      <c r="AL38" s="671"/>
      <c r="AM38" s="671"/>
      <c r="AN38" s="671"/>
      <c r="AO38" s="672"/>
      <c r="AP38" s="671"/>
      <c r="AQ38" s="671"/>
      <c r="AR38" s="671"/>
      <c r="AS38" s="671"/>
      <c r="AT38" s="671"/>
      <c r="AU38" s="671"/>
      <c r="AV38" s="671"/>
      <c r="AW38" s="671"/>
      <c r="AX38" s="671"/>
      <c r="AY38" s="671"/>
      <c r="AZ38" s="671"/>
      <c r="BA38" s="671"/>
      <c r="BB38" s="671"/>
      <c r="BC38" s="671"/>
      <c r="BD38" s="671"/>
      <c r="BE38" s="671"/>
      <c r="BF38" s="671"/>
      <c r="BG38" s="671"/>
      <c r="BH38" s="671"/>
      <c r="BI38" s="671"/>
      <c r="BJ38" s="671"/>
      <c r="BK38" s="671"/>
      <c r="BL38" s="671"/>
      <c r="BM38" s="671"/>
      <c r="BN38" s="671"/>
      <c r="BO38" s="671"/>
    </row>
    <row r="39" spans="1:67" ht="12.75" customHeight="1" x14ac:dyDescent="0.2">
      <c r="A39" s="671"/>
      <c r="B39" s="932" t="s">
        <v>273</v>
      </c>
      <c r="C39" s="954" t="str">
        <f>C6</f>
        <v>1. september 2017</v>
      </c>
      <c r="D39" s="955"/>
      <c r="E39" s="955"/>
      <c r="F39" s="956"/>
      <c r="G39" s="957" t="s">
        <v>96</v>
      </c>
      <c r="H39" s="959" t="str">
        <f>H6</f>
        <v>Referencedato 7. sep. 2017</v>
      </c>
      <c r="I39" s="960"/>
      <c r="J39" s="960"/>
      <c r="K39" s="961"/>
      <c r="L39" s="954" t="str">
        <f>L6</f>
        <v>2. oktober 2017</v>
      </c>
      <c r="M39" s="955"/>
      <c r="N39" s="955"/>
      <c r="O39" s="955"/>
      <c r="P39" s="956"/>
      <c r="Q39" s="954" t="str">
        <f>Q6</f>
        <v>1. november 2017</v>
      </c>
      <c r="R39" s="955"/>
      <c r="S39" s="955"/>
      <c r="T39" s="955"/>
      <c r="U39" s="956"/>
      <c r="V39" s="954" t="str">
        <f t="shared" ref="V39" si="82">V6</f>
        <v>1. december 2017</v>
      </c>
      <c r="W39" s="955"/>
      <c r="X39" s="955"/>
      <c r="Y39" s="955"/>
      <c r="Z39" s="956"/>
      <c r="AA39" s="954" t="str">
        <f t="shared" ref="AA39" si="83">AA6</f>
        <v>2. januar 2018</v>
      </c>
      <c r="AB39" s="955"/>
      <c r="AC39" s="955"/>
      <c r="AD39" s="955"/>
      <c r="AE39" s="956"/>
      <c r="AF39" s="954" t="str">
        <f t="shared" ref="AF39" si="84">AF6</f>
        <v>6. februar 2018</v>
      </c>
      <c r="AG39" s="955"/>
      <c r="AH39" s="955"/>
      <c r="AI39" s="955"/>
      <c r="AJ39" s="956"/>
      <c r="AK39" s="954" t="str">
        <f t="shared" ref="AK39" si="85">AK6</f>
        <v>1. marts 2018</v>
      </c>
      <c r="AL39" s="955"/>
      <c r="AM39" s="955"/>
      <c r="AN39" s="955"/>
      <c r="AO39" s="956"/>
      <c r="AP39" s="954" t="str">
        <f t="shared" ref="AP39" si="86">AP6</f>
        <v>3. april 2018</v>
      </c>
      <c r="AQ39" s="955"/>
      <c r="AR39" s="955"/>
      <c r="AS39" s="955"/>
      <c r="AT39" s="956"/>
      <c r="AU39" s="954" t="str">
        <f>AU6</f>
        <v>2. maj 2018</v>
      </c>
      <c r="AV39" s="955"/>
      <c r="AW39" s="955"/>
      <c r="AX39" s="955"/>
      <c r="AY39" s="956"/>
      <c r="AZ39" s="954" t="str">
        <f>AZ6</f>
        <v>1. juni 2018</v>
      </c>
      <c r="BA39" s="955"/>
      <c r="BB39" s="955"/>
      <c r="BC39" s="955"/>
      <c r="BD39" s="956"/>
      <c r="BE39" s="954" t="str">
        <f>BE6</f>
        <v>5. juli 2018</v>
      </c>
      <c r="BF39" s="955"/>
      <c r="BG39" s="955"/>
      <c r="BH39" s="955"/>
      <c r="BI39" s="956"/>
      <c r="BJ39" s="954" t="str">
        <f>BJ6</f>
        <v>2. august 2018</v>
      </c>
      <c r="BK39" s="955"/>
      <c r="BL39" s="955"/>
      <c r="BM39" s="955"/>
      <c r="BN39" s="956"/>
      <c r="BO39" s="671"/>
    </row>
    <row r="40" spans="1:67" ht="13.5" thickBot="1" x14ac:dyDescent="0.25">
      <c r="A40" s="671"/>
      <c r="B40" s="933"/>
      <c r="C40" s="682" t="s">
        <v>22</v>
      </c>
      <c r="D40" s="683" t="s">
        <v>21</v>
      </c>
      <c r="E40" s="684" t="s">
        <v>23</v>
      </c>
      <c r="F40" s="840" t="s">
        <v>47</v>
      </c>
      <c r="G40" s="958"/>
      <c r="H40" s="842" t="s">
        <v>22</v>
      </c>
      <c r="I40" s="683" t="s">
        <v>21</v>
      </c>
      <c r="J40" s="684" t="s">
        <v>23</v>
      </c>
      <c r="K40" s="686" t="s">
        <v>47</v>
      </c>
      <c r="L40" s="682" t="s">
        <v>22</v>
      </c>
      <c r="M40" s="683" t="s">
        <v>21</v>
      </c>
      <c r="N40" s="684" t="s">
        <v>23</v>
      </c>
      <c r="O40" s="808" t="s">
        <v>294</v>
      </c>
      <c r="P40" s="686" t="s">
        <v>47</v>
      </c>
      <c r="Q40" s="682" t="s">
        <v>22</v>
      </c>
      <c r="R40" s="683" t="s">
        <v>21</v>
      </c>
      <c r="S40" s="684" t="s">
        <v>23</v>
      </c>
      <c r="T40" s="808" t="s">
        <v>294</v>
      </c>
      <c r="U40" s="686" t="s">
        <v>47</v>
      </c>
      <c r="V40" s="682" t="s">
        <v>22</v>
      </c>
      <c r="W40" s="683" t="s">
        <v>21</v>
      </c>
      <c r="X40" s="684" t="s">
        <v>23</v>
      </c>
      <c r="Y40" s="808" t="s">
        <v>294</v>
      </c>
      <c r="Z40" s="762" t="s">
        <v>47</v>
      </c>
      <c r="AA40" s="682" t="s">
        <v>22</v>
      </c>
      <c r="AB40" s="683" t="s">
        <v>21</v>
      </c>
      <c r="AC40" s="684" t="s">
        <v>23</v>
      </c>
      <c r="AD40" s="808" t="s">
        <v>294</v>
      </c>
      <c r="AE40" s="687" t="s">
        <v>47</v>
      </c>
      <c r="AF40" s="682" t="s">
        <v>22</v>
      </c>
      <c r="AG40" s="683" t="s">
        <v>21</v>
      </c>
      <c r="AH40" s="684" t="s">
        <v>23</v>
      </c>
      <c r="AI40" s="808" t="s">
        <v>294</v>
      </c>
      <c r="AJ40" s="686" t="s">
        <v>47</v>
      </c>
      <c r="AK40" s="682" t="s">
        <v>22</v>
      </c>
      <c r="AL40" s="683" t="s">
        <v>21</v>
      </c>
      <c r="AM40" s="683" t="s">
        <v>289</v>
      </c>
      <c r="AN40" s="808" t="s">
        <v>294</v>
      </c>
      <c r="AO40" s="686" t="s">
        <v>47</v>
      </c>
      <c r="AP40" s="682" t="s">
        <v>22</v>
      </c>
      <c r="AQ40" s="683" t="s">
        <v>21</v>
      </c>
      <c r="AR40" s="683" t="s">
        <v>289</v>
      </c>
      <c r="AS40" s="808" t="s">
        <v>294</v>
      </c>
      <c r="AT40" s="686" t="s">
        <v>47</v>
      </c>
      <c r="AU40" s="682" t="s">
        <v>22</v>
      </c>
      <c r="AV40" s="683" t="s">
        <v>21</v>
      </c>
      <c r="AW40" s="683" t="s">
        <v>289</v>
      </c>
      <c r="AX40" s="808" t="s">
        <v>294</v>
      </c>
      <c r="AY40" s="686" t="s">
        <v>47</v>
      </c>
      <c r="AZ40" s="682" t="s">
        <v>22</v>
      </c>
      <c r="BA40" s="683" t="s">
        <v>21</v>
      </c>
      <c r="BB40" s="683" t="s">
        <v>289</v>
      </c>
      <c r="BC40" s="808" t="s">
        <v>294</v>
      </c>
      <c r="BD40" s="686" t="s">
        <v>47</v>
      </c>
      <c r="BE40" s="682" t="s">
        <v>22</v>
      </c>
      <c r="BF40" s="683" t="s">
        <v>21</v>
      </c>
      <c r="BG40" s="683" t="s">
        <v>289</v>
      </c>
      <c r="BH40" s="808" t="s">
        <v>294</v>
      </c>
      <c r="BI40" s="686" t="s">
        <v>47</v>
      </c>
      <c r="BJ40" s="682" t="s">
        <v>22</v>
      </c>
      <c r="BK40" s="683" t="s">
        <v>21</v>
      </c>
      <c r="BL40" s="683" t="s">
        <v>289</v>
      </c>
      <c r="BM40" s="808" t="s">
        <v>294</v>
      </c>
      <c r="BN40" s="686" t="s">
        <v>47</v>
      </c>
      <c r="BO40" s="671"/>
    </row>
    <row r="41" spans="1:67" x14ac:dyDescent="0.2">
      <c r="A41" s="671"/>
      <c r="B41" s="858" t="s">
        <v>276</v>
      </c>
      <c r="C41" s="752">
        <f>C43+C47+C54</f>
        <v>572</v>
      </c>
      <c r="D41" s="753">
        <f>D43+D47+D54</f>
        <v>253</v>
      </c>
      <c r="E41" s="753">
        <f>E43+E47+E54</f>
        <v>825</v>
      </c>
      <c r="F41" s="804"/>
      <c r="G41" s="845"/>
      <c r="H41" s="843">
        <f>H43+H47+H54</f>
        <v>544</v>
      </c>
      <c r="I41" s="753">
        <f>I43+I47+I54</f>
        <v>243</v>
      </c>
      <c r="J41" s="755">
        <f>J43+J47+J54</f>
        <v>787</v>
      </c>
      <c r="K41" s="767"/>
      <c r="L41" s="752">
        <f>L43+L47+L54</f>
        <v>537</v>
      </c>
      <c r="M41" s="753">
        <f>M43+M47+M54</f>
        <v>240</v>
      </c>
      <c r="N41" s="753">
        <f>N43+N47+N54</f>
        <v>777</v>
      </c>
      <c r="O41" s="804"/>
      <c r="P41" s="756">
        <f>(N41-$J41)/$J41</f>
        <v>-1.2706480304955527E-2</v>
      </c>
      <c r="Q41" s="752">
        <f>Q43+Q47+Q54</f>
        <v>521</v>
      </c>
      <c r="R41" s="753">
        <f>R43+R47+R54</f>
        <v>229</v>
      </c>
      <c r="S41" s="753">
        <f>S43+S47+S54</f>
        <v>750</v>
      </c>
      <c r="T41" s="804"/>
      <c r="U41" s="756">
        <f>(S41-$J41)/$J41</f>
        <v>-4.7013977128335452E-2</v>
      </c>
      <c r="V41" s="752">
        <f>V43+V47+V54</f>
        <v>516</v>
      </c>
      <c r="W41" s="753">
        <f>W43+W47+W54</f>
        <v>224</v>
      </c>
      <c r="X41" s="753">
        <f>X43+X47+X54</f>
        <v>740</v>
      </c>
      <c r="Y41" s="804"/>
      <c r="Z41" s="763">
        <f>(X41-$J41)/$J41</f>
        <v>-5.9720457433290977E-2</v>
      </c>
      <c r="AA41" s="752">
        <f>AA43+AA47+AA54</f>
        <v>505</v>
      </c>
      <c r="AB41" s="753">
        <f>AB43+AB47+AB54</f>
        <v>219</v>
      </c>
      <c r="AC41" s="753">
        <f>AC43+AC47+AC54</f>
        <v>724</v>
      </c>
      <c r="AD41" s="804"/>
      <c r="AE41" s="756">
        <f>(AC41-$J41)/$J41</f>
        <v>-8.0050825921219829E-2</v>
      </c>
      <c r="AF41" s="752">
        <f>AF43+AF47+AF54</f>
        <v>472</v>
      </c>
      <c r="AG41" s="753">
        <f>AG43+AG47+AG54</f>
        <v>207</v>
      </c>
      <c r="AH41" s="753">
        <f>AH43+AH47+AH54</f>
        <v>679</v>
      </c>
      <c r="AI41" s="804"/>
      <c r="AJ41" s="756">
        <f>(AH41-$J41)/$J41</f>
        <v>-0.13722998729351971</v>
      </c>
      <c r="AK41" s="752">
        <f>AK43+AK47+AK54</f>
        <v>471</v>
      </c>
      <c r="AL41" s="753">
        <f>AL43+AL47+AL54</f>
        <v>206</v>
      </c>
      <c r="AM41" s="753">
        <f>AM43+AM47+AM54</f>
        <v>677</v>
      </c>
      <c r="AN41" s="804"/>
      <c r="AO41" s="756">
        <f>(AM41-$J41)/$J41</f>
        <v>-0.13977128335451081</v>
      </c>
      <c r="AP41" s="752">
        <f>AP43+AP47+AP54</f>
        <v>461</v>
      </c>
      <c r="AQ41" s="753">
        <f>AQ43+AQ47+AQ54</f>
        <v>204</v>
      </c>
      <c r="AR41" s="753">
        <f>AR43+AR47+AR54</f>
        <v>665</v>
      </c>
      <c r="AS41" s="804"/>
      <c r="AT41" s="756">
        <f>(AR41-$J41)/$J41</f>
        <v>-0.15501905972045743</v>
      </c>
      <c r="AU41" s="752">
        <f>AU43+AU47+AU54</f>
        <v>452</v>
      </c>
      <c r="AV41" s="753">
        <f>AV43+AV47+AV54</f>
        <v>199</v>
      </c>
      <c r="AW41" s="753">
        <f>AW43+AW47+AW54</f>
        <v>651</v>
      </c>
      <c r="AX41" s="804"/>
      <c r="AY41" s="756">
        <f>(AW41-$J41)/$J41</f>
        <v>-0.17280813214739518</v>
      </c>
      <c r="AZ41" s="752">
        <f>AZ43+AZ47+AZ54</f>
        <v>439</v>
      </c>
      <c r="BA41" s="753">
        <f>BA43+BA47+BA54</f>
        <v>195</v>
      </c>
      <c r="BB41" s="753">
        <f>BB43+BB47+BB54</f>
        <v>634</v>
      </c>
      <c r="BC41" s="804"/>
      <c r="BD41" s="756">
        <f>(BB41-$J41)/$J41</f>
        <v>-0.19440914866581957</v>
      </c>
      <c r="BE41" s="752">
        <f>BE43+BE47+BE54</f>
        <v>434</v>
      </c>
      <c r="BF41" s="753">
        <f>BF43+BF47+BF54</f>
        <v>194</v>
      </c>
      <c r="BG41" s="753">
        <f>BG43+BG47+BG54</f>
        <v>628</v>
      </c>
      <c r="BH41" s="804"/>
      <c r="BI41" s="756">
        <f>(BG41-$J41)/$J41</f>
        <v>-0.2020330368487929</v>
      </c>
      <c r="BJ41" s="752">
        <f>BJ43+BJ47+BJ54</f>
        <v>431</v>
      </c>
      <c r="BK41" s="753">
        <f>BK43+BK47+BK54</f>
        <v>194</v>
      </c>
      <c r="BL41" s="753">
        <f>BL43+BL47+BL54</f>
        <v>625</v>
      </c>
      <c r="BM41" s="804"/>
      <c r="BN41" s="756">
        <f>(BL41-$J41)/$J41</f>
        <v>-0.20584498094027953</v>
      </c>
      <c r="BO41" s="671"/>
    </row>
    <row r="42" spans="1:67" ht="13.5" thickBot="1" x14ac:dyDescent="0.25">
      <c r="A42" s="671"/>
      <c r="B42" s="775" t="s">
        <v>277</v>
      </c>
      <c r="C42" s="776"/>
      <c r="D42" s="777"/>
      <c r="E42" s="778"/>
      <c r="F42" s="841"/>
      <c r="G42" s="851">
        <f>G43+G47+G54</f>
        <v>38</v>
      </c>
      <c r="H42" s="844"/>
      <c r="I42" s="777"/>
      <c r="J42" s="780">
        <v>0</v>
      </c>
      <c r="K42" s="781"/>
      <c r="L42" s="776">
        <f>($H$41-L41)</f>
        <v>7</v>
      </c>
      <c r="M42" s="777">
        <f>($I$41-M41)</f>
        <v>3</v>
      </c>
      <c r="N42" s="782">
        <f>($J$41-N41)</f>
        <v>10</v>
      </c>
      <c r="O42" s="805">
        <f>N42</f>
        <v>10</v>
      </c>
      <c r="P42" s="781"/>
      <c r="Q42" s="776">
        <f>($H$41-Q41)</f>
        <v>23</v>
      </c>
      <c r="R42" s="777">
        <f>($I$41-R41)</f>
        <v>14</v>
      </c>
      <c r="S42" s="782">
        <f>($J$41-S41)</f>
        <v>37</v>
      </c>
      <c r="T42" s="805">
        <f>S42</f>
        <v>37</v>
      </c>
      <c r="U42" s="781"/>
      <c r="V42" s="776">
        <f>($H$41-V41)</f>
        <v>28</v>
      </c>
      <c r="W42" s="777">
        <f>($I$41-W41)</f>
        <v>19</v>
      </c>
      <c r="X42" s="782">
        <f>($J$41-X41)</f>
        <v>47</v>
      </c>
      <c r="Y42" s="805">
        <f>X42</f>
        <v>47</v>
      </c>
      <c r="Z42" s="783"/>
      <c r="AA42" s="776">
        <f>($H$41-AA41)</f>
        <v>39</v>
      </c>
      <c r="AB42" s="777">
        <f>($I$41-AB41)</f>
        <v>24</v>
      </c>
      <c r="AC42" s="782">
        <f>($J$41-AC41)</f>
        <v>63</v>
      </c>
      <c r="AD42" s="805">
        <f>AC42</f>
        <v>63</v>
      </c>
      <c r="AE42" s="781"/>
      <c r="AF42" s="776">
        <f>($H$41-AF41)</f>
        <v>72</v>
      </c>
      <c r="AG42" s="777">
        <f>($I$41-AG41)</f>
        <v>36</v>
      </c>
      <c r="AH42" s="782">
        <f>($J$41-AH41)</f>
        <v>108</v>
      </c>
      <c r="AI42" s="805">
        <f>AH42</f>
        <v>108</v>
      </c>
      <c r="AJ42" s="781"/>
      <c r="AK42" s="776">
        <f>($H$41-AK41)</f>
        <v>73</v>
      </c>
      <c r="AL42" s="777">
        <f>($I$41-AL41)</f>
        <v>37</v>
      </c>
      <c r="AM42" s="782">
        <f>($J$41-AM41)</f>
        <v>110</v>
      </c>
      <c r="AN42" s="805">
        <f>AM42</f>
        <v>110</v>
      </c>
      <c r="AO42" s="781"/>
      <c r="AP42" s="776">
        <f>($H$41-AP41)</f>
        <v>83</v>
      </c>
      <c r="AQ42" s="777">
        <f>($I$41-AQ41)</f>
        <v>39</v>
      </c>
      <c r="AR42" s="782">
        <f>($J$41-AR41)</f>
        <v>122</v>
      </c>
      <c r="AS42" s="805">
        <f>AR42</f>
        <v>122</v>
      </c>
      <c r="AT42" s="781"/>
      <c r="AU42" s="776">
        <f>($H$41-AU41)</f>
        <v>92</v>
      </c>
      <c r="AV42" s="777">
        <f>($I$41-AV41)</f>
        <v>44</v>
      </c>
      <c r="AW42" s="782">
        <f>($J$41-AW41)</f>
        <v>136</v>
      </c>
      <c r="AX42" s="805">
        <f>AW42</f>
        <v>136</v>
      </c>
      <c r="AY42" s="781"/>
      <c r="AZ42" s="720">
        <f>($H$41-AZ41)</f>
        <v>105</v>
      </c>
      <c r="BA42" s="721">
        <f>($I$41-BA41)</f>
        <v>48</v>
      </c>
      <c r="BB42" s="759">
        <f>($J$41-BB41)</f>
        <v>153</v>
      </c>
      <c r="BC42" s="823">
        <f>BB42</f>
        <v>153</v>
      </c>
      <c r="BD42" s="687"/>
      <c r="BE42" s="720">
        <f>($H$41-BE41)</f>
        <v>110</v>
      </c>
      <c r="BF42" s="721">
        <f>($I$41-BF41)</f>
        <v>49</v>
      </c>
      <c r="BG42" s="759">
        <f>($J$41-BG41)</f>
        <v>159</v>
      </c>
      <c r="BH42" s="823">
        <f>BG42</f>
        <v>159</v>
      </c>
      <c r="BI42" s="687"/>
      <c r="BJ42" s="720">
        <f>($H$41-BJ41)</f>
        <v>113</v>
      </c>
      <c r="BK42" s="721">
        <f>($I$41-BK41)</f>
        <v>49</v>
      </c>
      <c r="BL42" s="759">
        <f>($J$41-BL41)</f>
        <v>162</v>
      </c>
      <c r="BM42" s="823">
        <f>BL42</f>
        <v>162</v>
      </c>
      <c r="BN42" s="687"/>
      <c r="BO42" s="671"/>
    </row>
    <row r="43" spans="1:67" ht="13.5" thickBot="1" x14ac:dyDescent="0.25">
      <c r="A43" s="671"/>
      <c r="B43" s="785" t="s">
        <v>165</v>
      </c>
      <c r="C43" s="786">
        <f>C44</f>
        <v>31</v>
      </c>
      <c r="D43" s="787">
        <f>D44</f>
        <v>22</v>
      </c>
      <c r="E43" s="787">
        <f>E44</f>
        <v>53</v>
      </c>
      <c r="F43" s="834"/>
      <c r="G43" s="850">
        <f>E43-J43</f>
        <v>4</v>
      </c>
      <c r="H43" s="839">
        <f>H44</f>
        <v>28</v>
      </c>
      <c r="I43" s="787">
        <f>I44</f>
        <v>21</v>
      </c>
      <c r="J43" s="787">
        <f>J44</f>
        <v>49</v>
      </c>
      <c r="K43" s="789">
        <f t="shared" ref="K43" si="87">K44</f>
        <v>0</v>
      </c>
      <c r="L43" s="786">
        <f>L44</f>
        <v>26</v>
      </c>
      <c r="M43" s="787">
        <f>M44</f>
        <v>20</v>
      </c>
      <c r="N43" s="787">
        <f>N44</f>
        <v>46</v>
      </c>
      <c r="O43" s="814">
        <f>-($J43-N43)</f>
        <v>-3</v>
      </c>
      <c r="P43" s="861">
        <f>(N43-$J43)/$J43</f>
        <v>-6.1224489795918366E-2</v>
      </c>
      <c r="Q43" s="786">
        <f>Q44</f>
        <v>25</v>
      </c>
      <c r="R43" s="787">
        <f>R44</f>
        <v>20</v>
      </c>
      <c r="S43" s="787">
        <f>S44</f>
        <v>45</v>
      </c>
      <c r="T43" s="814">
        <f t="shared" ref="T43:T69" si="88">-($J43-S43)</f>
        <v>-4</v>
      </c>
      <c r="U43" s="861">
        <f>(S43-$J43)/$J43</f>
        <v>-8.1632653061224483E-2</v>
      </c>
      <c r="V43" s="786">
        <f>V44</f>
        <v>24</v>
      </c>
      <c r="W43" s="787">
        <f>W44</f>
        <v>20</v>
      </c>
      <c r="X43" s="787">
        <f>X44</f>
        <v>44</v>
      </c>
      <c r="Y43" s="814">
        <f t="shared" ref="Y43:Y69" si="89">-($J43-X43)</f>
        <v>-5</v>
      </c>
      <c r="Z43" s="861">
        <f>(X43-$J43)/$J43</f>
        <v>-0.10204081632653061</v>
      </c>
      <c r="AA43" s="786">
        <f>AA44</f>
        <v>23</v>
      </c>
      <c r="AB43" s="787">
        <f>AB44</f>
        <v>20</v>
      </c>
      <c r="AC43" s="787">
        <f>AC44</f>
        <v>43</v>
      </c>
      <c r="AD43" s="814">
        <f t="shared" ref="AD43:AD69" si="90">-($J43-AC43)</f>
        <v>-6</v>
      </c>
      <c r="AE43" s="861">
        <f>(AC43-$J43)/$J43</f>
        <v>-0.12244897959183673</v>
      </c>
      <c r="AF43" s="786">
        <f>AF44</f>
        <v>20</v>
      </c>
      <c r="AG43" s="787">
        <f>AG44</f>
        <v>19</v>
      </c>
      <c r="AH43" s="787">
        <f>AH44</f>
        <v>39</v>
      </c>
      <c r="AI43" s="814">
        <f t="shared" ref="AI43:AI69" si="91">-($J43-AH43)</f>
        <v>-10</v>
      </c>
      <c r="AJ43" s="861">
        <f>(AH43-$J43)/$J43</f>
        <v>-0.20408163265306123</v>
      </c>
      <c r="AK43" s="786">
        <f>AK44</f>
        <v>20</v>
      </c>
      <c r="AL43" s="787">
        <f>AL44</f>
        <v>19</v>
      </c>
      <c r="AM43" s="787">
        <f>AM44</f>
        <v>39</v>
      </c>
      <c r="AN43" s="814">
        <f t="shared" ref="AN43:AN69" si="92">-($J43-AM43)</f>
        <v>-10</v>
      </c>
      <c r="AO43" s="861">
        <f>(AM43-$J43)/$J43</f>
        <v>-0.20408163265306123</v>
      </c>
      <c r="AP43" s="786">
        <f>AP44</f>
        <v>20</v>
      </c>
      <c r="AQ43" s="787">
        <f>AQ44</f>
        <v>19</v>
      </c>
      <c r="AR43" s="787">
        <f>AR44</f>
        <v>39</v>
      </c>
      <c r="AS43" s="814">
        <f t="shared" ref="AS43:AS69" si="93">-($J43-AR43)</f>
        <v>-10</v>
      </c>
      <c r="AT43" s="861">
        <f>(AR43-$J43)/$J43</f>
        <v>-0.20408163265306123</v>
      </c>
      <c r="AU43" s="786">
        <f>AU44</f>
        <v>20</v>
      </c>
      <c r="AV43" s="787">
        <f>AV44</f>
        <v>19</v>
      </c>
      <c r="AW43" s="787">
        <f>AW44</f>
        <v>39</v>
      </c>
      <c r="AX43" s="814">
        <f t="shared" ref="AX43:AX69" si="94">-($J43-AW43)</f>
        <v>-10</v>
      </c>
      <c r="AY43" s="861">
        <f>(AW43-$J43)/$J43</f>
        <v>-0.20408163265306123</v>
      </c>
      <c r="AZ43" s="820">
        <f>AZ44</f>
        <v>20</v>
      </c>
      <c r="BA43" s="821">
        <f>BA44</f>
        <v>19</v>
      </c>
      <c r="BB43" s="821">
        <f>BB44</f>
        <v>39</v>
      </c>
      <c r="BC43" s="803">
        <f>-($J43-BB43)</f>
        <v>-10</v>
      </c>
      <c r="BD43" s="861">
        <f>(BB43-$J43)/$J43</f>
        <v>-0.20408163265306123</v>
      </c>
      <c r="BE43" s="820">
        <f>BE44</f>
        <v>20</v>
      </c>
      <c r="BF43" s="821">
        <f>BF44</f>
        <v>19</v>
      </c>
      <c r="BG43" s="821">
        <f>BG44</f>
        <v>39</v>
      </c>
      <c r="BH43" s="803">
        <f>-($J43-BG43)</f>
        <v>-10</v>
      </c>
      <c r="BI43" s="861">
        <f>(BG43-$J43)/$J43</f>
        <v>-0.20408163265306123</v>
      </c>
      <c r="BJ43" s="820">
        <f>BJ44</f>
        <v>20</v>
      </c>
      <c r="BK43" s="821">
        <f>BK44</f>
        <v>19</v>
      </c>
      <c r="BL43" s="821">
        <f>BL44</f>
        <v>39</v>
      </c>
      <c r="BM43" s="803">
        <f>-($J43-BL43)</f>
        <v>-10</v>
      </c>
      <c r="BN43" s="861">
        <f>(BL43-$J43)/$J43</f>
        <v>-0.20408163265306123</v>
      </c>
      <c r="BO43" s="671"/>
    </row>
    <row r="44" spans="1:67" ht="13.5" thickBot="1" x14ac:dyDescent="0.25">
      <c r="A44" s="671"/>
      <c r="B44" s="743" t="s">
        <v>173</v>
      </c>
      <c r="C44" s="707">
        <f>SUM(C45:C46)</f>
        <v>31</v>
      </c>
      <c r="D44" s="708">
        <f>SUM(D45:D46)</f>
        <v>22</v>
      </c>
      <c r="E44" s="708">
        <f>SUM(E45:E46)</f>
        <v>53</v>
      </c>
      <c r="F44" s="835"/>
      <c r="G44" s="847">
        <f t="shared" ref="G44:G69" si="95">E44-J44</f>
        <v>4</v>
      </c>
      <c r="H44" s="710">
        <f>SUM(H45:H46)</f>
        <v>28</v>
      </c>
      <c r="I44" s="708">
        <f>SUM(I45:I46)</f>
        <v>21</v>
      </c>
      <c r="J44" s="708">
        <f>SUM(J45:J46)</f>
        <v>49</v>
      </c>
      <c r="K44" s="657">
        <v>0</v>
      </c>
      <c r="L44" s="707">
        <f>SUM(L45:L46)</f>
        <v>26</v>
      </c>
      <c r="M44" s="708">
        <f>SUM(M45:M46)</f>
        <v>20</v>
      </c>
      <c r="N44" s="708">
        <f>SUM(N45:N46)</f>
        <v>46</v>
      </c>
      <c r="O44" s="811">
        <f t="shared" ref="O44:O69" si="96">-($J44-N44)</f>
        <v>-3</v>
      </c>
      <c r="P44" s="861">
        <f>(N44-$J44)/$J44</f>
        <v>-6.1224489795918366E-2</v>
      </c>
      <c r="Q44" s="707">
        <f>SUM(Q45:Q46)</f>
        <v>25</v>
      </c>
      <c r="R44" s="708">
        <f>SUM(R45:R46)</f>
        <v>20</v>
      </c>
      <c r="S44" s="708">
        <f>SUM(S45:S46)</f>
        <v>45</v>
      </c>
      <c r="T44" s="811">
        <f t="shared" si="88"/>
        <v>-4</v>
      </c>
      <c r="U44" s="861">
        <f t="shared" ref="U44:U53" si="97">(S44-$J44)/$J44</f>
        <v>-8.1632653061224483E-2</v>
      </c>
      <c r="V44" s="707">
        <f>SUM(V45:V46)</f>
        <v>24</v>
      </c>
      <c r="W44" s="708">
        <f>SUM(W45:W46)</f>
        <v>20</v>
      </c>
      <c r="X44" s="708">
        <f>SUM(X45:X46)</f>
        <v>44</v>
      </c>
      <c r="Y44" s="811">
        <f t="shared" si="89"/>
        <v>-5</v>
      </c>
      <c r="Z44" s="861">
        <f t="shared" ref="Z44:Z53" si="98">(X44-$J44)/$J44</f>
        <v>-0.10204081632653061</v>
      </c>
      <c r="AA44" s="707">
        <f>SUM(AA45:AA46)</f>
        <v>23</v>
      </c>
      <c r="AB44" s="708">
        <f>SUM(AB45:AB46)</f>
        <v>20</v>
      </c>
      <c r="AC44" s="708">
        <f>SUM(AC45:AC46)</f>
        <v>43</v>
      </c>
      <c r="AD44" s="811">
        <f t="shared" si="90"/>
        <v>-6</v>
      </c>
      <c r="AE44" s="861">
        <f t="shared" ref="AE44:AE53" si="99">(AC44-$J44)/$J44</f>
        <v>-0.12244897959183673</v>
      </c>
      <c r="AF44" s="707">
        <f>SUM(AF45:AF46)</f>
        <v>20</v>
      </c>
      <c r="AG44" s="708">
        <f>SUM(AG45:AG46)</f>
        <v>19</v>
      </c>
      <c r="AH44" s="708">
        <f>SUM(AH45:AH46)</f>
        <v>39</v>
      </c>
      <c r="AI44" s="811">
        <f t="shared" si="91"/>
        <v>-10</v>
      </c>
      <c r="AJ44" s="861">
        <f t="shared" ref="AJ44:AJ53" si="100">(AH44-$J44)/$J44</f>
        <v>-0.20408163265306123</v>
      </c>
      <c r="AK44" s="707">
        <f>SUM(AK45:AK46)</f>
        <v>20</v>
      </c>
      <c r="AL44" s="708">
        <f>SUM(AL45:AL46)</f>
        <v>19</v>
      </c>
      <c r="AM44" s="708">
        <f>SUM(AM45:AM46)</f>
        <v>39</v>
      </c>
      <c r="AN44" s="811">
        <f t="shared" si="92"/>
        <v>-10</v>
      </c>
      <c r="AO44" s="861">
        <f t="shared" ref="AO44:AO53" si="101">(AM44-$J44)/$J44</f>
        <v>-0.20408163265306123</v>
      </c>
      <c r="AP44" s="707">
        <f>SUM(AP45:AP46)</f>
        <v>20</v>
      </c>
      <c r="AQ44" s="708">
        <f>SUM(AQ45:AQ46)</f>
        <v>19</v>
      </c>
      <c r="AR44" s="708">
        <f>SUM(AR45:AR46)</f>
        <v>39</v>
      </c>
      <c r="AS44" s="811">
        <f t="shared" si="93"/>
        <v>-10</v>
      </c>
      <c r="AT44" s="861">
        <f t="shared" ref="AT44:AT53" si="102">(AR44-$J44)/$J44</f>
        <v>-0.20408163265306123</v>
      </c>
      <c r="AU44" s="707">
        <f>SUM(AU45:AU46)</f>
        <v>20</v>
      </c>
      <c r="AV44" s="708">
        <f>SUM(AV45:AV46)</f>
        <v>19</v>
      </c>
      <c r="AW44" s="708">
        <f>SUM(AW45:AW46)</f>
        <v>39</v>
      </c>
      <c r="AX44" s="811">
        <f t="shared" si="94"/>
        <v>-10</v>
      </c>
      <c r="AY44" s="861">
        <f t="shared" ref="AY44:AY53" si="103">(AW44-$J44)/$J44</f>
        <v>-0.20408163265306123</v>
      </c>
      <c r="AZ44" s="707">
        <f>SUM(AZ45:AZ46)</f>
        <v>20</v>
      </c>
      <c r="BA44" s="708">
        <f>SUM(BA45:BA46)</f>
        <v>19</v>
      </c>
      <c r="BB44" s="708">
        <f>SUM(BB45:BB46)</f>
        <v>39</v>
      </c>
      <c r="BC44" s="811">
        <f t="shared" ref="BC44:BC69" si="104">-($J44-BB44)</f>
        <v>-10</v>
      </c>
      <c r="BD44" s="861">
        <f>(BB44-$J44)/$J44</f>
        <v>-0.20408163265306123</v>
      </c>
      <c r="BE44" s="707">
        <f>SUM(BE45:BE46)</f>
        <v>20</v>
      </c>
      <c r="BF44" s="708">
        <f>SUM(BF45:BF46)</f>
        <v>19</v>
      </c>
      <c r="BG44" s="708">
        <f>SUM(BG45:BG46)</f>
        <v>39</v>
      </c>
      <c r="BH44" s="811">
        <f t="shared" ref="BH44:BH69" si="105">-($J44-BG44)</f>
        <v>-10</v>
      </c>
      <c r="BI44" s="861">
        <f t="shared" ref="BI44:BI53" si="106">(BG44-$J44)/$J44</f>
        <v>-0.20408163265306123</v>
      </c>
      <c r="BJ44" s="707">
        <f>SUM(BJ45:BJ46)</f>
        <v>20</v>
      </c>
      <c r="BK44" s="708">
        <f>SUM(BK45:BK46)</f>
        <v>19</v>
      </c>
      <c r="BL44" s="708">
        <f>SUM(BL45:BL46)</f>
        <v>39</v>
      </c>
      <c r="BM44" s="811">
        <f t="shared" ref="BM44:BM69" si="107">-($J44-BL44)</f>
        <v>-10</v>
      </c>
      <c r="BN44" s="861">
        <f t="shared" ref="BN44:BN53" si="108">(BL44-$J44)/$J44</f>
        <v>-0.20408163265306123</v>
      </c>
      <c r="BO44" s="671"/>
    </row>
    <row r="45" spans="1:67" s="654" customFormat="1" ht="13.5" thickBot="1" x14ac:dyDescent="0.25">
      <c r="A45" s="824"/>
      <c r="B45" s="770" t="s">
        <v>185</v>
      </c>
      <c r="C45" s="705">
        <v>7</v>
      </c>
      <c r="D45" s="706">
        <v>16</v>
      </c>
      <c r="E45" s="706">
        <f>SUM(C45:D45)</f>
        <v>23</v>
      </c>
      <c r="F45" s="836"/>
      <c r="G45" s="848">
        <f t="shared" si="95"/>
        <v>1</v>
      </c>
      <c r="H45" s="712">
        <v>7</v>
      </c>
      <c r="I45" s="706">
        <v>15</v>
      </c>
      <c r="J45" s="706">
        <f>SUM(H45:I45)</f>
        <v>22</v>
      </c>
      <c r="K45" s="658">
        <v>0</v>
      </c>
      <c r="L45" s="705">
        <v>7</v>
      </c>
      <c r="M45" s="706">
        <v>15</v>
      </c>
      <c r="N45" s="706">
        <f>SUM(L45:M45)</f>
        <v>22</v>
      </c>
      <c r="O45" s="810">
        <f t="shared" si="96"/>
        <v>0</v>
      </c>
      <c r="P45" s="861">
        <f t="shared" ref="P45:P46" si="109">(N45-$J45)/$J45</f>
        <v>0</v>
      </c>
      <c r="Q45" s="705">
        <v>7</v>
      </c>
      <c r="R45" s="706">
        <v>15</v>
      </c>
      <c r="S45" s="706">
        <f>SUM(Q45:R45)</f>
        <v>22</v>
      </c>
      <c r="T45" s="810">
        <f t="shared" si="88"/>
        <v>0</v>
      </c>
      <c r="U45" s="861">
        <f t="shared" si="97"/>
        <v>0</v>
      </c>
      <c r="V45" s="705">
        <v>7</v>
      </c>
      <c r="W45" s="706">
        <v>15</v>
      </c>
      <c r="X45" s="706">
        <f>SUM(V45:W45)</f>
        <v>22</v>
      </c>
      <c r="Y45" s="810">
        <f t="shared" si="89"/>
        <v>0</v>
      </c>
      <c r="Z45" s="861">
        <f t="shared" si="98"/>
        <v>0</v>
      </c>
      <c r="AA45" s="705">
        <v>7</v>
      </c>
      <c r="AB45" s="706">
        <v>15</v>
      </c>
      <c r="AC45" s="706">
        <f>SUM(AA45:AB45)</f>
        <v>22</v>
      </c>
      <c r="AD45" s="810">
        <f t="shared" si="90"/>
        <v>0</v>
      </c>
      <c r="AE45" s="861">
        <f t="shared" si="99"/>
        <v>0</v>
      </c>
      <c r="AF45" s="705">
        <v>7</v>
      </c>
      <c r="AG45" s="706">
        <v>15</v>
      </c>
      <c r="AH45" s="706">
        <f>SUM(AF45:AG45)</f>
        <v>22</v>
      </c>
      <c r="AI45" s="810">
        <f t="shared" si="91"/>
        <v>0</v>
      </c>
      <c r="AJ45" s="861">
        <f t="shared" si="100"/>
        <v>0</v>
      </c>
      <c r="AK45" s="705">
        <v>7</v>
      </c>
      <c r="AL45" s="706">
        <v>15</v>
      </c>
      <c r="AM45" s="706">
        <f>SUM(AK45:AL45)</f>
        <v>22</v>
      </c>
      <c r="AN45" s="810">
        <f t="shared" si="92"/>
        <v>0</v>
      </c>
      <c r="AO45" s="861">
        <f t="shared" si="101"/>
        <v>0</v>
      </c>
      <c r="AP45" s="705">
        <v>7</v>
      </c>
      <c r="AQ45" s="706">
        <v>15</v>
      </c>
      <c r="AR45" s="706">
        <f>SUM(AP45:AQ45)</f>
        <v>22</v>
      </c>
      <c r="AS45" s="810">
        <f t="shared" si="93"/>
        <v>0</v>
      </c>
      <c r="AT45" s="861">
        <f t="shared" si="102"/>
        <v>0</v>
      </c>
      <c r="AU45" s="705">
        <v>7</v>
      </c>
      <c r="AV45" s="706">
        <v>15</v>
      </c>
      <c r="AW45" s="706">
        <f>SUM(AU45:AV45)</f>
        <v>22</v>
      </c>
      <c r="AX45" s="810">
        <f t="shared" si="94"/>
        <v>0</v>
      </c>
      <c r="AY45" s="861">
        <f t="shared" si="103"/>
        <v>0</v>
      </c>
      <c r="AZ45" s="705">
        <v>7</v>
      </c>
      <c r="BA45" s="706">
        <v>15</v>
      </c>
      <c r="BB45" s="706">
        <f>SUM(AZ45:BA45)</f>
        <v>22</v>
      </c>
      <c r="BC45" s="810">
        <f t="shared" si="104"/>
        <v>0</v>
      </c>
      <c r="BD45" s="861">
        <f t="shared" ref="BD45:BD53" si="110">(BB45-$J45)/$J45</f>
        <v>0</v>
      </c>
      <c r="BE45" s="705">
        <v>7</v>
      </c>
      <c r="BF45" s="706">
        <v>15</v>
      </c>
      <c r="BG45" s="706">
        <f>SUM(BE45:BF45)</f>
        <v>22</v>
      </c>
      <c r="BH45" s="810">
        <f t="shared" si="105"/>
        <v>0</v>
      </c>
      <c r="BI45" s="861">
        <f t="shared" si="106"/>
        <v>0</v>
      </c>
      <c r="BJ45" s="705">
        <v>7</v>
      </c>
      <c r="BK45" s="706">
        <v>15</v>
      </c>
      <c r="BL45" s="706">
        <f>SUM(BJ45:BK45)</f>
        <v>22</v>
      </c>
      <c r="BM45" s="810">
        <f t="shared" si="107"/>
        <v>0</v>
      </c>
      <c r="BN45" s="861">
        <f t="shared" si="108"/>
        <v>0</v>
      </c>
      <c r="BO45" s="824"/>
    </row>
    <row r="46" spans="1:67" s="654" customFormat="1" ht="13.5" thickBot="1" x14ac:dyDescent="0.25">
      <c r="A46" s="824"/>
      <c r="B46" s="770" t="s">
        <v>234</v>
      </c>
      <c r="C46" s="705">
        <v>24</v>
      </c>
      <c r="D46" s="706">
        <v>6</v>
      </c>
      <c r="E46" s="706">
        <f>SUM(C46:D46)</f>
        <v>30</v>
      </c>
      <c r="F46" s="836"/>
      <c r="G46" s="848">
        <f t="shared" si="95"/>
        <v>3</v>
      </c>
      <c r="H46" s="712">
        <v>21</v>
      </c>
      <c r="I46" s="706">
        <v>6</v>
      </c>
      <c r="J46" s="706">
        <f>SUM(H46:I46)</f>
        <v>27</v>
      </c>
      <c r="K46" s="658">
        <v>0</v>
      </c>
      <c r="L46" s="705">
        <v>19</v>
      </c>
      <c r="M46" s="706">
        <v>5</v>
      </c>
      <c r="N46" s="706">
        <f>SUM(L46:M46)</f>
        <v>24</v>
      </c>
      <c r="O46" s="810">
        <f t="shared" si="96"/>
        <v>-3</v>
      </c>
      <c r="P46" s="861">
        <f t="shared" si="109"/>
        <v>-0.1111111111111111</v>
      </c>
      <c r="Q46" s="705">
        <v>18</v>
      </c>
      <c r="R46" s="706">
        <v>5</v>
      </c>
      <c r="S46" s="706">
        <f>SUM(Q46:R46)</f>
        <v>23</v>
      </c>
      <c r="T46" s="810">
        <f t="shared" si="88"/>
        <v>-4</v>
      </c>
      <c r="U46" s="861">
        <f t="shared" si="97"/>
        <v>-0.14814814814814814</v>
      </c>
      <c r="V46" s="705">
        <v>17</v>
      </c>
      <c r="W46" s="706">
        <v>5</v>
      </c>
      <c r="X46" s="706">
        <f>SUM(V46:W46)</f>
        <v>22</v>
      </c>
      <c r="Y46" s="810">
        <f t="shared" si="89"/>
        <v>-5</v>
      </c>
      <c r="Z46" s="861">
        <f t="shared" si="98"/>
        <v>-0.18518518518518517</v>
      </c>
      <c r="AA46" s="705">
        <v>16</v>
      </c>
      <c r="AB46" s="706">
        <v>5</v>
      </c>
      <c r="AC46" s="706">
        <f>SUM(AA46:AB46)</f>
        <v>21</v>
      </c>
      <c r="AD46" s="810">
        <f t="shared" si="90"/>
        <v>-6</v>
      </c>
      <c r="AE46" s="861">
        <f t="shared" si="99"/>
        <v>-0.22222222222222221</v>
      </c>
      <c r="AF46" s="705">
        <v>13</v>
      </c>
      <c r="AG46" s="706">
        <v>4</v>
      </c>
      <c r="AH46" s="706">
        <f>SUM(AF46:AG46)</f>
        <v>17</v>
      </c>
      <c r="AI46" s="810">
        <f t="shared" si="91"/>
        <v>-10</v>
      </c>
      <c r="AJ46" s="861">
        <f t="shared" si="100"/>
        <v>-0.37037037037037035</v>
      </c>
      <c r="AK46" s="705">
        <v>13</v>
      </c>
      <c r="AL46" s="706">
        <v>4</v>
      </c>
      <c r="AM46" s="706">
        <f>SUM(AK46:AL46)</f>
        <v>17</v>
      </c>
      <c r="AN46" s="810">
        <f t="shared" si="92"/>
        <v>-10</v>
      </c>
      <c r="AO46" s="861">
        <f t="shared" si="101"/>
        <v>-0.37037037037037035</v>
      </c>
      <c r="AP46" s="705">
        <v>13</v>
      </c>
      <c r="AQ46" s="706">
        <v>4</v>
      </c>
      <c r="AR46" s="706">
        <f t="shared" ref="AR46:AR69" si="111">SUM(AP46:AQ46)</f>
        <v>17</v>
      </c>
      <c r="AS46" s="810">
        <f t="shared" si="93"/>
        <v>-10</v>
      </c>
      <c r="AT46" s="861">
        <f t="shared" si="102"/>
        <v>-0.37037037037037035</v>
      </c>
      <c r="AU46" s="705">
        <v>13</v>
      </c>
      <c r="AV46" s="706">
        <v>4</v>
      </c>
      <c r="AW46" s="706">
        <f t="shared" ref="AW46:AW69" si="112">SUM(AU46:AV46)</f>
        <v>17</v>
      </c>
      <c r="AX46" s="810">
        <f t="shared" si="94"/>
        <v>-10</v>
      </c>
      <c r="AY46" s="861">
        <f t="shared" si="103"/>
        <v>-0.37037037037037035</v>
      </c>
      <c r="AZ46" s="705">
        <v>13</v>
      </c>
      <c r="BA46" s="706">
        <v>4</v>
      </c>
      <c r="BB46" s="706">
        <f>SUM(AZ46:BA46)</f>
        <v>17</v>
      </c>
      <c r="BC46" s="810">
        <f t="shared" si="104"/>
        <v>-10</v>
      </c>
      <c r="BD46" s="861">
        <f t="shared" si="110"/>
        <v>-0.37037037037037035</v>
      </c>
      <c r="BE46" s="705">
        <v>13</v>
      </c>
      <c r="BF46" s="706">
        <v>4</v>
      </c>
      <c r="BG46" s="706">
        <f>SUM(BE46:BF46)</f>
        <v>17</v>
      </c>
      <c r="BH46" s="810">
        <f t="shared" si="105"/>
        <v>-10</v>
      </c>
      <c r="BI46" s="861">
        <f t="shared" si="106"/>
        <v>-0.37037037037037035</v>
      </c>
      <c r="BJ46" s="705">
        <v>13</v>
      </c>
      <c r="BK46" s="706">
        <v>4</v>
      </c>
      <c r="BL46" s="706">
        <f>SUM(BJ46:BK46)</f>
        <v>17</v>
      </c>
      <c r="BM46" s="810">
        <f t="shared" si="107"/>
        <v>-10</v>
      </c>
      <c r="BN46" s="861">
        <f t="shared" si="108"/>
        <v>-0.37037037037037035</v>
      </c>
      <c r="BO46" s="824"/>
    </row>
    <row r="47" spans="1:67" ht="13.5" thickBot="1" x14ac:dyDescent="0.25">
      <c r="A47" s="671"/>
      <c r="B47" s="769" t="s">
        <v>81</v>
      </c>
      <c r="C47" s="828">
        <f>C48</f>
        <v>81</v>
      </c>
      <c r="D47" s="727">
        <f t="shared" ref="D47:E47" si="113">D48</f>
        <v>41</v>
      </c>
      <c r="E47" s="727">
        <f t="shared" si="113"/>
        <v>122</v>
      </c>
      <c r="F47" s="837"/>
      <c r="G47" s="846">
        <f t="shared" si="95"/>
        <v>6</v>
      </c>
      <c r="H47" s="832">
        <f>H48</f>
        <v>78</v>
      </c>
      <c r="I47" s="727">
        <f t="shared" ref="I47:J47" si="114">I48</f>
        <v>38</v>
      </c>
      <c r="J47" s="727">
        <f t="shared" si="114"/>
        <v>116</v>
      </c>
      <c r="K47" s="745">
        <v>0</v>
      </c>
      <c r="L47" s="828">
        <f>L48</f>
        <v>74</v>
      </c>
      <c r="M47" s="727">
        <f t="shared" ref="M47:O47" si="115">M48</f>
        <v>37</v>
      </c>
      <c r="N47" s="727">
        <f t="shared" si="115"/>
        <v>111</v>
      </c>
      <c r="O47" s="727">
        <f t="shared" si="115"/>
        <v>-5</v>
      </c>
      <c r="P47" s="861">
        <f>(N47-$J47)/$J47</f>
        <v>-4.3103448275862072E-2</v>
      </c>
      <c r="Q47" s="828">
        <f>Q48</f>
        <v>71</v>
      </c>
      <c r="R47" s="727">
        <f t="shared" ref="R47:S47" si="116">R48</f>
        <v>36</v>
      </c>
      <c r="S47" s="727">
        <f t="shared" si="116"/>
        <v>107</v>
      </c>
      <c r="T47" s="803">
        <f t="shared" si="88"/>
        <v>-9</v>
      </c>
      <c r="U47" s="861">
        <f t="shared" si="97"/>
        <v>-7.7586206896551727E-2</v>
      </c>
      <c r="V47" s="828">
        <f>V48</f>
        <v>70</v>
      </c>
      <c r="W47" s="727">
        <f t="shared" ref="W47:X47" si="117">W48</f>
        <v>35</v>
      </c>
      <c r="X47" s="727">
        <f t="shared" si="117"/>
        <v>105</v>
      </c>
      <c r="Y47" s="803">
        <f t="shared" si="89"/>
        <v>-11</v>
      </c>
      <c r="Z47" s="861">
        <f t="shared" si="98"/>
        <v>-9.4827586206896547E-2</v>
      </c>
      <c r="AA47" s="828">
        <f>AA48</f>
        <v>68</v>
      </c>
      <c r="AB47" s="727">
        <f t="shared" ref="AB47:AC47" si="118">AB48</f>
        <v>35</v>
      </c>
      <c r="AC47" s="727">
        <f t="shared" si="118"/>
        <v>103</v>
      </c>
      <c r="AD47" s="803">
        <f t="shared" si="90"/>
        <v>-13</v>
      </c>
      <c r="AE47" s="861">
        <f t="shared" si="99"/>
        <v>-0.11206896551724138</v>
      </c>
      <c r="AF47" s="828">
        <f>AF48</f>
        <v>62</v>
      </c>
      <c r="AG47" s="727">
        <f t="shared" ref="AG47:AH47" si="119">AG48</f>
        <v>34</v>
      </c>
      <c r="AH47" s="727">
        <f t="shared" si="119"/>
        <v>96</v>
      </c>
      <c r="AI47" s="803">
        <f t="shared" si="91"/>
        <v>-20</v>
      </c>
      <c r="AJ47" s="861">
        <f t="shared" si="100"/>
        <v>-0.17241379310344829</v>
      </c>
      <c r="AK47" s="828">
        <f>AK48</f>
        <v>62</v>
      </c>
      <c r="AL47" s="727">
        <f t="shared" ref="AL47:AM47" si="120">AL48</f>
        <v>34</v>
      </c>
      <c r="AM47" s="727">
        <f t="shared" si="120"/>
        <v>96</v>
      </c>
      <c r="AN47" s="803">
        <f t="shared" si="92"/>
        <v>-20</v>
      </c>
      <c r="AO47" s="861">
        <f t="shared" si="101"/>
        <v>-0.17241379310344829</v>
      </c>
      <c r="AP47" s="828">
        <f>AP48</f>
        <v>61</v>
      </c>
      <c r="AQ47" s="727">
        <f t="shared" ref="AQ47:AR47" si="121">AQ48</f>
        <v>34</v>
      </c>
      <c r="AR47" s="727">
        <f t="shared" si="121"/>
        <v>95</v>
      </c>
      <c r="AS47" s="803">
        <f t="shared" si="93"/>
        <v>-21</v>
      </c>
      <c r="AT47" s="861">
        <f t="shared" si="102"/>
        <v>-0.18103448275862069</v>
      </c>
      <c r="AU47" s="828">
        <f>AU48</f>
        <v>60</v>
      </c>
      <c r="AV47" s="727">
        <f t="shared" ref="AV47:AW47" si="122">AV48</f>
        <v>33</v>
      </c>
      <c r="AW47" s="727">
        <f t="shared" si="122"/>
        <v>93</v>
      </c>
      <c r="AX47" s="803">
        <f t="shared" si="94"/>
        <v>-23</v>
      </c>
      <c r="AY47" s="861">
        <f t="shared" si="103"/>
        <v>-0.19827586206896552</v>
      </c>
      <c r="AZ47" s="828">
        <f>AZ48</f>
        <v>60</v>
      </c>
      <c r="BA47" s="727">
        <f t="shared" ref="BA47:BB47" si="123">BA48</f>
        <v>32</v>
      </c>
      <c r="BB47" s="727">
        <f t="shared" si="123"/>
        <v>92</v>
      </c>
      <c r="BC47" s="803">
        <f t="shared" si="104"/>
        <v>-24</v>
      </c>
      <c r="BD47" s="861">
        <f t="shared" si="110"/>
        <v>-0.20689655172413793</v>
      </c>
      <c r="BE47" s="828">
        <f>BE48</f>
        <v>60</v>
      </c>
      <c r="BF47" s="727">
        <f>BF48</f>
        <v>32</v>
      </c>
      <c r="BG47" s="727">
        <f>BG48</f>
        <v>92</v>
      </c>
      <c r="BH47" s="803">
        <f t="shared" si="105"/>
        <v>-24</v>
      </c>
      <c r="BI47" s="861">
        <f t="shared" si="106"/>
        <v>-0.20689655172413793</v>
      </c>
      <c r="BJ47" s="828">
        <f>BJ48</f>
        <v>60</v>
      </c>
      <c r="BK47" s="727">
        <f t="shared" ref="BK47:BL47" si="124">BK48</f>
        <v>32</v>
      </c>
      <c r="BL47" s="727">
        <f t="shared" si="124"/>
        <v>92</v>
      </c>
      <c r="BM47" s="803">
        <f t="shared" si="107"/>
        <v>-24</v>
      </c>
      <c r="BN47" s="861">
        <f t="shared" si="108"/>
        <v>-0.20689655172413793</v>
      </c>
      <c r="BO47" s="671"/>
    </row>
    <row r="48" spans="1:67" ht="13.5" thickBot="1" x14ac:dyDescent="0.25">
      <c r="A48" s="671"/>
      <c r="B48" s="743" t="s">
        <v>173</v>
      </c>
      <c r="C48" s="829">
        <f>SUM(C49:C53)</f>
        <v>81</v>
      </c>
      <c r="D48" s="708">
        <f t="shared" ref="D48:E48" si="125">SUM(D49:D53)</f>
        <v>41</v>
      </c>
      <c r="E48" s="708">
        <f t="shared" si="125"/>
        <v>122</v>
      </c>
      <c r="F48" s="835"/>
      <c r="G48" s="847">
        <f t="shared" si="95"/>
        <v>6</v>
      </c>
      <c r="H48" s="831">
        <f>SUM(H49:H53)</f>
        <v>78</v>
      </c>
      <c r="I48" s="708">
        <f t="shared" ref="I48:J48" si="126">SUM(I49:I53)</f>
        <v>38</v>
      </c>
      <c r="J48" s="708">
        <f t="shared" si="126"/>
        <v>116</v>
      </c>
      <c r="K48" s="657">
        <v>0</v>
      </c>
      <c r="L48" s="829">
        <f>SUM(L49:L53)</f>
        <v>74</v>
      </c>
      <c r="M48" s="708">
        <f t="shared" ref="M48:N48" si="127">SUM(M49:M53)</f>
        <v>37</v>
      </c>
      <c r="N48" s="708">
        <f t="shared" si="127"/>
        <v>111</v>
      </c>
      <c r="O48" s="830">
        <f t="shared" si="96"/>
        <v>-5</v>
      </c>
      <c r="P48" s="861">
        <f>(N48-$J48)/$J48</f>
        <v>-4.3103448275862072E-2</v>
      </c>
      <c r="Q48" s="829">
        <f>SUM(Q49:Q53)</f>
        <v>71</v>
      </c>
      <c r="R48" s="708">
        <f t="shared" ref="R48:S48" si="128">SUM(R49:R53)</f>
        <v>36</v>
      </c>
      <c r="S48" s="708">
        <f t="shared" si="128"/>
        <v>107</v>
      </c>
      <c r="T48" s="811">
        <f t="shared" si="88"/>
        <v>-9</v>
      </c>
      <c r="U48" s="861">
        <f t="shared" si="97"/>
        <v>-7.7586206896551727E-2</v>
      </c>
      <c r="V48" s="829">
        <f>SUM(V49:V53)</f>
        <v>70</v>
      </c>
      <c r="W48" s="708">
        <f t="shared" ref="W48:X48" si="129">SUM(W49:W53)</f>
        <v>35</v>
      </c>
      <c r="X48" s="708">
        <f t="shared" si="129"/>
        <v>105</v>
      </c>
      <c r="Y48" s="811">
        <f t="shared" si="89"/>
        <v>-11</v>
      </c>
      <c r="Z48" s="861">
        <f t="shared" si="98"/>
        <v>-9.4827586206896547E-2</v>
      </c>
      <c r="AA48" s="829">
        <f>SUM(AA49:AA53)</f>
        <v>68</v>
      </c>
      <c r="AB48" s="708">
        <f t="shared" ref="AB48:AC48" si="130">SUM(AB49:AB53)</f>
        <v>35</v>
      </c>
      <c r="AC48" s="708">
        <f t="shared" si="130"/>
        <v>103</v>
      </c>
      <c r="AD48" s="811">
        <f t="shared" si="90"/>
        <v>-13</v>
      </c>
      <c r="AE48" s="861">
        <f t="shared" si="99"/>
        <v>-0.11206896551724138</v>
      </c>
      <c r="AF48" s="829">
        <f>SUM(AF49:AF53)</f>
        <v>62</v>
      </c>
      <c r="AG48" s="708">
        <f t="shared" ref="AG48:AH48" si="131">SUM(AG49:AG53)</f>
        <v>34</v>
      </c>
      <c r="AH48" s="708">
        <f t="shared" si="131"/>
        <v>96</v>
      </c>
      <c r="AI48" s="811">
        <f t="shared" si="91"/>
        <v>-20</v>
      </c>
      <c r="AJ48" s="861">
        <f t="shared" si="100"/>
        <v>-0.17241379310344829</v>
      </c>
      <c r="AK48" s="829">
        <f>SUM(AK49:AK53)</f>
        <v>62</v>
      </c>
      <c r="AL48" s="708">
        <f t="shared" ref="AL48:AM48" si="132">SUM(AL49:AL53)</f>
        <v>34</v>
      </c>
      <c r="AM48" s="708">
        <f t="shared" si="132"/>
        <v>96</v>
      </c>
      <c r="AN48" s="811">
        <f t="shared" si="92"/>
        <v>-20</v>
      </c>
      <c r="AO48" s="861">
        <f t="shared" si="101"/>
        <v>-0.17241379310344829</v>
      </c>
      <c r="AP48" s="829">
        <f>SUM(AP49:AP53)</f>
        <v>61</v>
      </c>
      <c r="AQ48" s="708">
        <f t="shared" ref="AQ48:AR48" si="133">SUM(AQ49:AQ53)</f>
        <v>34</v>
      </c>
      <c r="AR48" s="708">
        <f t="shared" si="133"/>
        <v>95</v>
      </c>
      <c r="AS48" s="811">
        <f t="shared" si="93"/>
        <v>-21</v>
      </c>
      <c r="AT48" s="861">
        <f t="shared" si="102"/>
        <v>-0.18103448275862069</v>
      </c>
      <c r="AU48" s="829">
        <f>SUM(AU49:AU53)</f>
        <v>60</v>
      </c>
      <c r="AV48" s="708">
        <f t="shared" ref="AV48:AW48" si="134">SUM(AV49:AV53)</f>
        <v>33</v>
      </c>
      <c r="AW48" s="708">
        <f t="shared" si="134"/>
        <v>93</v>
      </c>
      <c r="AX48" s="811">
        <f t="shared" si="94"/>
        <v>-23</v>
      </c>
      <c r="AY48" s="861">
        <f t="shared" si="103"/>
        <v>-0.19827586206896552</v>
      </c>
      <c r="AZ48" s="829">
        <f>SUM(AZ49:AZ53)</f>
        <v>60</v>
      </c>
      <c r="BA48" s="708">
        <f t="shared" ref="BA48:BB48" si="135">SUM(BA49:BA53)</f>
        <v>32</v>
      </c>
      <c r="BB48" s="708">
        <f t="shared" si="135"/>
        <v>92</v>
      </c>
      <c r="BC48" s="811">
        <f t="shared" si="104"/>
        <v>-24</v>
      </c>
      <c r="BD48" s="861">
        <f t="shared" si="110"/>
        <v>-0.20689655172413793</v>
      </c>
      <c r="BE48" s="829">
        <f>SUM(BE49:BE53)</f>
        <v>60</v>
      </c>
      <c r="BF48" s="708">
        <f t="shared" ref="BF48:BG48" si="136">SUM(BF49:BF53)</f>
        <v>32</v>
      </c>
      <c r="BG48" s="708">
        <f t="shared" si="136"/>
        <v>92</v>
      </c>
      <c r="BH48" s="811">
        <f t="shared" si="105"/>
        <v>-24</v>
      </c>
      <c r="BI48" s="861">
        <f t="shared" si="106"/>
        <v>-0.20689655172413793</v>
      </c>
      <c r="BJ48" s="829">
        <f>SUM(BJ49:BJ53)</f>
        <v>60</v>
      </c>
      <c r="BK48" s="708">
        <f t="shared" ref="BK48:BL48" si="137">SUM(BK49:BK53)</f>
        <v>32</v>
      </c>
      <c r="BL48" s="708">
        <f t="shared" si="137"/>
        <v>92</v>
      </c>
      <c r="BM48" s="811">
        <f t="shared" si="107"/>
        <v>-24</v>
      </c>
      <c r="BN48" s="861">
        <f>(BL48-$J48)/$J48</f>
        <v>-0.20689655172413793</v>
      </c>
      <c r="BO48" s="671"/>
    </row>
    <row r="49" spans="1:67" s="654" customFormat="1" ht="13.5" thickBot="1" x14ac:dyDescent="0.25">
      <c r="A49" s="824"/>
      <c r="B49" s="770" t="s">
        <v>9</v>
      </c>
      <c r="C49" s="705">
        <v>15</v>
      </c>
      <c r="D49" s="706">
        <v>11</v>
      </c>
      <c r="E49" s="706">
        <f t="shared" ref="E49:E53" si="138">SUM(C49:D49)</f>
        <v>26</v>
      </c>
      <c r="F49" s="836"/>
      <c r="G49" s="848">
        <f t="shared" si="95"/>
        <v>0</v>
      </c>
      <c r="H49" s="712">
        <v>15</v>
      </c>
      <c r="I49" s="706">
        <v>11</v>
      </c>
      <c r="J49" s="706">
        <f>SUM(H49:I49)</f>
        <v>26</v>
      </c>
      <c r="K49" s="658">
        <v>0</v>
      </c>
      <c r="L49" s="705">
        <v>14</v>
      </c>
      <c r="M49" s="706">
        <v>11</v>
      </c>
      <c r="N49" s="706">
        <f>SUM(L49:M49)</f>
        <v>25</v>
      </c>
      <c r="O49" s="810">
        <f t="shared" si="96"/>
        <v>-1</v>
      </c>
      <c r="P49" s="861">
        <f t="shared" ref="P49:P53" si="139">(N49-$J49)/$J49</f>
        <v>-3.8461538461538464E-2</v>
      </c>
      <c r="Q49" s="705">
        <v>14</v>
      </c>
      <c r="R49" s="706">
        <v>11</v>
      </c>
      <c r="S49" s="706">
        <f>SUM(Q49:R49)</f>
        <v>25</v>
      </c>
      <c r="T49" s="810">
        <f t="shared" si="88"/>
        <v>-1</v>
      </c>
      <c r="U49" s="861">
        <f t="shared" si="97"/>
        <v>-3.8461538461538464E-2</v>
      </c>
      <c r="V49" s="705">
        <v>13</v>
      </c>
      <c r="W49" s="706">
        <v>10</v>
      </c>
      <c r="X49" s="706">
        <f>SUM(V49:W49)</f>
        <v>23</v>
      </c>
      <c r="Y49" s="810">
        <f t="shared" si="89"/>
        <v>-3</v>
      </c>
      <c r="Z49" s="861">
        <f t="shared" si="98"/>
        <v>-0.11538461538461539</v>
      </c>
      <c r="AA49" s="705">
        <v>13</v>
      </c>
      <c r="AB49" s="706">
        <v>10</v>
      </c>
      <c r="AC49" s="706">
        <f>SUM(AA49:AB49)</f>
        <v>23</v>
      </c>
      <c r="AD49" s="810">
        <f t="shared" si="90"/>
        <v>-3</v>
      </c>
      <c r="AE49" s="861">
        <f t="shared" si="99"/>
        <v>-0.11538461538461539</v>
      </c>
      <c r="AF49" s="705">
        <v>11</v>
      </c>
      <c r="AG49" s="706">
        <v>9</v>
      </c>
      <c r="AH49" s="706">
        <f>SUM(AF49:AG49)</f>
        <v>20</v>
      </c>
      <c r="AI49" s="810">
        <f t="shared" si="91"/>
        <v>-6</v>
      </c>
      <c r="AJ49" s="861">
        <f t="shared" si="100"/>
        <v>-0.23076923076923078</v>
      </c>
      <c r="AK49" s="705">
        <v>10</v>
      </c>
      <c r="AL49" s="706">
        <v>9</v>
      </c>
      <c r="AM49" s="706">
        <f>SUM(AK49:AL49)</f>
        <v>19</v>
      </c>
      <c r="AN49" s="810">
        <f t="shared" si="92"/>
        <v>-7</v>
      </c>
      <c r="AO49" s="861">
        <f t="shared" si="101"/>
        <v>-0.26923076923076922</v>
      </c>
      <c r="AP49" s="705">
        <v>10</v>
      </c>
      <c r="AQ49" s="706">
        <v>9</v>
      </c>
      <c r="AR49" s="706">
        <f t="shared" si="111"/>
        <v>19</v>
      </c>
      <c r="AS49" s="810">
        <f t="shared" si="93"/>
        <v>-7</v>
      </c>
      <c r="AT49" s="861">
        <f t="shared" si="102"/>
        <v>-0.26923076923076922</v>
      </c>
      <c r="AU49" s="705">
        <v>9</v>
      </c>
      <c r="AV49" s="706">
        <v>9</v>
      </c>
      <c r="AW49" s="706">
        <f t="shared" si="112"/>
        <v>18</v>
      </c>
      <c r="AX49" s="810">
        <f t="shared" si="94"/>
        <v>-8</v>
      </c>
      <c r="AY49" s="861">
        <f t="shared" si="103"/>
        <v>-0.30769230769230771</v>
      </c>
      <c r="AZ49" s="705">
        <v>9</v>
      </c>
      <c r="BA49" s="706">
        <v>8</v>
      </c>
      <c r="BB49" s="706">
        <f>SUM(AZ49:BA49)</f>
        <v>17</v>
      </c>
      <c r="BC49" s="810">
        <f t="shared" si="104"/>
        <v>-9</v>
      </c>
      <c r="BD49" s="861">
        <f t="shared" si="110"/>
        <v>-0.34615384615384615</v>
      </c>
      <c r="BE49" s="705">
        <v>9</v>
      </c>
      <c r="BF49" s="706">
        <v>8</v>
      </c>
      <c r="BG49" s="706">
        <f>SUM(BE49:BF49)</f>
        <v>17</v>
      </c>
      <c r="BH49" s="810">
        <f t="shared" si="105"/>
        <v>-9</v>
      </c>
      <c r="BI49" s="861">
        <f t="shared" si="106"/>
        <v>-0.34615384615384615</v>
      </c>
      <c r="BJ49" s="705">
        <v>9</v>
      </c>
      <c r="BK49" s="706">
        <v>8</v>
      </c>
      <c r="BL49" s="706">
        <f>SUM(BJ49:BK49)</f>
        <v>17</v>
      </c>
      <c r="BM49" s="810">
        <f t="shared" si="107"/>
        <v>-9</v>
      </c>
      <c r="BN49" s="861">
        <f t="shared" si="108"/>
        <v>-0.34615384615384615</v>
      </c>
      <c r="BO49" s="824"/>
    </row>
    <row r="50" spans="1:67" s="654" customFormat="1" ht="13.5" thickBot="1" x14ac:dyDescent="0.25">
      <c r="A50" s="824"/>
      <c r="B50" s="770" t="s">
        <v>103</v>
      </c>
      <c r="C50" s="705">
        <v>11</v>
      </c>
      <c r="D50" s="706">
        <v>4</v>
      </c>
      <c r="E50" s="706">
        <f t="shared" si="138"/>
        <v>15</v>
      </c>
      <c r="F50" s="836"/>
      <c r="G50" s="848">
        <f t="shared" si="95"/>
        <v>0</v>
      </c>
      <c r="H50" s="712">
        <v>11</v>
      </c>
      <c r="I50" s="732">
        <v>4</v>
      </c>
      <c r="J50" s="706">
        <f>SUM(H50:I50)</f>
        <v>15</v>
      </c>
      <c r="K50" s="658">
        <v>0</v>
      </c>
      <c r="L50" s="705">
        <v>9</v>
      </c>
      <c r="M50" s="732">
        <v>3</v>
      </c>
      <c r="N50" s="706">
        <f>SUM(L50:M50)</f>
        <v>12</v>
      </c>
      <c r="O50" s="810">
        <f t="shared" si="96"/>
        <v>-3</v>
      </c>
      <c r="P50" s="861">
        <f t="shared" si="139"/>
        <v>-0.2</v>
      </c>
      <c r="Q50" s="705">
        <v>8</v>
      </c>
      <c r="R50" s="732">
        <v>3</v>
      </c>
      <c r="S50" s="706">
        <f>SUM(Q50:R50)</f>
        <v>11</v>
      </c>
      <c r="T50" s="810">
        <f t="shared" si="88"/>
        <v>-4</v>
      </c>
      <c r="U50" s="861">
        <f t="shared" si="97"/>
        <v>-0.26666666666666666</v>
      </c>
      <c r="V50" s="705">
        <v>8</v>
      </c>
      <c r="W50" s="732">
        <v>3</v>
      </c>
      <c r="X50" s="706">
        <f>SUM(V50:W50)</f>
        <v>11</v>
      </c>
      <c r="Y50" s="810">
        <f t="shared" si="89"/>
        <v>-4</v>
      </c>
      <c r="Z50" s="861">
        <f t="shared" si="98"/>
        <v>-0.26666666666666666</v>
      </c>
      <c r="AA50" s="705">
        <v>8</v>
      </c>
      <c r="AB50" s="732">
        <v>3</v>
      </c>
      <c r="AC50" s="706">
        <f>SUM(AA50:AB50)</f>
        <v>11</v>
      </c>
      <c r="AD50" s="810">
        <f t="shared" si="90"/>
        <v>-4</v>
      </c>
      <c r="AE50" s="861">
        <f t="shared" si="99"/>
        <v>-0.26666666666666666</v>
      </c>
      <c r="AF50" s="705">
        <v>8</v>
      </c>
      <c r="AG50" s="732">
        <v>3</v>
      </c>
      <c r="AH50" s="706">
        <f>SUM(AF50:AG50)</f>
        <v>11</v>
      </c>
      <c r="AI50" s="810">
        <f t="shared" si="91"/>
        <v>-4</v>
      </c>
      <c r="AJ50" s="861">
        <f t="shared" si="100"/>
        <v>-0.26666666666666666</v>
      </c>
      <c r="AK50" s="705">
        <v>8</v>
      </c>
      <c r="AL50" s="732">
        <v>3</v>
      </c>
      <c r="AM50" s="706">
        <f>SUM(AK50:AL50)</f>
        <v>11</v>
      </c>
      <c r="AN50" s="810">
        <f t="shared" si="92"/>
        <v>-4</v>
      </c>
      <c r="AO50" s="861">
        <f t="shared" si="101"/>
        <v>-0.26666666666666666</v>
      </c>
      <c r="AP50" s="705">
        <v>8</v>
      </c>
      <c r="AQ50" s="732">
        <v>3</v>
      </c>
      <c r="AR50" s="706">
        <f t="shared" si="111"/>
        <v>11</v>
      </c>
      <c r="AS50" s="810">
        <f t="shared" si="93"/>
        <v>-4</v>
      </c>
      <c r="AT50" s="861">
        <f t="shared" si="102"/>
        <v>-0.26666666666666666</v>
      </c>
      <c r="AU50" s="705">
        <v>8</v>
      </c>
      <c r="AV50" s="732">
        <v>3</v>
      </c>
      <c r="AW50" s="706">
        <f t="shared" si="112"/>
        <v>11</v>
      </c>
      <c r="AX50" s="810">
        <f t="shared" si="94"/>
        <v>-4</v>
      </c>
      <c r="AY50" s="861">
        <f t="shared" si="103"/>
        <v>-0.26666666666666666</v>
      </c>
      <c r="AZ50" s="705">
        <v>8</v>
      </c>
      <c r="BA50" s="732">
        <v>3</v>
      </c>
      <c r="BB50" s="706">
        <f>SUM(AZ50:BA50)</f>
        <v>11</v>
      </c>
      <c r="BC50" s="810">
        <f t="shared" si="104"/>
        <v>-4</v>
      </c>
      <c r="BD50" s="861">
        <f t="shared" si="110"/>
        <v>-0.26666666666666666</v>
      </c>
      <c r="BE50" s="705">
        <v>8</v>
      </c>
      <c r="BF50" s="732">
        <v>3</v>
      </c>
      <c r="BG50" s="706">
        <f>SUM(BE50:BF50)</f>
        <v>11</v>
      </c>
      <c r="BH50" s="810">
        <f t="shared" si="105"/>
        <v>-4</v>
      </c>
      <c r="BI50" s="861">
        <f t="shared" si="106"/>
        <v>-0.26666666666666666</v>
      </c>
      <c r="BJ50" s="705">
        <v>8</v>
      </c>
      <c r="BK50" s="732">
        <v>3</v>
      </c>
      <c r="BL50" s="706">
        <f>SUM(BJ50:BK50)</f>
        <v>11</v>
      </c>
      <c r="BM50" s="810">
        <f t="shared" si="107"/>
        <v>-4</v>
      </c>
      <c r="BN50" s="861">
        <f t="shared" si="108"/>
        <v>-0.26666666666666666</v>
      </c>
      <c r="BO50" s="824"/>
    </row>
    <row r="51" spans="1:67" s="654" customFormat="1" ht="13.5" thickBot="1" x14ac:dyDescent="0.25">
      <c r="A51" s="824"/>
      <c r="B51" s="770" t="s">
        <v>13</v>
      </c>
      <c r="C51" s="705">
        <v>18</v>
      </c>
      <c r="D51" s="706">
        <v>22</v>
      </c>
      <c r="E51" s="706">
        <f t="shared" si="138"/>
        <v>40</v>
      </c>
      <c r="F51" s="836"/>
      <c r="G51" s="848">
        <f t="shared" si="95"/>
        <v>4</v>
      </c>
      <c r="H51" s="712">
        <v>17</v>
      </c>
      <c r="I51" s="706">
        <v>19</v>
      </c>
      <c r="J51" s="706">
        <f>SUM(H51:I51)</f>
        <v>36</v>
      </c>
      <c r="K51" s="658">
        <v>0</v>
      </c>
      <c r="L51" s="705">
        <v>16</v>
      </c>
      <c r="M51" s="706">
        <v>19</v>
      </c>
      <c r="N51" s="706">
        <f>SUM(L51:M51)</f>
        <v>35</v>
      </c>
      <c r="O51" s="810">
        <f t="shared" si="96"/>
        <v>-1</v>
      </c>
      <c r="P51" s="861">
        <f t="shared" si="139"/>
        <v>-2.7777777777777776E-2</v>
      </c>
      <c r="Q51" s="705">
        <v>16</v>
      </c>
      <c r="R51" s="706">
        <v>18</v>
      </c>
      <c r="S51" s="706">
        <f>SUM(Q51:R51)</f>
        <v>34</v>
      </c>
      <c r="T51" s="810">
        <f t="shared" si="88"/>
        <v>-2</v>
      </c>
      <c r="U51" s="861">
        <f t="shared" si="97"/>
        <v>-5.5555555555555552E-2</v>
      </c>
      <c r="V51" s="705">
        <v>16</v>
      </c>
      <c r="W51" s="706">
        <v>18</v>
      </c>
      <c r="X51" s="706">
        <f>SUM(V51:W51)</f>
        <v>34</v>
      </c>
      <c r="Y51" s="810">
        <f t="shared" si="89"/>
        <v>-2</v>
      </c>
      <c r="Z51" s="861">
        <f t="shared" si="98"/>
        <v>-5.5555555555555552E-2</v>
      </c>
      <c r="AA51" s="705">
        <v>16</v>
      </c>
      <c r="AB51" s="706">
        <v>18</v>
      </c>
      <c r="AC51" s="706">
        <f>SUM(AA51:AB51)</f>
        <v>34</v>
      </c>
      <c r="AD51" s="810">
        <f t="shared" si="90"/>
        <v>-2</v>
      </c>
      <c r="AE51" s="861">
        <f t="shared" si="99"/>
        <v>-5.5555555555555552E-2</v>
      </c>
      <c r="AF51" s="705">
        <v>15</v>
      </c>
      <c r="AG51" s="706">
        <v>18</v>
      </c>
      <c r="AH51" s="706">
        <f>SUM(AF51:AG51)</f>
        <v>33</v>
      </c>
      <c r="AI51" s="810">
        <f t="shared" si="91"/>
        <v>-3</v>
      </c>
      <c r="AJ51" s="861">
        <f t="shared" si="100"/>
        <v>-8.3333333333333329E-2</v>
      </c>
      <c r="AK51" s="705">
        <v>15</v>
      </c>
      <c r="AL51" s="706">
        <v>18</v>
      </c>
      <c r="AM51" s="706">
        <f>SUM(AK51:AL51)</f>
        <v>33</v>
      </c>
      <c r="AN51" s="810">
        <f t="shared" si="92"/>
        <v>-3</v>
      </c>
      <c r="AO51" s="861">
        <f t="shared" si="101"/>
        <v>-8.3333333333333329E-2</v>
      </c>
      <c r="AP51" s="705">
        <v>14</v>
      </c>
      <c r="AQ51" s="706">
        <v>18</v>
      </c>
      <c r="AR51" s="706">
        <f t="shared" si="111"/>
        <v>32</v>
      </c>
      <c r="AS51" s="810">
        <f t="shared" si="93"/>
        <v>-4</v>
      </c>
      <c r="AT51" s="861">
        <f t="shared" si="102"/>
        <v>-0.1111111111111111</v>
      </c>
      <c r="AU51" s="705">
        <v>14</v>
      </c>
      <c r="AV51" s="706">
        <v>17</v>
      </c>
      <c r="AW51" s="706">
        <f t="shared" si="112"/>
        <v>31</v>
      </c>
      <c r="AX51" s="810">
        <f t="shared" si="94"/>
        <v>-5</v>
      </c>
      <c r="AY51" s="861">
        <f t="shared" si="103"/>
        <v>-0.1388888888888889</v>
      </c>
      <c r="AZ51" s="705">
        <v>14</v>
      </c>
      <c r="BA51" s="706">
        <v>17</v>
      </c>
      <c r="BB51" s="706">
        <f>SUM(AZ51:BA51)</f>
        <v>31</v>
      </c>
      <c r="BC51" s="810">
        <f t="shared" si="104"/>
        <v>-5</v>
      </c>
      <c r="BD51" s="861">
        <f t="shared" si="110"/>
        <v>-0.1388888888888889</v>
      </c>
      <c r="BE51" s="705">
        <v>14</v>
      </c>
      <c r="BF51" s="706">
        <v>17</v>
      </c>
      <c r="BG51" s="706">
        <f>SUM(BE51:BF51)</f>
        <v>31</v>
      </c>
      <c r="BH51" s="810">
        <f t="shared" si="105"/>
        <v>-5</v>
      </c>
      <c r="BI51" s="861">
        <f t="shared" si="106"/>
        <v>-0.1388888888888889</v>
      </c>
      <c r="BJ51" s="705">
        <v>14</v>
      </c>
      <c r="BK51" s="706">
        <v>17</v>
      </c>
      <c r="BL51" s="706">
        <f>SUM(BJ51:BK51)</f>
        <v>31</v>
      </c>
      <c r="BM51" s="810">
        <f t="shared" si="107"/>
        <v>-5</v>
      </c>
      <c r="BN51" s="861">
        <f t="shared" si="108"/>
        <v>-0.1388888888888889</v>
      </c>
      <c r="BO51" s="824"/>
    </row>
    <row r="52" spans="1:67" s="654" customFormat="1" ht="13.5" thickBot="1" x14ac:dyDescent="0.25">
      <c r="A52" s="824"/>
      <c r="B52" s="770" t="s">
        <v>80</v>
      </c>
      <c r="C52" s="705">
        <v>14</v>
      </c>
      <c r="D52" s="706">
        <v>1</v>
      </c>
      <c r="E52" s="706">
        <f t="shared" si="138"/>
        <v>15</v>
      </c>
      <c r="F52" s="836"/>
      <c r="G52" s="848">
        <f t="shared" si="95"/>
        <v>0</v>
      </c>
      <c r="H52" s="712">
        <v>14</v>
      </c>
      <c r="I52" s="706">
        <v>1</v>
      </c>
      <c r="J52" s="706">
        <f>SUM(H52:I52)</f>
        <v>15</v>
      </c>
      <c r="K52" s="658">
        <v>0</v>
      </c>
      <c r="L52" s="705">
        <v>14</v>
      </c>
      <c r="M52" s="706">
        <v>1</v>
      </c>
      <c r="N52" s="706">
        <f>SUM(L52:M52)</f>
        <v>15</v>
      </c>
      <c r="O52" s="810">
        <f t="shared" si="96"/>
        <v>0</v>
      </c>
      <c r="P52" s="861">
        <f t="shared" si="139"/>
        <v>0</v>
      </c>
      <c r="Q52" s="705">
        <v>13</v>
      </c>
      <c r="R52" s="706">
        <v>1</v>
      </c>
      <c r="S52" s="706">
        <f>SUM(Q52:R52)</f>
        <v>14</v>
      </c>
      <c r="T52" s="810">
        <f t="shared" si="88"/>
        <v>-1</v>
      </c>
      <c r="U52" s="861">
        <f t="shared" si="97"/>
        <v>-6.6666666666666666E-2</v>
      </c>
      <c r="V52" s="705">
        <v>13</v>
      </c>
      <c r="W52" s="706">
        <v>1</v>
      </c>
      <c r="X52" s="706">
        <f>SUM(V52:W52)</f>
        <v>14</v>
      </c>
      <c r="Y52" s="810">
        <f t="shared" si="89"/>
        <v>-1</v>
      </c>
      <c r="Z52" s="861">
        <f t="shared" si="98"/>
        <v>-6.6666666666666666E-2</v>
      </c>
      <c r="AA52" s="705">
        <v>13</v>
      </c>
      <c r="AB52" s="706">
        <v>1</v>
      </c>
      <c r="AC52" s="706">
        <f>SUM(AA52:AB52)</f>
        <v>14</v>
      </c>
      <c r="AD52" s="810">
        <f t="shared" si="90"/>
        <v>-1</v>
      </c>
      <c r="AE52" s="861">
        <f t="shared" si="99"/>
        <v>-6.6666666666666666E-2</v>
      </c>
      <c r="AF52" s="705">
        <v>12</v>
      </c>
      <c r="AG52" s="706">
        <v>1</v>
      </c>
      <c r="AH52" s="706">
        <f>SUM(AF52:AG52)</f>
        <v>13</v>
      </c>
      <c r="AI52" s="810">
        <f t="shared" si="91"/>
        <v>-2</v>
      </c>
      <c r="AJ52" s="861">
        <f t="shared" si="100"/>
        <v>-0.13333333333333333</v>
      </c>
      <c r="AK52" s="705">
        <v>12</v>
      </c>
      <c r="AL52" s="706">
        <v>1</v>
      </c>
      <c r="AM52" s="706">
        <f>SUM(AK52:AL52)</f>
        <v>13</v>
      </c>
      <c r="AN52" s="810">
        <f t="shared" si="92"/>
        <v>-2</v>
      </c>
      <c r="AO52" s="861">
        <f t="shared" si="101"/>
        <v>-0.13333333333333333</v>
      </c>
      <c r="AP52" s="705">
        <v>12</v>
      </c>
      <c r="AQ52" s="706">
        <v>1</v>
      </c>
      <c r="AR52" s="706">
        <f t="shared" si="111"/>
        <v>13</v>
      </c>
      <c r="AS52" s="810">
        <f t="shared" si="93"/>
        <v>-2</v>
      </c>
      <c r="AT52" s="861">
        <f t="shared" si="102"/>
        <v>-0.13333333333333333</v>
      </c>
      <c r="AU52" s="705">
        <v>12</v>
      </c>
      <c r="AV52" s="706">
        <v>1</v>
      </c>
      <c r="AW52" s="706">
        <f t="shared" si="112"/>
        <v>13</v>
      </c>
      <c r="AX52" s="810">
        <f t="shared" si="94"/>
        <v>-2</v>
      </c>
      <c r="AY52" s="861">
        <f t="shared" si="103"/>
        <v>-0.13333333333333333</v>
      </c>
      <c r="AZ52" s="705">
        <v>12</v>
      </c>
      <c r="BA52" s="706">
        <v>1</v>
      </c>
      <c r="BB52" s="706">
        <f>SUM(AZ52:BA52)</f>
        <v>13</v>
      </c>
      <c r="BC52" s="810">
        <f t="shared" si="104"/>
        <v>-2</v>
      </c>
      <c r="BD52" s="861">
        <f t="shared" si="110"/>
        <v>-0.13333333333333333</v>
      </c>
      <c r="BE52" s="705">
        <v>12</v>
      </c>
      <c r="BF52" s="706">
        <v>1</v>
      </c>
      <c r="BG52" s="706">
        <f>SUM(BE52:BF52)</f>
        <v>13</v>
      </c>
      <c r="BH52" s="810">
        <f t="shared" si="105"/>
        <v>-2</v>
      </c>
      <c r="BI52" s="861">
        <f t="shared" si="106"/>
        <v>-0.13333333333333333</v>
      </c>
      <c r="BJ52" s="705">
        <v>12</v>
      </c>
      <c r="BK52" s="706">
        <v>1</v>
      </c>
      <c r="BL52" s="706">
        <f>SUM(BJ52:BK52)</f>
        <v>13</v>
      </c>
      <c r="BM52" s="810">
        <f t="shared" si="107"/>
        <v>-2</v>
      </c>
      <c r="BN52" s="861">
        <f t="shared" si="108"/>
        <v>-0.13333333333333333</v>
      </c>
      <c r="BO52" s="824"/>
    </row>
    <row r="53" spans="1:67" s="654" customFormat="1" ht="13.5" thickBot="1" x14ac:dyDescent="0.25">
      <c r="A53" s="824"/>
      <c r="B53" s="770" t="s">
        <v>3</v>
      </c>
      <c r="C53" s="705">
        <v>23</v>
      </c>
      <c r="D53" s="706">
        <v>3</v>
      </c>
      <c r="E53" s="706">
        <f t="shared" si="138"/>
        <v>26</v>
      </c>
      <c r="F53" s="836"/>
      <c r="G53" s="848">
        <f t="shared" si="95"/>
        <v>2</v>
      </c>
      <c r="H53" s="712">
        <v>21</v>
      </c>
      <c r="I53" s="706">
        <v>3</v>
      </c>
      <c r="J53" s="706">
        <f>SUM(H53:I53)</f>
        <v>24</v>
      </c>
      <c r="K53" s="658">
        <v>0</v>
      </c>
      <c r="L53" s="705">
        <v>21</v>
      </c>
      <c r="M53" s="706">
        <v>3</v>
      </c>
      <c r="N53" s="706">
        <f>SUM(L53:M53)</f>
        <v>24</v>
      </c>
      <c r="O53" s="810">
        <f t="shared" si="96"/>
        <v>0</v>
      </c>
      <c r="P53" s="861">
        <f t="shared" si="139"/>
        <v>0</v>
      </c>
      <c r="Q53" s="705">
        <v>20</v>
      </c>
      <c r="R53" s="706">
        <v>3</v>
      </c>
      <c r="S53" s="706">
        <f>SUM(Q53:R53)</f>
        <v>23</v>
      </c>
      <c r="T53" s="810">
        <f t="shared" si="88"/>
        <v>-1</v>
      </c>
      <c r="U53" s="861">
        <f t="shared" si="97"/>
        <v>-4.1666666666666664E-2</v>
      </c>
      <c r="V53" s="705">
        <v>20</v>
      </c>
      <c r="W53" s="706">
        <v>3</v>
      </c>
      <c r="X53" s="706">
        <f>SUM(V53:W53)</f>
        <v>23</v>
      </c>
      <c r="Y53" s="810">
        <f t="shared" si="89"/>
        <v>-1</v>
      </c>
      <c r="Z53" s="861">
        <f t="shared" si="98"/>
        <v>-4.1666666666666664E-2</v>
      </c>
      <c r="AA53" s="705">
        <v>18</v>
      </c>
      <c r="AB53" s="706">
        <v>3</v>
      </c>
      <c r="AC53" s="706">
        <f>SUM(AA53:AB53)</f>
        <v>21</v>
      </c>
      <c r="AD53" s="810">
        <f t="shared" si="90"/>
        <v>-3</v>
      </c>
      <c r="AE53" s="861">
        <f t="shared" si="99"/>
        <v>-0.125</v>
      </c>
      <c r="AF53" s="705">
        <v>16</v>
      </c>
      <c r="AG53" s="706">
        <v>3</v>
      </c>
      <c r="AH53" s="706">
        <f>SUM(AF53:AG53)</f>
        <v>19</v>
      </c>
      <c r="AI53" s="810">
        <f t="shared" si="91"/>
        <v>-5</v>
      </c>
      <c r="AJ53" s="861">
        <f t="shared" si="100"/>
        <v>-0.20833333333333334</v>
      </c>
      <c r="AK53" s="705">
        <v>17</v>
      </c>
      <c r="AL53" s="706">
        <v>3</v>
      </c>
      <c r="AM53" s="706">
        <f>SUM(AK53:AL53)</f>
        <v>20</v>
      </c>
      <c r="AN53" s="810">
        <f t="shared" si="92"/>
        <v>-4</v>
      </c>
      <c r="AO53" s="861">
        <f t="shared" si="101"/>
        <v>-0.16666666666666666</v>
      </c>
      <c r="AP53" s="705">
        <v>17</v>
      </c>
      <c r="AQ53" s="706">
        <v>3</v>
      </c>
      <c r="AR53" s="706">
        <f t="shared" si="111"/>
        <v>20</v>
      </c>
      <c r="AS53" s="810">
        <f t="shared" si="93"/>
        <v>-4</v>
      </c>
      <c r="AT53" s="861">
        <f t="shared" si="102"/>
        <v>-0.16666666666666666</v>
      </c>
      <c r="AU53" s="705">
        <v>17</v>
      </c>
      <c r="AV53" s="706">
        <v>3</v>
      </c>
      <c r="AW53" s="706">
        <f t="shared" si="112"/>
        <v>20</v>
      </c>
      <c r="AX53" s="810">
        <f t="shared" si="94"/>
        <v>-4</v>
      </c>
      <c r="AY53" s="861">
        <f t="shared" si="103"/>
        <v>-0.16666666666666666</v>
      </c>
      <c r="AZ53" s="705">
        <v>17</v>
      </c>
      <c r="BA53" s="706">
        <v>3</v>
      </c>
      <c r="BB53" s="706">
        <f>SUM(AZ53:BA53)</f>
        <v>20</v>
      </c>
      <c r="BC53" s="810">
        <f t="shared" si="104"/>
        <v>-4</v>
      </c>
      <c r="BD53" s="861">
        <f t="shared" si="110"/>
        <v>-0.16666666666666666</v>
      </c>
      <c r="BE53" s="705">
        <v>17</v>
      </c>
      <c r="BF53" s="706">
        <v>3</v>
      </c>
      <c r="BG53" s="706">
        <f>SUM(BE53:BF53)</f>
        <v>20</v>
      </c>
      <c r="BH53" s="810">
        <f t="shared" si="105"/>
        <v>-4</v>
      </c>
      <c r="BI53" s="861">
        <f t="shared" si="106"/>
        <v>-0.16666666666666666</v>
      </c>
      <c r="BJ53" s="705">
        <v>17</v>
      </c>
      <c r="BK53" s="706">
        <v>3</v>
      </c>
      <c r="BL53" s="706">
        <f>SUM(BJ53:BK53)</f>
        <v>20</v>
      </c>
      <c r="BM53" s="810">
        <f t="shared" si="107"/>
        <v>-4</v>
      </c>
      <c r="BN53" s="861">
        <f t="shared" si="108"/>
        <v>-0.16666666666666666</v>
      </c>
      <c r="BO53" s="824"/>
    </row>
    <row r="54" spans="1:67" ht="13.5" thickBot="1" x14ac:dyDescent="0.25">
      <c r="A54" s="671"/>
      <c r="B54" s="769" t="s">
        <v>82</v>
      </c>
      <c r="C54" s="716">
        <f>C55</f>
        <v>460</v>
      </c>
      <c r="D54" s="727">
        <f>D55</f>
        <v>190</v>
      </c>
      <c r="E54" s="727">
        <f>E55</f>
        <v>650</v>
      </c>
      <c r="F54" s="837"/>
      <c r="G54" s="846">
        <f t="shared" si="95"/>
        <v>28</v>
      </c>
      <c r="H54" s="728">
        <f>H55</f>
        <v>438</v>
      </c>
      <c r="I54" s="727">
        <f>I55</f>
        <v>184</v>
      </c>
      <c r="J54" s="727">
        <f>J55</f>
        <v>622</v>
      </c>
      <c r="K54" s="745">
        <f t="shared" ref="K54" si="140">K55</f>
        <v>0</v>
      </c>
      <c r="L54" s="716">
        <f>L55</f>
        <v>437</v>
      </c>
      <c r="M54" s="727">
        <f>M55</f>
        <v>183</v>
      </c>
      <c r="N54" s="727">
        <f>N55</f>
        <v>620</v>
      </c>
      <c r="O54" s="803">
        <f t="shared" si="96"/>
        <v>-2</v>
      </c>
      <c r="P54" s="861">
        <f>(N54-$J54)/$J54</f>
        <v>-3.2154340836012861E-3</v>
      </c>
      <c r="Q54" s="716">
        <f>Q55</f>
        <v>425</v>
      </c>
      <c r="R54" s="727">
        <f>R55</f>
        <v>173</v>
      </c>
      <c r="S54" s="727">
        <f>S55</f>
        <v>598</v>
      </c>
      <c r="T54" s="803">
        <f t="shared" si="88"/>
        <v>-24</v>
      </c>
      <c r="U54" s="861">
        <f>(S54-$J54)/$J54</f>
        <v>-3.8585209003215437E-2</v>
      </c>
      <c r="V54" s="716">
        <f>V55</f>
        <v>422</v>
      </c>
      <c r="W54" s="727">
        <f>W55</f>
        <v>169</v>
      </c>
      <c r="X54" s="727">
        <f>X55</f>
        <v>591</v>
      </c>
      <c r="Y54" s="803">
        <f t="shared" si="89"/>
        <v>-31</v>
      </c>
      <c r="Z54" s="861">
        <f>(X54-$J54)/$J54</f>
        <v>-4.9839228295819937E-2</v>
      </c>
      <c r="AA54" s="716">
        <f>AA55</f>
        <v>414</v>
      </c>
      <c r="AB54" s="727">
        <f>AB55</f>
        <v>164</v>
      </c>
      <c r="AC54" s="727">
        <f>AC55</f>
        <v>578</v>
      </c>
      <c r="AD54" s="803">
        <f t="shared" si="90"/>
        <v>-44</v>
      </c>
      <c r="AE54" s="861">
        <f>(AC54-$J54)/$J54</f>
        <v>-7.0739549839228297E-2</v>
      </c>
      <c r="AF54" s="716">
        <f>AF55</f>
        <v>390</v>
      </c>
      <c r="AG54" s="727">
        <f>AG55</f>
        <v>154</v>
      </c>
      <c r="AH54" s="727">
        <f>AH55</f>
        <v>544</v>
      </c>
      <c r="AI54" s="803">
        <f t="shared" si="91"/>
        <v>-78</v>
      </c>
      <c r="AJ54" s="861">
        <f>(AH54-$J54)/$J54</f>
        <v>-0.12540192926045016</v>
      </c>
      <c r="AK54" s="716">
        <f>AK55</f>
        <v>389</v>
      </c>
      <c r="AL54" s="727">
        <f>AL55</f>
        <v>153</v>
      </c>
      <c r="AM54" s="727">
        <f>AM55</f>
        <v>542</v>
      </c>
      <c r="AN54" s="803">
        <f t="shared" si="92"/>
        <v>-80</v>
      </c>
      <c r="AO54" s="861">
        <f>(AM54-$J54)/$J54</f>
        <v>-0.12861736334405144</v>
      </c>
      <c r="AP54" s="716">
        <f>AP55</f>
        <v>380</v>
      </c>
      <c r="AQ54" s="727">
        <f>AQ55</f>
        <v>151</v>
      </c>
      <c r="AR54" s="730">
        <f>SUM(AR55)</f>
        <v>531</v>
      </c>
      <c r="AS54" s="803">
        <f t="shared" si="93"/>
        <v>-91</v>
      </c>
      <c r="AT54" s="861">
        <f>(AR54-$J54)/$J54</f>
        <v>-0.14630225080385853</v>
      </c>
      <c r="AU54" s="716">
        <f>AU55</f>
        <v>372</v>
      </c>
      <c r="AV54" s="727">
        <f>AV55</f>
        <v>147</v>
      </c>
      <c r="AW54" s="730">
        <f>AW55</f>
        <v>519</v>
      </c>
      <c r="AX54" s="803">
        <f t="shared" si="94"/>
        <v>-103</v>
      </c>
      <c r="AY54" s="861">
        <f>(AW54-$J54)/$J54</f>
        <v>-0.16559485530546625</v>
      </c>
      <c r="AZ54" s="716">
        <f>AZ55</f>
        <v>359</v>
      </c>
      <c r="BA54" s="727">
        <f>BA55</f>
        <v>144</v>
      </c>
      <c r="BB54" s="727">
        <f>BB55</f>
        <v>503</v>
      </c>
      <c r="BC54" s="803">
        <f t="shared" si="104"/>
        <v>-119</v>
      </c>
      <c r="BD54" s="861">
        <f>(BB54-$J54)/$J54</f>
        <v>-0.19131832797427653</v>
      </c>
      <c r="BE54" s="716">
        <f>BE55</f>
        <v>354</v>
      </c>
      <c r="BF54" s="727">
        <f>BF55</f>
        <v>143</v>
      </c>
      <c r="BG54" s="727">
        <f>BG55</f>
        <v>497</v>
      </c>
      <c r="BH54" s="803">
        <f t="shared" si="105"/>
        <v>-125</v>
      </c>
      <c r="BI54" s="861">
        <f>(BG54-$J54)/$J54</f>
        <v>-0.20096463022508038</v>
      </c>
      <c r="BJ54" s="716">
        <f>BJ55</f>
        <v>351</v>
      </c>
      <c r="BK54" s="727">
        <f>BK55</f>
        <v>143</v>
      </c>
      <c r="BL54" s="727">
        <f>BL55</f>
        <v>494</v>
      </c>
      <c r="BM54" s="803">
        <f t="shared" si="107"/>
        <v>-128</v>
      </c>
      <c r="BN54" s="861">
        <f>(BL54-$J54)/$J54</f>
        <v>-0.20578778135048231</v>
      </c>
      <c r="BO54" s="671"/>
    </row>
    <row r="55" spans="1:67" ht="13.5" thickBot="1" x14ac:dyDescent="0.25">
      <c r="A55" s="671"/>
      <c r="B55" s="743" t="s">
        <v>173</v>
      </c>
      <c r="C55" s="707">
        <f>SUM(C56:C69)</f>
        <v>460</v>
      </c>
      <c r="D55" s="708">
        <f>SUM(D56:D69)</f>
        <v>190</v>
      </c>
      <c r="E55" s="714">
        <f>SUM(E56:E69)</f>
        <v>650</v>
      </c>
      <c r="F55" s="835"/>
      <c r="G55" s="847">
        <f t="shared" si="95"/>
        <v>28</v>
      </c>
      <c r="H55" s="710">
        <f>SUM(H56:H69)</f>
        <v>438</v>
      </c>
      <c r="I55" s="708">
        <f>SUM(I56:I69)</f>
        <v>184</v>
      </c>
      <c r="J55" s="708">
        <f>SUM(J56:J69)</f>
        <v>622</v>
      </c>
      <c r="K55" s="657">
        <v>0</v>
      </c>
      <c r="L55" s="707">
        <f>SUM(L56:L69)</f>
        <v>437</v>
      </c>
      <c r="M55" s="708">
        <f>SUM(M56:M69)</f>
        <v>183</v>
      </c>
      <c r="N55" s="708">
        <f>SUM(N56:N69)</f>
        <v>620</v>
      </c>
      <c r="O55" s="811">
        <f t="shared" si="96"/>
        <v>-2</v>
      </c>
      <c r="P55" s="861">
        <f>(N55-$J55)/$J55</f>
        <v>-3.2154340836012861E-3</v>
      </c>
      <c r="Q55" s="707">
        <f>SUM(Q56:Q69)</f>
        <v>425</v>
      </c>
      <c r="R55" s="708">
        <f>SUM(R56:R69)</f>
        <v>173</v>
      </c>
      <c r="S55" s="708">
        <f>SUM(S56:S69)</f>
        <v>598</v>
      </c>
      <c r="T55" s="811">
        <f t="shared" si="88"/>
        <v>-24</v>
      </c>
      <c r="U55" s="861">
        <f>(S55-$J55)/$J55</f>
        <v>-3.8585209003215437E-2</v>
      </c>
      <c r="V55" s="707">
        <f>SUM(V56:V69)</f>
        <v>422</v>
      </c>
      <c r="W55" s="708">
        <f>SUM(W56:W69)</f>
        <v>169</v>
      </c>
      <c r="X55" s="708">
        <f>SUM(X56:X69)</f>
        <v>591</v>
      </c>
      <c r="Y55" s="811">
        <f t="shared" si="89"/>
        <v>-31</v>
      </c>
      <c r="Z55" s="861">
        <f>(X55-$J55)/$J55</f>
        <v>-4.9839228295819937E-2</v>
      </c>
      <c r="AA55" s="707">
        <f>SUM(AA56:AA69)</f>
        <v>414</v>
      </c>
      <c r="AB55" s="708">
        <f>SUM(AB56:AB69)</f>
        <v>164</v>
      </c>
      <c r="AC55" s="708">
        <f>SUM(AC56:AC69)</f>
        <v>578</v>
      </c>
      <c r="AD55" s="811">
        <f t="shared" si="90"/>
        <v>-44</v>
      </c>
      <c r="AE55" s="861">
        <f>(AC55-$J55)/$J55</f>
        <v>-7.0739549839228297E-2</v>
      </c>
      <c r="AF55" s="707">
        <f>SUM(AF56:AF69)</f>
        <v>390</v>
      </c>
      <c r="AG55" s="708">
        <f>SUM(AG56:AG69)</f>
        <v>154</v>
      </c>
      <c r="AH55" s="708">
        <f>SUM(AH56:AH69)</f>
        <v>544</v>
      </c>
      <c r="AI55" s="811">
        <f t="shared" si="91"/>
        <v>-78</v>
      </c>
      <c r="AJ55" s="861">
        <f>(AH55-$J55)/$J55</f>
        <v>-0.12540192926045016</v>
      </c>
      <c r="AK55" s="707">
        <f>SUM(AK56:AK69)</f>
        <v>389</v>
      </c>
      <c r="AL55" s="708">
        <f>SUM(AL56:AL69)</f>
        <v>153</v>
      </c>
      <c r="AM55" s="708">
        <f>SUM(AM56:AM69)</f>
        <v>542</v>
      </c>
      <c r="AN55" s="811">
        <f t="shared" si="92"/>
        <v>-80</v>
      </c>
      <c r="AO55" s="861">
        <f>(AM55-$J55)/$J55</f>
        <v>-0.12861736334405144</v>
      </c>
      <c r="AP55" s="707">
        <f>SUM(AP56:AP69)</f>
        <v>380</v>
      </c>
      <c r="AQ55" s="708">
        <f>SUM(AQ56:AQ69)</f>
        <v>151</v>
      </c>
      <c r="AR55" s="714">
        <f>SUM(AR56:AR69)</f>
        <v>531</v>
      </c>
      <c r="AS55" s="811">
        <f t="shared" si="93"/>
        <v>-91</v>
      </c>
      <c r="AT55" s="861">
        <f>(AR55-$J55)/$J55</f>
        <v>-0.14630225080385853</v>
      </c>
      <c r="AU55" s="707">
        <f>SUM(AU56:AU69)</f>
        <v>372</v>
      </c>
      <c r="AV55" s="708">
        <f>SUM(AV56:AV69)</f>
        <v>147</v>
      </c>
      <c r="AW55" s="807">
        <f>SUM(AW56:AW69)</f>
        <v>519</v>
      </c>
      <c r="AX55" s="811">
        <f t="shared" si="94"/>
        <v>-103</v>
      </c>
      <c r="AY55" s="861">
        <f>(AW55-$J55)/$J55</f>
        <v>-0.16559485530546625</v>
      </c>
      <c r="AZ55" s="707">
        <f>SUM(AZ56:AZ69)</f>
        <v>359</v>
      </c>
      <c r="BA55" s="708">
        <f>SUM(BA56:BA69)</f>
        <v>144</v>
      </c>
      <c r="BB55" s="708">
        <f>SUM(BB56:BB69)</f>
        <v>503</v>
      </c>
      <c r="BC55" s="811">
        <f t="shared" si="104"/>
        <v>-119</v>
      </c>
      <c r="BD55" s="861">
        <f>(BB55-$J55)/$J55</f>
        <v>-0.19131832797427653</v>
      </c>
      <c r="BE55" s="707">
        <f>SUM(BE56:BE69)</f>
        <v>354</v>
      </c>
      <c r="BF55" s="708">
        <f>SUM(BF56:BF69)</f>
        <v>143</v>
      </c>
      <c r="BG55" s="708">
        <f>SUM(BG56:BG69)</f>
        <v>497</v>
      </c>
      <c r="BH55" s="811">
        <f t="shared" si="105"/>
        <v>-125</v>
      </c>
      <c r="BI55" s="861">
        <f>(BG55-$J55)/$J55</f>
        <v>-0.20096463022508038</v>
      </c>
      <c r="BJ55" s="707">
        <f>SUM(BJ56:BJ69)</f>
        <v>351</v>
      </c>
      <c r="BK55" s="708">
        <f>SUM(BK56:BK69)</f>
        <v>143</v>
      </c>
      <c r="BL55" s="708">
        <f>SUM(BL56:BL69)</f>
        <v>494</v>
      </c>
      <c r="BM55" s="811">
        <f t="shared" si="107"/>
        <v>-128</v>
      </c>
      <c r="BN55" s="861">
        <f>(BL55-$J55)/$J55</f>
        <v>-0.20578778135048231</v>
      </c>
      <c r="BO55" s="671"/>
    </row>
    <row r="56" spans="1:67" s="654" customFormat="1" ht="13.5" thickBot="1" x14ac:dyDescent="0.25">
      <c r="A56" s="824"/>
      <c r="B56" s="770" t="s">
        <v>9</v>
      </c>
      <c r="C56" s="705">
        <v>82</v>
      </c>
      <c r="D56" s="706">
        <v>17</v>
      </c>
      <c r="E56" s="706">
        <f t="shared" ref="E56:E69" si="141">SUM(C56:D56)</f>
        <v>99</v>
      </c>
      <c r="F56" s="836"/>
      <c r="G56" s="848">
        <f t="shared" si="95"/>
        <v>3</v>
      </c>
      <c r="H56" s="712">
        <v>79</v>
      </c>
      <c r="I56" s="706">
        <v>17</v>
      </c>
      <c r="J56" s="706">
        <f t="shared" ref="J56:J69" si="142">SUM(H56:I56)</f>
        <v>96</v>
      </c>
      <c r="K56" s="658">
        <v>0</v>
      </c>
      <c r="L56" s="705">
        <v>82</v>
      </c>
      <c r="M56" s="706">
        <v>17</v>
      </c>
      <c r="N56" s="706">
        <f t="shared" ref="N56:N69" si="143">SUM(L56:M56)</f>
        <v>99</v>
      </c>
      <c r="O56" s="810">
        <f t="shared" si="96"/>
        <v>3</v>
      </c>
      <c r="P56" s="861">
        <f t="shared" ref="P56:P68" si="144">(N56-$J56)/$J56</f>
        <v>3.125E-2</v>
      </c>
      <c r="Q56" s="705">
        <v>81</v>
      </c>
      <c r="R56" s="706">
        <v>15</v>
      </c>
      <c r="S56" s="706">
        <f t="shared" ref="S56:S69" si="145">SUM(Q56:R56)</f>
        <v>96</v>
      </c>
      <c r="T56" s="810">
        <f t="shared" si="88"/>
        <v>0</v>
      </c>
      <c r="U56" s="861">
        <f t="shared" ref="U56:U69" si="146">(S56-$J56)/$J56</f>
        <v>0</v>
      </c>
      <c r="V56" s="705">
        <v>81</v>
      </c>
      <c r="W56" s="706">
        <v>14</v>
      </c>
      <c r="X56" s="706">
        <f t="shared" ref="X56:X69" si="147">SUM(V56:W56)</f>
        <v>95</v>
      </c>
      <c r="Y56" s="810">
        <f t="shared" si="89"/>
        <v>-1</v>
      </c>
      <c r="Z56" s="861">
        <f t="shared" ref="Z56:Z69" si="148">(X56-$J56)/$J56</f>
        <v>-1.0416666666666666E-2</v>
      </c>
      <c r="AA56" s="705">
        <v>78</v>
      </c>
      <c r="AB56" s="706">
        <v>14</v>
      </c>
      <c r="AC56" s="706">
        <f t="shared" ref="AC56:AC69" si="149">SUM(AA56:AB56)</f>
        <v>92</v>
      </c>
      <c r="AD56" s="810">
        <f t="shared" si="90"/>
        <v>-4</v>
      </c>
      <c r="AE56" s="861">
        <f t="shared" ref="AE56:AE69" si="150">(AC56-$J56)/$J56</f>
        <v>-4.1666666666666664E-2</v>
      </c>
      <c r="AF56" s="705">
        <v>73</v>
      </c>
      <c r="AG56" s="706">
        <v>14</v>
      </c>
      <c r="AH56" s="706">
        <f t="shared" ref="AH56:AH69" si="151">SUM(AF56:AG56)</f>
        <v>87</v>
      </c>
      <c r="AI56" s="810">
        <f t="shared" si="91"/>
        <v>-9</v>
      </c>
      <c r="AJ56" s="861">
        <f t="shared" ref="AJ56:AJ69" si="152">(AH56-$J56)/$J56</f>
        <v>-9.375E-2</v>
      </c>
      <c r="AK56" s="705">
        <v>73</v>
      </c>
      <c r="AL56" s="706">
        <v>14</v>
      </c>
      <c r="AM56" s="706">
        <f>SUM(AK56:AL56)</f>
        <v>87</v>
      </c>
      <c r="AN56" s="810">
        <f t="shared" si="92"/>
        <v>-9</v>
      </c>
      <c r="AO56" s="861">
        <f t="shared" ref="AO56:AO69" si="153">(AM56-$J56)/$J56</f>
        <v>-9.375E-2</v>
      </c>
      <c r="AP56" s="705">
        <v>73</v>
      </c>
      <c r="AQ56" s="706">
        <v>14</v>
      </c>
      <c r="AR56" s="706">
        <f t="shared" si="111"/>
        <v>87</v>
      </c>
      <c r="AS56" s="810">
        <f t="shared" si="93"/>
        <v>-9</v>
      </c>
      <c r="AT56" s="861">
        <f t="shared" ref="AT56:AT69" si="154">(AR56-$J56)/$J56</f>
        <v>-9.375E-2</v>
      </c>
      <c r="AU56" s="705">
        <v>69</v>
      </c>
      <c r="AV56" s="706">
        <v>14</v>
      </c>
      <c r="AW56" s="706">
        <f t="shared" si="112"/>
        <v>83</v>
      </c>
      <c r="AX56" s="810">
        <f t="shared" si="94"/>
        <v>-13</v>
      </c>
      <c r="AY56" s="861">
        <f t="shared" ref="AY56:AY69" si="155">(AW56-$J56)/$J56</f>
        <v>-0.13541666666666666</v>
      </c>
      <c r="AZ56" s="705">
        <v>59</v>
      </c>
      <c r="BA56" s="706">
        <v>13</v>
      </c>
      <c r="BB56" s="706">
        <f t="shared" ref="BB56:BB69" si="156">SUM(AZ56:BA56)</f>
        <v>72</v>
      </c>
      <c r="BC56" s="810">
        <f t="shared" si="104"/>
        <v>-24</v>
      </c>
      <c r="BD56" s="861">
        <f t="shared" ref="BD56:BD69" si="157">(BB56-$J56)/$J56</f>
        <v>-0.25</v>
      </c>
      <c r="BE56" s="705">
        <v>57</v>
      </c>
      <c r="BF56" s="706">
        <v>12</v>
      </c>
      <c r="BG56" s="706">
        <f>SUM(BE56:BF56)</f>
        <v>69</v>
      </c>
      <c r="BH56" s="810">
        <f t="shared" si="105"/>
        <v>-27</v>
      </c>
      <c r="BI56" s="861">
        <f t="shared" ref="BI56:BI69" si="158">(BG56-$J56)/$J56</f>
        <v>-0.28125</v>
      </c>
      <c r="BJ56" s="705">
        <v>56</v>
      </c>
      <c r="BK56" s="706">
        <v>12</v>
      </c>
      <c r="BL56" s="706">
        <f>SUM(BJ56:BK56)</f>
        <v>68</v>
      </c>
      <c r="BM56" s="810">
        <f t="shared" si="107"/>
        <v>-28</v>
      </c>
      <c r="BN56" s="861">
        <f t="shared" ref="BN56:BN69" si="159">(BL56-$J56)/$J56</f>
        <v>-0.29166666666666669</v>
      </c>
      <c r="BO56" s="824"/>
    </row>
    <row r="57" spans="1:67" s="654" customFormat="1" ht="13.5" thickBot="1" x14ac:dyDescent="0.25">
      <c r="A57" s="824"/>
      <c r="B57" s="770" t="s">
        <v>119</v>
      </c>
      <c r="C57" s="705">
        <v>13</v>
      </c>
      <c r="D57" s="706">
        <v>37</v>
      </c>
      <c r="E57" s="706">
        <f t="shared" si="141"/>
        <v>50</v>
      </c>
      <c r="F57" s="836"/>
      <c r="G57" s="848">
        <f t="shared" si="95"/>
        <v>1</v>
      </c>
      <c r="H57" s="712">
        <v>13</v>
      </c>
      <c r="I57" s="706">
        <v>36</v>
      </c>
      <c r="J57" s="706">
        <f t="shared" si="142"/>
        <v>49</v>
      </c>
      <c r="K57" s="658">
        <v>0</v>
      </c>
      <c r="L57" s="705">
        <v>13</v>
      </c>
      <c r="M57" s="706">
        <v>36</v>
      </c>
      <c r="N57" s="706">
        <f t="shared" si="143"/>
        <v>49</v>
      </c>
      <c r="O57" s="810">
        <f t="shared" si="96"/>
        <v>0</v>
      </c>
      <c r="P57" s="861">
        <f t="shared" si="144"/>
        <v>0</v>
      </c>
      <c r="Q57" s="705">
        <v>12</v>
      </c>
      <c r="R57" s="706">
        <v>34</v>
      </c>
      <c r="S57" s="706">
        <f t="shared" si="145"/>
        <v>46</v>
      </c>
      <c r="T57" s="810">
        <f t="shared" si="88"/>
        <v>-3</v>
      </c>
      <c r="U57" s="861">
        <f t="shared" si="146"/>
        <v>-6.1224489795918366E-2</v>
      </c>
      <c r="V57" s="705">
        <v>11</v>
      </c>
      <c r="W57" s="706">
        <v>34</v>
      </c>
      <c r="X57" s="706">
        <f t="shared" si="147"/>
        <v>45</v>
      </c>
      <c r="Y57" s="810">
        <f t="shared" si="89"/>
        <v>-4</v>
      </c>
      <c r="Z57" s="861">
        <f t="shared" si="148"/>
        <v>-8.1632653061224483E-2</v>
      </c>
      <c r="AA57" s="705">
        <v>10</v>
      </c>
      <c r="AB57" s="706">
        <v>33</v>
      </c>
      <c r="AC57" s="706">
        <f t="shared" si="149"/>
        <v>43</v>
      </c>
      <c r="AD57" s="810">
        <f t="shared" si="90"/>
        <v>-6</v>
      </c>
      <c r="AE57" s="861">
        <f t="shared" si="150"/>
        <v>-0.12244897959183673</v>
      </c>
      <c r="AF57" s="705">
        <v>10</v>
      </c>
      <c r="AG57" s="706">
        <v>31</v>
      </c>
      <c r="AH57" s="706">
        <f t="shared" si="151"/>
        <v>41</v>
      </c>
      <c r="AI57" s="810">
        <f t="shared" si="91"/>
        <v>-8</v>
      </c>
      <c r="AJ57" s="861">
        <f t="shared" si="152"/>
        <v>-0.16326530612244897</v>
      </c>
      <c r="AK57" s="705">
        <v>10</v>
      </c>
      <c r="AL57" s="706">
        <v>31</v>
      </c>
      <c r="AM57" s="706">
        <f>SUM(AK57:AL57)</f>
        <v>41</v>
      </c>
      <c r="AN57" s="810">
        <f t="shared" si="92"/>
        <v>-8</v>
      </c>
      <c r="AO57" s="861">
        <f t="shared" si="153"/>
        <v>-0.16326530612244897</v>
      </c>
      <c r="AP57" s="705">
        <v>10</v>
      </c>
      <c r="AQ57" s="706">
        <v>31</v>
      </c>
      <c r="AR57" s="706">
        <f t="shared" si="111"/>
        <v>41</v>
      </c>
      <c r="AS57" s="810">
        <f t="shared" si="93"/>
        <v>-8</v>
      </c>
      <c r="AT57" s="861">
        <f t="shared" si="154"/>
        <v>-0.16326530612244897</v>
      </c>
      <c r="AU57" s="705">
        <v>10</v>
      </c>
      <c r="AV57" s="706">
        <v>31</v>
      </c>
      <c r="AW57" s="706">
        <f t="shared" si="112"/>
        <v>41</v>
      </c>
      <c r="AX57" s="810">
        <f t="shared" si="94"/>
        <v>-8</v>
      </c>
      <c r="AY57" s="861">
        <f t="shared" si="155"/>
        <v>-0.16326530612244897</v>
      </c>
      <c r="AZ57" s="705">
        <v>10</v>
      </c>
      <c r="BA57" s="706">
        <v>30</v>
      </c>
      <c r="BB57" s="706">
        <f t="shared" si="156"/>
        <v>40</v>
      </c>
      <c r="BC57" s="810">
        <f t="shared" si="104"/>
        <v>-9</v>
      </c>
      <c r="BD57" s="861">
        <f t="shared" si="157"/>
        <v>-0.18367346938775511</v>
      </c>
      <c r="BE57" s="705">
        <v>10</v>
      </c>
      <c r="BF57" s="706">
        <v>30</v>
      </c>
      <c r="BG57" s="706">
        <f>SUM(BE57:BF57)</f>
        <v>40</v>
      </c>
      <c r="BH57" s="810">
        <f t="shared" si="105"/>
        <v>-9</v>
      </c>
      <c r="BI57" s="861">
        <f t="shared" si="158"/>
        <v>-0.18367346938775511</v>
      </c>
      <c r="BJ57" s="705">
        <v>10</v>
      </c>
      <c r="BK57" s="706">
        <v>30</v>
      </c>
      <c r="BL57" s="706">
        <f t="shared" ref="BL57:BL69" si="160">SUM(BJ57:BK57)</f>
        <v>40</v>
      </c>
      <c r="BM57" s="810">
        <f t="shared" si="107"/>
        <v>-9</v>
      </c>
      <c r="BN57" s="861">
        <f t="shared" si="159"/>
        <v>-0.18367346938775511</v>
      </c>
      <c r="BO57" s="824"/>
    </row>
    <row r="58" spans="1:67" s="654" customFormat="1" ht="13.5" thickBot="1" x14ac:dyDescent="0.25">
      <c r="A58" s="824"/>
      <c r="B58" s="770" t="s">
        <v>151</v>
      </c>
      <c r="C58" s="705">
        <v>31</v>
      </c>
      <c r="D58" s="706">
        <v>35</v>
      </c>
      <c r="E58" s="706">
        <f t="shared" si="141"/>
        <v>66</v>
      </c>
      <c r="F58" s="836"/>
      <c r="G58" s="848">
        <f t="shared" si="95"/>
        <v>1</v>
      </c>
      <c r="H58" s="712">
        <v>31</v>
      </c>
      <c r="I58" s="706">
        <v>34</v>
      </c>
      <c r="J58" s="706">
        <f t="shared" si="142"/>
        <v>65</v>
      </c>
      <c r="K58" s="658">
        <v>0</v>
      </c>
      <c r="L58" s="705">
        <v>31</v>
      </c>
      <c r="M58" s="706">
        <v>34</v>
      </c>
      <c r="N58" s="706">
        <f t="shared" si="143"/>
        <v>65</v>
      </c>
      <c r="O58" s="810">
        <f t="shared" si="96"/>
        <v>0</v>
      </c>
      <c r="P58" s="861">
        <f>(N58-$J58)/$J58</f>
        <v>0</v>
      </c>
      <c r="Q58" s="705">
        <v>30</v>
      </c>
      <c r="R58" s="706">
        <v>31</v>
      </c>
      <c r="S58" s="706">
        <f t="shared" si="145"/>
        <v>61</v>
      </c>
      <c r="T58" s="810">
        <f t="shared" si="88"/>
        <v>-4</v>
      </c>
      <c r="U58" s="861">
        <f t="shared" si="146"/>
        <v>-6.1538461538461542E-2</v>
      </c>
      <c r="V58" s="705">
        <v>30</v>
      </c>
      <c r="W58" s="706">
        <v>30</v>
      </c>
      <c r="X58" s="706">
        <f>SUM(V58:W58)</f>
        <v>60</v>
      </c>
      <c r="Y58" s="810">
        <f t="shared" si="89"/>
        <v>-5</v>
      </c>
      <c r="Z58" s="861">
        <f t="shared" si="148"/>
        <v>-7.6923076923076927E-2</v>
      </c>
      <c r="AA58" s="705">
        <v>30</v>
      </c>
      <c r="AB58" s="706">
        <v>29</v>
      </c>
      <c r="AC58" s="706">
        <f t="shared" si="149"/>
        <v>59</v>
      </c>
      <c r="AD58" s="810">
        <f t="shared" si="90"/>
        <v>-6</v>
      </c>
      <c r="AE58" s="861">
        <f t="shared" si="150"/>
        <v>-9.2307692307692313E-2</v>
      </c>
      <c r="AF58" s="705">
        <v>27</v>
      </c>
      <c r="AG58" s="706">
        <v>26</v>
      </c>
      <c r="AH58" s="706">
        <f t="shared" si="151"/>
        <v>53</v>
      </c>
      <c r="AI58" s="810">
        <f t="shared" si="91"/>
        <v>-12</v>
      </c>
      <c r="AJ58" s="861">
        <f t="shared" si="152"/>
        <v>-0.18461538461538463</v>
      </c>
      <c r="AK58" s="705">
        <v>27</v>
      </c>
      <c r="AL58" s="706">
        <v>26</v>
      </c>
      <c r="AM58" s="706">
        <f>SUM(AK58:AL58)</f>
        <v>53</v>
      </c>
      <c r="AN58" s="810">
        <f t="shared" si="92"/>
        <v>-12</v>
      </c>
      <c r="AO58" s="861">
        <f t="shared" si="153"/>
        <v>-0.18461538461538463</v>
      </c>
      <c r="AP58" s="705">
        <v>27</v>
      </c>
      <c r="AQ58" s="706">
        <v>26</v>
      </c>
      <c r="AR58" s="706">
        <f t="shared" si="111"/>
        <v>53</v>
      </c>
      <c r="AS58" s="810">
        <f t="shared" si="93"/>
        <v>-12</v>
      </c>
      <c r="AT58" s="861">
        <f t="shared" si="154"/>
        <v>-0.18461538461538463</v>
      </c>
      <c r="AU58" s="705">
        <v>27</v>
      </c>
      <c r="AV58" s="706">
        <v>25</v>
      </c>
      <c r="AW58" s="706">
        <f t="shared" si="112"/>
        <v>52</v>
      </c>
      <c r="AX58" s="810">
        <f t="shared" si="94"/>
        <v>-13</v>
      </c>
      <c r="AY58" s="861">
        <f t="shared" si="155"/>
        <v>-0.2</v>
      </c>
      <c r="AZ58" s="705">
        <v>27</v>
      </c>
      <c r="BA58" s="706">
        <v>25</v>
      </c>
      <c r="BB58" s="706">
        <f t="shared" si="156"/>
        <v>52</v>
      </c>
      <c r="BC58" s="810">
        <f t="shared" si="104"/>
        <v>-13</v>
      </c>
      <c r="BD58" s="861">
        <f t="shared" si="157"/>
        <v>-0.2</v>
      </c>
      <c r="BE58" s="705">
        <v>26</v>
      </c>
      <c r="BF58" s="706">
        <v>25</v>
      </c>
      <c r="BG58" s="706">
        <f>SUM(BE58:BF58)</f>
        <v>51</v>
      </c>
      <c r="BH58" s="810">
        <f t="shared" si="105"/>
        <v>-14</v>
      </c>
      <c r="BI58" s="861">
        <f t="shared" si="158"/>
        <v>-0.2153846153846154</v>
      </c>
      <c r="BJ58" s="705">
        <v>26</v>
      </c>
      <c r="BK58" s="706">
        <v>25</v>
      </c>
      <c r="BL58" s="706">
        <f t="shared" si="160"/>
        <v>51</v>
      </c>
      <c r="BM58" s="810">
        <f t="shared" si="107"/>
        <v>-14</v>
      </c>
      <c r="BN58" s="861">
        <f t="shared" si="159"/>
        <v>-0.2153846153846154</v>
      </c>
      <c r="BO58" s="824"/>
    </row>
    <row r="59" spans="1:67" s="654" customFormat="1" ht="13.5" thickBot="1" x14ac:dyDescent="0.25">
      <c r="A59" s="824"/>
      <c r="B59" s="770" t="s">
        <v>103</v>
      </c>
      <c r="C59" s="705">
        <v>57</v>
      </c>
      <c r="D59" s="706">
        <v>9</v>
      </c>
      <c r="E59" s="706">
        <f t="shared" si="141"/>
        <v>66</v>
      </c>
      <c r="F59" s="836"/>
      <c r="G59" s="848">
        <f t="shared" si="95"/>
        <v>2</v>
      </c>
      <c r="H59" s="712">
        <v>56</v>
      </c>
      <c r="I59" s="706">
        <v>8</v>
      </c>
      <c r="J59" s="706">
        <f t="shared" si="142"/>
        <v>64</v>
      </c>
      <c r="K59" s="658">
        <v>0</v>
      </c>
      <c r="L59" s="705">
        <v>54</v>
      </c>
      <c r="M59" s="706">
        <v>9</v>
      </c>
      <c r="N59" s="706">
        <f t="shared" si="143"/>
        <v>63</v>
      </c>
      <c r="O59" s="810">
        <f t="shared" si="96"/>
        <v>-1</v>
      </c>
      <c r="P59" s="861">
        <f t="shared" si="144"/>
        <v>-1.5625E-2</v>
      </c>
      <c r="Q59" s="705">
        <v>53</v>
      </c>
      <c r="R59" s="706">
        <v>8</v>
      </c>
      <c r="S59" s="706">
        <f t="shared" si="145"/>
        <v>61</v>
      </c>
      <c r="T59" s="810">
        <f t="shared" si="88"/>
        <v>-3</v>
      </c>
      <c r="U59" s="861">
        <f t="shared" si="146"/>
        <v>-4.6875E-2</v>
      </c>
      <c r="V59" s="705">
        <v>54</v>
      </c>
      <c r="W59" s="706">
        <v>8</v>
      </c>
      <c r="X59" s="706">
        <f t="shared" si="147"/>
        <v>62</v>
      </c>
      <c r="Y59" s="810">
        <f t="shared" si="89"/>
        <v>-2</v>
      </c>
      <c r="Z59" s="861">
        <f t="shared" si="148"/>
        <v>-3.125E-2</v>
      </c>
      <c r="AA59" s="705">
        <v>54</v>
      </c>
      <c r="AB59" s="706">
        <v>7</v>
      </c>
      <c r="AC59" s="706">
        <f t="shared" si="149"/>
        <v>61</v>
      </c>
      <c r="AD59" s="810">
        <f t="shared" si="90"/>
        <v>-3</v>
      </c>
      <c r="AE59" s="861">
        <f t="shared" si="150"/>
        <v>-4.6875E-2</v>
      </c>
      <c r="AF59" s="705">
        <v>51</v>
      </c>
      <c r="AG59" s="706">
        <v>7</v>
      </c>
      <c r="AH59" s="706">
        <f t="shared" si="151"/>
        <v>58</v>
      </c>
      <c r="AI59" s="810">
        <f t="shared" si="91"/>
        <v>-6</v>
      </c>
      <c r="AJ59" s="861">
        <f t="shared" si="152"/>
        <v>-9.375E-2</v>
      </c>
      <c r="AK59" s="705">
        <v>50</v>
      </c>
      <c r="AL59" s="706">
        <v>6</v>
      </c>
      <c r="AM59" s="706">
        <f>SUM(AK59:AL59)</f>
        <v>56</v>
      </c>
      <c r="AN59" s="810">
        <f t="shared" si="92"/>
        <v>-8</v>
      </c>
      <c r="AO59" s="861">
        <f t="shared" si="153"/>
        <v>-0.125</v>
      </c>
      <c r="AP59" s="705">
        <v>50</v>
      </c>
      <c r="AQ59" s="706">
        <v>6</v>
      </c>
      <c r="AR59" s="706">
        <f t="shared" si="111"/>
        <v>56</v>
      </c>
      <c r="AS59" s="810">
        <f t="shared" si="93"/>
        <v>-8</v>
      </c>
      <c r="AT59" s="861">
        <f t="shared" si="154"/>
        <v>-0.125</v>
      </c>
      <c r="AU59" s="705">
        <v>50</v>
      </c>
      <c r="AV59" s="706">
        <v>6</v>
      </c>
      <c r="AW59" s="706">
        <f t="shared" si="112"/>
        <v>56</v>
      </c>
      <c r="AX59" s="810">
        <f t="shared" si="94"/>
        <v>-8</v>
      </c>
      <c r="AY59" s="861">
        <f t="shared" si="155"/>
        <v>-0.125</v>
      </c>
      <c r="AZ59" s="705">
        <v>50</v>
      </c>
      <c r="BA59" s="706">
        <v>6</v>
      </c>
      <c r="BB59" s="706">
        <f t="shared" si="156"/>
        <v>56</v>
      </c>
      <c r="BC59" s="810">
        <f t="shared" si="104"/>
        <v>-8</v>
      </c>
      <c r="BD59" s="861">
        <f t="shared" si="157"/>
        <v>-0.125</v>
      </c>
      <c r="BE59" s="705">
        <v>50</v>
      </c>
      <c r="BF59" s="706">
        <v>6</v>
      </c>
      <c r="BG59" s="706">
        <f>SUM(BE59:BF59)</f>
        <v>56</v>
      </c>
      <c r="BH59" s="810">
        <f t="shared" si="105"/>
        <v>-8</v>
      </c>
      <c r="BI59" s="861">
        <f t="shared" si="158"/>
        <v>-0.125</v>
      </c>
      <c r="BJ59" s="705">
        <v>50</v>
      </c>
      <c r="BK59" s="706">
        <v>6</v>
      </c>
      <c r="BL59" s="706">
        <f t="shared" si="160"/>
        <v>56</v>
      </c>
      <c r="BM59" s="810">
        <f t="shared" si="107"/>
        <v>-8</v>
      </c>
      <c r="BN59" s="861">
        <f t="shared" si="159"/>
        <v>-0.125</v>
      </c>
      <c r="BO59" s="824"/>
    </row>
    <row r="60" spans="1:67" s="654" customFormat="1" ht="13.5" thickBot="1" x14ac:dyDescent="0.25">
      <c r="A60" s="824"/>
      <c r="B60" s="770" t="s">
        <v>154</v>
      </c>
      <c r="C60" s="705">
        <v>8</v>
      </c>
      <c r="D60" s="706">
        <v>2</v>
      </c>
      <c r="E60" s="706">
        <f t="shared" si="141"/>
        <v>10</v>
      </c>
      <c r="F60" s="836"/>
      <c r="G60" s="848">
        <f t="shared" si="95"/>
        <v>0</v>
      </c>
      <c r="H60" s="712">
        <v>8</v>
      </c>
      <c r="I60" s="706">
        <v>2</v>
      </c>
      <c r="J60" s="706">
        <f t="shared" si="142"/>
        <v>10</v>
      </c>
      <c r="K60" s="658">
        <v>0</v>
      </c>
      <c r="L60" s="705">
        <v>7</v>
      </c>
      <c r="M60" s="706">
        <v>2</v>
      </c>
      <c r="N60" s="706">
        <f t="shared" si="143"/>
        <v>9</v>
      </c>
      <c r="O60" s="810">
        <f t="shared" si="96"/>
        <v>-1</v>
      </c>
      <c r="P60" s="861">
        <f t="shared" si="144"/>
        <v>-0.1</v>
      </c>
      <c r="Q60" s="705">
        <v>6</v>
      </c>
      <c r="R60" s="706">
        <v>2</v>
      </c>
      <c r="S60" s="706">
        <f t="shared" si="145"/>
        <v>8</v>
      </c>
      <c r="T60" s="810">
        <f t="shared" si="88"/>
        <v>-2</v>
      </c>
      <c r="U60" s="861">
        <f t="shared" si="146"/>
        <v>-0.2</v>
      </c>
      <c r="V60" s="705">
        <v>6</v>
      </c>
      <c r="W60" s="706">
        <v>2</v>
      </c>
      <c r="X60" s="706">
        <f t="shared" si="147"/>
        <v>8</v>
      </c>
      <c r="Y60" s="810">
        <f t="shared" si="89"/>
        <v>-2</v>
      </c>
      <c r="Z60" s="861">
        <f t="shared" si="148"/>
        <v>-0.2</v>
      </c>
      <c r="AA60" s="705">
        <v>5</v>
      </c>
      <c r="AB60" s="706">
        <v>2</v>
      </c>
      <c r="AC60" s="706">
        <f t="shared" si="149"/>
        <v>7</v>
      </c>
      <c r="AD60" s="810">
        <f t="shared" si="90"/>
        <v>-3</v>
      </c>
      <c r="AE60" s="861">
        <f t="shared" si="150"/>
        <v>-0.3</v>
      </c>
      <c r="AF60" s="705">
        <v>4</v>
      </c>
      <c r="AG60" s="706">
        <v>2</v>
      </c>
      <c r="AH60" s="706">
        <f t="shared" si="151"/>
        <v>6</v>
      </c>
      <c r="AI60" s="810">
        <f t="shared" si="91"/>
        <v>-4</v>
      </c>
      <c r="AJ60" s="861">
        <f t="shared" si="152"/>
        <v>-0.4</v>
      </c>
      <c r="AK60" s="705">
        <v>4</v>
      </c>
      <c r="AL60" s="706">
        <v>2</v>
      </c>
      <c r="AM60" s="706">
        <f t="shared" ref="AM60:AM68" si="161">SUM(AK60:AL60)</f>
        <v>6</v>
      </c>
      <c r="AN60" s="810">
        <f t="shared" si="92"/>
        <v>-4</v>
      </c>
      <c r="AO60" s="861">
        <f t="shared" si="153"/>
        <v>-0.4</v>
      </c>
      <c r="AP60" s="705">
        <v>4</v>
      </c>
      <c r="AQ60" s="706">
        <v>2</v>
      </c>
      <c r="AR60" s="706">
        <f t="shared" si="111"/>
        <v>6</v>
      </c>
      <c r="AS60" s="810">
        <f t="shared" si="93"/>
        <v>-4</v>
      </c>
      <c r="AT60" s="861">
        <f t="shared" si="154"/>
        <v>-0.4</v>
      </c>
      <c r="AU60" s="705">
        <v>4</v>
      </c>
      <c r="AV60" s="706">
        <v>2</v>
      </c>
      <c r="AW60" s="706">
        <f t="shared" si="112"/>
        <v>6</v>
      </c>
      <c r="AX60" s="810">
        <f t="shared" si="94"/>
        <v>-4</v>
      </c>
      <c r="AY60" s="861">
        <f t="shared" si="155"/>
        <v>-0.4</v>
      </c>
      <c r="AZ60" s="705">
        <v>4</v>
      </c>
      <c r="BA60" s="706">
        <v>2</v>
      </c>
      <c r="BB60" s="706">
        <f t="shared" si="156"/>
        <v>6</v>
      </c>
      <c r="BC60" s="810">
        <f t="shared" si="104"/>
        <v>-4</v>
      </c>
      <c r="BD60" s="861">
        <f t="shared" si="157"/>
        <v>-0.4</v>
      </c>
      <c r="BE60" s="705">
        <v>4</v>
      </c>
      <c r="BF60" s="706">
        <v>2</v>
      </c>
      <c r="BG60" s="706">
        <f t="shared" ref="BG60:BG69" si="162">SUM(BE60:BF60)</f>
        <v>6</v>
      </c>
      <c r="BH60" s="810">
        <f t="shared" si="105"/>
        <v>-4</v>
      </c>
      <c r="BI60" s="861">
        <f t="shared" si="158"/>
        <v>-0.4</v>
      </c>
      <c r="BJ60" s="705">
        <v>4</v>
      </c>
      <c r="BK60" s="706">
        <v>2</v>
      </c>
      <c r="BL60" s="706">
        <f t="shared" si="160"/>
        <v>6</v>
      </c>
      <c r="BM60" s="810">
        <f t="shared" si="107"/>
        <v>-4</v>
      </c>
      <c r="BN60" s="861">
        <f t="shared" si="159"/>
        <v>-0.4</v>
      </c>
      <c r="BO60" s="824"/>
    </row>
    <row r="61" spans="1:67" s="654" customFormat="1" ht="13.5" thickBot="1" x14ac:dyDescent="0.25">
      <c r="A61" s="824"/>
      <c r="B61" s="770" t="s">
        <v>116</v>
      </c>
      <c r="C61" s="705">
        <v>85</v>
      </c>
      <c r="D61" s="706">
        <v>24</v>
      </c>
      <c r="E61" s="706">
        <f t="shared" si="141"/>
        <v>109</v>
      </c>
      <c r="F61" s="836"/>
      <c r="G61" s="848">
        <f t="shared" si="95"/>
        <v>7</v>
      </c>
      <c r="H61" s="712">
        <v>77</v>
      </c>
      <c r="I61" s="706">
        <v>25</v>
      </c>
      <c r="J61" s="706">
        <f t="shared" si="142"/>
        <v>102</v>
      </c>
      <c r="K61" s="658">
        <v>0</v>
      </c>
      <c r="L61" s="705">
        <v>81</v>
      </c>
      <c r="M61" s="706">
        <v>25</v>
      </c>
      <c r="N61" s="706">
        <f t="shared" si="143"/>
        <v>106</v>
      </c>
      <c r="O61" s="810">
        <f t="shared" si="96"/>
        <v>4</v>
      </c>
      <c r="P61" s="861">
        <f t="shared" si="144"/>
        <v>3.9215686274509803E-2</v>
      </c>
      <c r="Q61" s="705">
        <v>79</v>
      </c>
      <c r="R61" s="706">
        <v>25</v>
      </c>
      <c r="S61" s="706">
        <f t="shared" si="145"/>
        <v>104</v>
      </c>
      <c r="T61" s="810">
        <f t="shared" si="88"/>
        <v>2</v>
      </c>
      <c r="U61" s="861">
        <f t="shared" si="146"/>
        <v>1.9607843137254902E-2</v>
      </c>
      <c r="V61" s="705">
        <v>77</v>
      </c>
      <c r="W61" s="706">
        <v>25</v>
      </c>
      <c r="X61" s="706">
        <f t="shared" si="147"/>
        <v>102</v>
      </c>
      <c r="Y61" s="810">
        <f t="shared" si="89"/>
        <v>0</v>
      </c>
      <c r="Z61" s="861">
        <f t="shared" si="148"/>
        <v>0</v>
      </c>
      <c r="AA61" s="705">
        <v>75</v>
      </c>
      <c r="AB61" s="706">
        <v>25</v>
      </c>
      <c r="AC61" s="706">
        <f t="shared" si="149"/>
        <v>100</v>
      </c>
      <c r="AD61" s="810">
        <f t="shared" si="90"/>
        <v>-2</v>
      </c>
      <c r="AE61" s="861">
        <f t="shared" si="150"/>
        <v>-1.9607843137254902E-2</v>
      </c>
      <c r="AF61" s="705">
        <v>71</v>
      </c>
      <c r="AG61" s="706">
        <v>23</v>
      </c>
      <c r="AH61" s="706">
        <f t="shared" si="151"/>
        <v>94</v>
      </c>
      <c r="AI61" s="810">
        <f t="shared" si="91"/>
        <v>-8</v>
      </c>
      <c r="AJ61" s="861">
        <f t="shared" si="152"/>
        <v>-7.8431372549019607E-2</v>
      </c>
      <c r="AK61" s="705">
        <v>71</v>
      </c>
      <c r="AL61" s="706">
        <v>23</v>
      </c>
      <c r="AM61" s="706">
        <f t="shared" si="161"/>
        <v>94</v>
      </c>
      <c r="AN61" s="810">
        <f t="shared" si="92"/>
        <v>-8</v>
      </c>
      <c r="AO61" s="861">
        <f t="shared" si="153"/>
        <v>-7.8431372549019607E-2</v>
      </c>
      <c r="AP61" s="705">
        <v>68</v>
      </c>
      <c r="AQ61" s="706">
        <v>22</v>
      </c>
      <c r="AR61" s="706">
        <f t="shared" si="111"/>
        <v>90</v>
      </c>
      <c r="AS61" s="810">
        <f t="shared" si="93"/>
        <v>-12</v>
      </c>
      <c r="AT61" s="861">
        <f t="shared" si="154"/>
        <v>-0.11764705882352941</v>
      </c>
      <c r="AU61" s="705">
        <v>68</v>
      </c>
      <c r="AV61" s="706">
        <v>21</v>
      </c>
      <c r="AW61" s="706">
        <f t="shared" si="112"/>
        <v>89</v>
      </c>
      <c r="AX61" s="810">
        <f t="shared" si="94"/>
        <v>-13</v>
      </c>
      <c r="AY61" s="861">
        <f t="shared" si="155"/>
        <v>-0.12745098039215685</v>
      </c>
      <c r="AZ61" s="705">
        <v>66</v>
      </c>
      <c r="BA61" s="706">
        <v>20</v>
      </c>
      <c r="BB61" s="706">
        <f t="shared" si="156"/>
        <v>86</v>
      </c>
      <c r="BC61" s="810">
        <f t="shared" si="104"/>
        <v>-16</v>
      </c>
      <c r="BD61" s="861">
        <f t="shared" si="157"/>
        <v>-0.15686274509803921</v>
      </c>
      <c r="BE61" s="705">
        <v>66</v>
      </c>
      <c r="BF61" s="706">
        <v>20</v>
      </c>
      <c r="BG61" s="706">
        <f t="shared" si="162"/>
        <v>86</v>
      </c>
      <c r="BH61" s="810">
        <f t="shared" si="105"/>
        <v>-16</v>
      </c>
      <c r="BI61" s="861">
        <f t="shared" si="158"/>
        <v>-0.15686274509803921</v>
      </c>
      <c r="BJ61" s="705">
        <v>65</v>
      </c>
      <c r="BK61" s="706">
        <v>20</v>
      </c>
      <c r="BL61" s="706">
        <f t="shared" si="160"/>
        <v>85</v>
      </c>
      <c r="BM61" s="810">
        <f t="shared" si="107"/>
        <v>-17</v>
      </c>
      <c r="BN61" s="861">
        <f t="shared" si="159"/>
        <v>-0.16666666666666666</v>
      </c>
      <c r="BO61" s="824"/>
    </row>
    <row r="62" spans="1:67" s="654" customFormat="1" ht="13.5" thickBot="1" x14ac:dyDescent="0.25">
      <c r="A62" s="824"/>
      <c r="B62" s="770" t="s">
        <v>156</v>
      </c>
      <c r="C62" s="705">
        <v>5</v>
      </c>
      <c r="D62" s="706">
        <v>3</v>
      </c>
      <c r="E62" s="706">
        <f t="shared" si="141"/>
        <v>8</v>
      </c>
      <c r="F62" s="836"/>
      <c r="G62" s="848">
        <f t="shared" si="95"/>
        <v>0</v>
      </c>
      <c r="H62" s="712">
        <v>5</v>
      </c>
      <c r="I62" s="706">
        <v>3</v>
      </c>
      <c r="J62" s="706">
        <f t="shared" si="142"/>
        <v>8</v>
      </c>
      <c r="K62" s="658">
        <v>0</v>
      </c>
      <c r="L62" s="705">
        <v>5</v>
      </c>
      <c r="M62" s="706">
        <v>3</v>
      </c>
      <c r="N62" s="706">
        <f t="shared" si="143"/>
        <v>8</v>
      </c>
      <c r="O62" s="810">
        <f t="shared" si="96"/>
        <v>0</v>
      </c>
      <c r="P62" s="861">
        <f t="shared" si="144"/>
        <v>0</v>
      </c>
      <c r="Q62" s="705">
        <v>5</v>
      </c>
      <c r="R62" s="706">
        <v>3</v>
      </c>
      <c r="S62" s="706">
        <f t="shared" si="145"/>
        <v>8</v>
      </c>
      <c r="T62" s="810">
        <f t="shared" si="88"/>
        <v>0</v>
      </c>
      <c r="U62" s="861">
        <f t="shared" si="146"/>
        <v>0</v>
      </c>
      <c r="V62" s="705">
        <v>5</v>
      </c>
      <c r="W62" s="706">
        <v>3</v>
      </c>
      <c r="X62" s="706">
        <f t="shared" si="147"/>
        <v>8</v>
      </c>
      <c r="Y62" s="810">
        <f t="shared" si="89"/>
        <v>0</v>
      </c>
      <c r="Z62" s="861">
        <f t="shared" si="148"/>
        <v>0</v>
      </c>
      <c r="AA62" s="705">
        <v>5</v>
      </c>
      <c r="AB62" s="706">
        <v>3</v>
      </c>
      <c r="AC62" s="706">
        <f t="shared" si="149"/>
        <v>8</v>
      </c>
      <c r="AD62" s="810">
        <f t="shared" si="90"/>
        <v>0</v>
      </c>
      <c r="AE62" s="861">
        <f t="shared" si="150"/>
        <v>0</v>
      </c>
      <c r="AF62" s="705">
        <v>5</v>
      </c>
      <c r="AG62" s="706">
        <v>2</v>
      </c>
      <c r="AH62" s="706">
        <f t="shared" si="151"/>
        <v>7</v>
      </c>
      <c r="AI62" s="810">
        <f t="shared" si="91"/>
        <v>-1</v>
      </c>
      <c r="AJ62" s="861">
        <f t="shared" si="152"/>
        <v>-0.125</v>
      </c>
      <c r="AK62" s="705">
        <v>5</v>
      </c>
      <c r="AL62" s="706">
        <v>2</v>
      </c>
      <c r="AM62" s="706">
        <f t="shared" si="161"/>
        <v>7</v>
      </c>
      <c r="AN62" s="810">
        <f t="shared" si="92"/>
        <v>-1</v>
      </c>
      <c r="AO62" s="861">
        <f t="shared" si="153"/>
        <v>-0.125</v>
      </c>
      <c r="AP62" s="705">
        <v>5</v>
      </c>
      <c r="AQ62" s="706">
        <v>2</v>
      </c>
      <c r="AR62" s="706">
        <f t="shared" si="111"/>
        <v>7</v>
      </c>
      <c r="AS62" s="810">
        <f t="shared" si="93"/>
        <v>-1</v>
      </c>
      <c r="AT62" s="861">
        <f t="shared" si="154"/>
        <v>-0.125</v>
      </c>
      <c r="AU62" s="705">
        <v>5</v>
      </c>
      <c r="AV62" s="706">
        <v>2</v>
      </c>
      <c r="AW62" s="706">
        <f t="shared" si="112"/>
        <v>7</v>
      </c>
      <c r="AX62" s="810">
        <f t="shared" si="94"/>
        <v>-1</v>
      </c>
      <c r="AY62" s="861">
        <f t="shared" si="155"/>
        <v>-0.125</v>
      </c>
      <c r="AZ62" s="705">
        <v>5</v>
      </c>
      <c r="BA62" s="706">
        <v>2</v>
      </c>
      <c r="BB62" s="706">
        <f t="shared" si="156"/>
        <v>7</v>
      </c>
      <c r="BC62" s="810">
        <f t="shared" si="104"/>
        <v>-1</v>
      </c>
      <c r="BD62" s="861">
        <f t="shared" si="157"/>
        <v>-0.125</v>
      </c>
      <c r="BE62" s="705">
        <v>5</v>
      </c>
      <c r="BF62" s="706">
        <v>2</v>
      </c>
      <c r="BG62" s="706">
        <f t="shared" si="162"/>
        <v>7</v>
      </c>
      <c r="BH62" s="810">
        <f t="shared" si="105"/>
        <v>-1</v>
      </c>
      <c r="BI62" s="861">
        <f t="shared" si="158"/>
        <v>-0.125</v>
      </c>
      <c r="BJ62" s="705">
        <v>5</v>
      </c>
      <c r="BK62" s="706">
        <v>2</v>
      </c>
      <c r="BL62" s="706">
        <f t="shared" si="160"/>
        <v>7</v>
      </c>
      <c r="BM62" s="810">
        <f t="shared" si="107"/>
        <v>-1</v>
      </c>
      <c r="BN62" s="861">
        <f t="shared" si="159"/>
        <v>-0.125</v>
      </c>
      <c r="BO62" s="824"/>
    </row>
    <row r="63" spans="1:67" s="654" customFormat="1" ht="13.5" thickBot="1" x14ac:dyDescent="0.25">
      <c r="A63" s="824"/>
      <c r="B63" s="770" t="s">
        <v>157</v>
      </c>
      <c r="C63" s="705">
        <v>29</v>
      </c>
      <c r="D63" s="706">
        <v>18</v>
      </c>
      <c r="E63" s="706">
        <f t="shared" si="141"/>
        <v>47</v>
      </c>
      <c r="F63" s="836"/>
      <c r="G63" s="848">
        <f t="shared" si="95"/>
        <v>2</v>
      </c>
      <c r="H63" s="712">
        <v>27</v>
      </c>
      <c r="I63" s="706">
        <v>18</v>
      </c>
      <c r="J63" s="706">
        <f t="shared" si="142"/>
        <v>45</v>
      </c>
      <c r="K63" s="658">
        <v>0</v>
      </c>
      <c r="L63" s="705">
        <v>24</v>
      </c>
      <c r="M63" s="706">
        <v>16</v>
      </c>
      <c r="N63" s="706">
        <f t="shared" si="143"/>
        <v>40</v>
      </c>
      <c r="O63" s="810">
        <f t="shared" si="96"/>
        <v>-5</v>
      </c>
      <c r="P63" s="861">
        <f t="shared" si="144"/>
        <v>-0.1111111111111111</v>
      </c>
      <c r="Q63" s="705">
        <v>24</v>
      </c>
      <c r="R63" s="706">
        <v>15</v>
      </c>
      <c r="S63" s="706">
        <f t="shared" si="145"/>
        <v>39</v>
      </c>
      <c r="T63" s="810">
        <f t="shared" si="88"/>
        <v>-6</v>
      </c>
      <c r="U63" s="861">
        <f t="shared" si="146"/>
        <v>-0.13333333333333333</v>
      </c>
      <c r="V63" s="705">
        <v>24</v>
      </c>
      <c r="W63" s="706">
        <v>15</v>
      </c>
      <c r="X63" s="706">
        <f t="shared" si="147"/>
        <v>39</v>
      </c>
      <c r="Y63" s="810">
        <f t="shared" si="89"/>
        <v>-6</v>
      </c>
      <c r="Z63" s="861">
        <f t="shared" si="148"/>
        <v>-0.13333333333333333</v>
      </c>
      <c r="AA63" s="705">
        <v>24</v>
      </c>
      <c r="AB63" s="706">
        <v>13</v>
      </c>
      <c r="AC63" s="706">
        <f t="shared" si="149"/>
        <v>37</v>
      </c>
      <c r="AD63" s="810">
        <f t="shared" si="90"/>
        <v>-8</v>
      </c>
      <c r="AE63" s="861">
        <f t="shared" si="150"/>
        <v>-0.17777777777777778</v>
      </c>
      <c r="AF63" s="705">
        <v>21</v>
      </c>
      <c r="AG63" s="706">
        <v>12</v>
      </c>
      <c r="AH63" s="706">
        <f t="shared" si="151"/>
        <v>33</v>
      </c>
      <c r="AI63" s="810">
        <f t="shared" si="91"/>
        <v>-12</v>
      </c>
      <c r="AJ63" s="861">
        <f t="shared" si="152"/>
        <v>-0.26666666666666666</v>
      </c>
      <c r="AK63" s="705">
        <v>21</v>
      </c>
      <c r="AL63" s="706">
        <v>12</v>
      </c>
      <c r="AM63" s="706">
        <f t="shared" si="161"/>
        <v>33</v>
      </c>
      <c r="AN63" s="810">
        <f t="shared" si="92"/>
        <v>-12</v>
      </c>
      <c r="AO63" s="861">
        <f t="shared" si="153"/>
        <v>-0.26666666666666666</v>
      </c>
      <c r="AP63" s="705">
        <v>21</v>
      </c>
      <c r="AQ63" s="706">
        <v>12</v>
      </c>
      <c r="AR63" s="706">
        <f t="shared" si="111"/>
        <v>33</v>
      </c>
      <c r="AS63" s="810">
        <f t="shared" si="93"/>
        <v>-12</v>
      </c>
      <c r="AT63" s="861">
        <f t="shared" si="154"/>
        <v>-0.26666666666666666</v>
      </c>
      <c r="AU63" s="705">
        <v>21</v>
      </c>
      <c r="AV63" s="706">
        <v>11</v>
      </c>
      <c r="AW63" s="706">
        <f t="shared" si="112"/>
        <v>32</v>
      </c>
      <c r="AX63" s="810">
        <f t="shared" si="94"/>
        <v>-13</v>
      </c>
      <c r="AY63" s="861">
        <f t="shared" si="155"/>
        <v>-0.28888888888888886</v>
      </c>
      <c r="AZ63" s="705">
        <v>21</v>
      </c>
      <c r="BA63" s="706">
        <v>11</v>
      </c>
      <c r="BB63" s="706">
        <f t="shared" si="156"/>
        <v>32</v>
      </c>
      <c r="BC63" s="810">
        <f t="shared" si="104"/>
        <v>-13</v>
      </c>
      <c r="BD63" s="861">
        <f t="shared" si="157"/>
        <v>-0.28888888888888886</v>
      </c>
      <c r="BE63" s="705">
        <v>21</v>
      </c>
      <c r="BF63" s="706">
        <v>11</v>
      </c>
      <c r="BG63" s="706">
        <f t="shared" si="162"/>
        <v>32</v>
      </c>
      <c r="BH63" s="810">
        <f t="shared" si="105"/>
        <v>-13</v>
      </c>
      <c r="BI63" s="861">
        <f t="shared" si="158"/>
        <v>-0.28888888888888886</v>
      </c>
      <c r="BJ63" s="705">
        <v>21</v>
      </c>
      <c r="BK63" s="706">
        <v>11</v>
      </c>
      <c r="BL63" s="706">
        <f t="shared" si="160"/>
        <v>32</v>
      </c>
      <c r="BM63" s="810">
        <f t="shared" si="107"/>
        <v>-13</v>
      </c>
      <c r="BN63" s="861">
        <f t="shared" si="159"/>
        <v>-0.28888888888888886</v>
      </c>
      <c r="BO63" s="824"/>
    </row>
    <row r="64" spans="1:67" s="654" customFormat="1" ht="13.5" thickBot="1" x14ac:dyDescent="0.25">
      <c r="A64" s="824"/>
      <c r="B64" s="770" t="s">
        <v>164</v>
      </c>
      <c r="C64" s="705">
        <v>15</v>
      </c>
      <c r="D64" s="706">
        <v>14</v>
      </c>
      <c r="E64" s="706">
        <f t="shared" si="141"/>
        <v>29</v>
      </c>
      <c r="F64" s="836"/>
      <c r="G64" s="848">
        <f t="shared" si="95"/>
        <v>3</v>
      </c>
      <c r="H64" s="712">
        <v>13</v>
      </c>
      <c r="I64" s="706">
        <v>13</v>
      </c>
      <c r="J64" s="706">
        <f t="shared" si="142"/>
        <v>26</v>
      </c>
      <c r="K64" s="658">
        <v>0</v>
      </c>
      <c r="L64" s="705">
        <v>13</v>
      </c>
      <c r="M64" s="706">
        <v>14</v>
      </c>
      <c r="N64" s="706">
        <f t="shared" si="143"/>
        <v>27</v>
      </c>
      <c r="O64" s="810">
        <f t="shared" si="96"/>
        <v>1</v>
      </c>
      <c r="P64" s="861">
        <f t="shared" si="144"/>
        <v>3.8461538461538464E-2</v>
      </c>
      <c r="Q64" s="705">
        <v>13</v>
      </c>
      <c r="R64" s="706">
        <v>14</v>
      </c>
      <c r="S64" s="706">
        <f t="shared" si="145"/>
        <v>27</v>
      </c>
      <c r="T64" s="810">
        <f t="shared" si="88"/>
        <v>1</v>
      </c>
      <c r="U64" s="861">
        <f t="shared" si="146"/>
        <v>3.8461538461538464E-2</v>
      </c>
      <c r="V64" s="705">
        <v>13</v>
      </c>
      <c r="W64" s="706">
        <v>13</v>
      </c>
      <c r="X64" s="706">
        <f t="shared" si="147"/>
        <v>26</v>
      </c>
      <c r="Y64" s="810">
        <f t="shared" si="89"/>
        <v>0</v>
      </c>
      <c r="Z64" s="861">
        <f t="shared" si="148"/>
        <v>0</v>
      </c>
      <c r="AA64" s="705">
        <v>13</v>
      </c>
      <c r="AB64" s="706">
        <v>13</v>
      </c>
      <c r="AC64" s="706">
        <f t="shared" si="149"/>
        <v>26</v>
      </c>
      <c r="AD64" s="810">
        <f t="shared" si="90"/>
        <v>0</v>
      </c>
      <c r="AE64" s="861">
        <f t="shared" si="150"/>
        <v>0</v>
      </c>
      <c r="AF64" s="705">
        <v>12</v>
      </c>
      <c r="AG64" s="706">
        <v>12</v>
      </c>
      <c r="AH64" s="706">
        <f t="shared" si="151"/>
        <v>24</v>
      </c>
      <c r="AI64" s="810">
        <f t="shared" si="91"/>
        <v>-2</v>
      </c>
      <c r="AJ64" s="861">
        <f t="shared" si="152"/>
        <v>-7.6923076923076927E-2</v>
      </c>
      <c r="AK64" s="705">
        <v>12</v>
      </c>
      <c r="AL64" s="706">
        <v>12</v>
      </c>
      <c r="AM64" s="706">
        <f t="shared" si="161"/>
        <v>24</v>
      </c>
      <c r="AN64" s="810">
        <f t="shared" si="92"/>
        <v>-2</v>
      </c>
      <c r="AO64" s="861">
        <f t="shared" si="153"/>
        <v>-7.6923076923076927E-2</v>
      </c>
      <c r="AP64" s="705">
        <v>12</v>
      </c>
      <c r="AQ64" s="706">
        <v>11</v>
      </c>
      <c r="AR64" s="706">
        <f t="shared" si="111"/>
        <v>23</v>
      </c>
      <c r="AS64" s="810">
        <f t="shared" si="93"/>
        <v>-3</v>
      </c>
      <c r="AT64" s="861">
        <f t="shared" si="154"/>
        <v>-0.11538461538461539</v>
      </c>
      <c r="AU64" s="705">
        <v>12</v>
      </c>
      <c r="AV64" s="706">
        <v>10</v>
      </c>
      <c r="AW64" s="706">
        <f t="shared" si="112"/>
        <v>22</v>
      </c>
      <c r="AX64" s="810">
        <f t="shared" si="94"/>
        <v>-4</v>
      </c>
      <c r="AY64" s="861">
        <f t="shared" si="155"/>
        <v>-0.15384615384615385</v>
      </c>
      <c r="AZ64" s="705">
        <v>12</v>
      </c>
      <c r="BA64" s="706">
        <v>10</v>
      </c>
      <c r="BB64" s="706">
        <f t="shared" si="156"/>
        <v>22</v>
      </c>
      <c r="BC64" s="810">
        <f t="shared" si="104"/>
        <v>-4</v>
      </c>
      <c r="BD64" s="861">
        <f t="shared" si="157"/>
        <v>-0.15384615384615385</v>
      </c>
      <c r="BE64" s="705">
        <v>12</v>
      </c>
      <c r="BF64" s="706">
        <v>10</v>
      </c>
      <c r="BG64" s="706">
        <f t="shared" si="162"/>
        <v>22</v>
      </c>
      <c r="BH64" s="810">
        <f t="shared" si="105"/>
        <v>-4</v>
      </c>
      <c r="BI64" s="861">
        <f t="shared" si="158"/>
        <v>-0.15384615384615385</v>
      </c>
      <c r="BJ64" s="705">
        <v>12</v>
      </c>
      <c r="BK64" s="706">
        <v>10</v>
      </c>
      <c r="BL64" s="706">
        <f t="shared" si="160"/>
        <v>22</v>
      </c>
      <c r="BM64" s="810">
        <f t="shared" si="107"/>
        <v>-4</v>
      </c>
      <c r="BN64" s="861">
        <f t="shared" si="159"/>
        <v>-0.15384615384615385</v>
      </c>
      <c r="BO64" s="824"/>
    </row>
    <row r="65" spans="1:67" s="654" customFormat="1" ht="13.5" thickBot="1" x14ac:dyDescent="0.25">
      <c r="A65" s="824"/>
      <c r="B65" s="770" t="s">
        <v>158</v>
      </c>
      <c r="C65" s="705">
        <v>22</v>
      </c>
      <c r="D65" s="706">
        <v>9</v>
      </c>
      <c r="E65" s="706">
        <f t="shared" si="141"/>
        <v>31</v>
      </c>
      <c r="F65" s="836"/>
      <c r="G65" s="848">
        <f t="shared" si="95"/>
        <v>0</v>
      </c>
      <c r="H65" s="712">
        <v>22</v>
      </c>
      <c r="I65" s="706">
        <v>9</v>
      </c>
      <c r="J65" s="706">
        <f t="shared" si="142"/>
        <v>31</v>
      </c>
      <c r="K65" s="658">
        <v>0</v>
      </c>
      <c r="L65" s="705">
        <v>21</v>
      </c>
      <c r="M65" s="706">
        <v>9</v>
      </c>
      <c r="N65" s="706">
        <f t="shared" si="143"/>
        <v>30</v>
      </c>
      <c r="O65" s="810">
        <f t="shared" si="96"/>
        <v>-1</v>
      </c>
      <c r="P65" s="861">
        <f t="shared" si="144"/>
        <v>-3.2258064516129031E-2</v>
      </c>
      <c r="Q65" s="705">
        <v>19</v>
      </c>
      <c r="R65" s="706">
        <v>8</v>
      </c>
      <c r="S65" s="706">
        <f t="shared" si="145"/>
        <v>27</v>
      </c>
      <c r="T65" s="810">
        <f t="shared" si="88"/>
        <v>-4</v>
      </c>
      <c r="U65" s="861">
        <f t="shared" si="146"/>
        <v>-0.12903225806451613</v>
      </c>
      <c r="V65" s="705">
        <v>19</v>
      </c>
      <c r="W65" s="706">
        <v>7</v>
      </c>
      <c r="X65" s="706">
        <f t="shared" si="147"/>
        <v>26</v>
      </c>
      <c r="Y65" s="810">
        <f t="shared" si="89"/>
        <v>-5</v>
      </c>
      <c r="Z65" s="861">
        <f t="shared" si="148"/>
        <v>-0.16129032258064516</v>
      </c>
      <c r="AA65" s="705">
        <v>19</v>
      </c>
      <c r="AB65" s="706">
        <v>7</v>
      </c>
      <c r="AC65" s="706">
        <f t="shared" si="149"/>
        <v>26</v>
      </c>
      <c r="AD65" s="810">
        <f t="shared" si="90"/>
        <v>-5</v>
      </c>
      <c r="AE65" s="861">
        <f t="shared" si="150"/>
        <v>-0.16129032258064516</v>
      </c>
      <c r="AF65" s="705">
        <v>17</v>
      </c>
      <c r="AG65" s="706">
        <v>7</v>
      </c>
      <c r="AH65" s="706">
        <f t="shared" si="151"/>
        <v>24</v>
      </c>
      <c r="AI65" s="810">
        <f t="shared" si="91"/>
        <v>-7</v>
      </c>
      <c r="AJ65" s="861">
        <f t="shared" si="152"/>
        <v>-0.22580645161290322</v>
      </c>
      <c r="AK65" s="705">
        <v>17</v>
      </c>
      <c r="AL65" s="706">
        <v>7</v>
      </c>
      <c r="AM65" s="706">
        <f t="shared" si="161"/>
        <v>24</v>
      </c>
      <c r="AN65" s="810">
        <f t="shared" si="92"/>
        <v>-7</v>
      </c>
      <c r="AO65" s="861">
        <f t="shared" si="153"/>
        <v>-0.22580645161290322</v>
      </c>
      <c r="AP65" s="705">
        <v>16</v>
      </c>
      <c r="AQ65" s="706">
        <v>7</v>
      </c>
      <c r="AR65" s="706">
        <f t="shared" si="111"/>
        <v>23</v>
      </c>
      <c r="AS65" s="810">
        <f t="shared" si="93"/>
        <v>-8</v>
      </c>
      <c r="AT65" s="861">
        <f t="shared" si="154"/>
        <v>-0.25806451612903225</v>
      </c>
      <c r="AU65" s="705">
        <v>16</v>
      </c>
      <c r="AV65" s="706">
        <v>7</v>
      </c>
      <c r="AW65" s="706">
        <f t="shared" si="112"/>
        <v>23</v>
      </c>
      <c r="AX65" s="810">
        <f t="shared" si="94"/>
        <v>-8</v>
      </c>
      <c r="AY65" s="861">
        <f t="shared" si="155"/>
        <v>-0.25806451612903225</v>
      </c>
      <c r="AZ65" s="705">
        <v>16</v>
      </c>
      <c r="BA65" s="706">
        <v>7</v>
      </c>
      <c r="BB65" s="706">
        <f t="shared" si="156"/>
        <v>23</v>
      </c>
      <c r="BC65" s="810">
        <f t="shared" si="104"/>
        <v>-8</v>
      </c>
      <c r="BD65" s="861">
        <f t="shared" si="157"/>
        <v>-0.25806451612903225</v>
      </c>
      <c r="BE65" s="705">
        <v>16</v>
      </c>
      <c r="BF65" s="706">
        <v>7</v>
      </c>
      <c r="BG65" s="706">
        <f t="shared" si="162"/>
        <v>23</v>
      </c>
      <c r="BH65" s="810">
        <f t="shared" si="105"/>
        <v>-8</v>
      </c>
      <c r="BI65" s="861">
        <f t="shared" si="158"/>
        <v>-0.25806451612903225</v>
      </c>
      <c r="BJ65" s="705">
        <v>16</v>
      </c>
      <c r="BK65" s="706">
        <v>7</v>
      </c>
      <c r="BL65" s="706">
        <f t="shared" si="160"/>
        <v>23</v>
      </c>
      <c r="BM65" s="810">
        <f t="shared" si="107"/>
        <v>-8</v>
      </c>
      <c r="BN65" s="861">
        <f t="shared" si="159"/>
        <v>-0.25806451612903225</v>
      </c>
      <c r="BO65" s="824"/>
    </row>
    <row r="66" spans="1:67" s="654" customFormat="1" ht="13.5" thickBot="1" x14ac:dyDescent="0.25">
      <c r="A66" s="824"/>
      <c r="B66" s="770" t="s">
        <v>215</v>
      </c>
      <c r="C66" s="705">
        <v>17</v>
      </c>
      <c r="D66" s="706">
        <v>2</v>
      </c>
      <c r="E66" s="706">
        <f t="shared" si="141"/>
        <v>19</v>
      </c>
      <c r="F66" s="836"/>
      <c r="G66" s="848">
        <f t="shared" si="95"/>
        <v>1</v>
      </c>
      <c r="H66" s="712">
        <v>16</v>
      </c>
      <c r="I66" s="706">
        <v>2</v>
      </c>
      <c r="J66" s="706">
        <f t="shared" si="142"/>
        <v>18</v>
      </c>
      <c r="K66" s="658">
        <v>0</v>
      </c>
      <c r="L66" s="705">
        <v>16</v>
      </c>
      <c r="M66" s="706">
        <v>2</v>
      </c>
      <c r="N66" s="706">
        <f t="shared" si="143"/>
        <v>18</v>
      </c>
      <c r="O66" s="810">
        <f t="shared" si="96"/>
        <v>0</v>
      </c>
      <c r="P66" s="861">
        <f t="shared" si="144"/>
        <v>0</v>
      </c>
      <c r="Q66" s="705">
        <v>16</v>
      </c>
      <c r="R66" s="706">
        <v>2</v>
      </c>
      <c r="S66" s="706">
        <f t="shared" si="145"/>
        <v>18</v>
      </c>
      <c r="T66" s="810">
        <f t="shared" si="88"/>
        <v>0</v>
      </c>
      <c r="U66" s="861">
        <f t="shared" si="146"/>
        <v>0</v>
      </c>
      <c r="V66" s="705">
        <v>16</v>
      </c>
      <c r="W66" s="706">
        <v>2</v>
      </c>
      <c r="X66" s="706">
        <f t="shared" si="147"/>
        <v>18</v>
      </c>
      <c r="Y66" s="810">
        <f t="shared" si="89"/>
        <v>0</v>
      </c>
      <c r="Z66" s="861">
        <f t="shared" si="148"/>
        <v>0</v>
      </c>
      <c r="AA66" s="705">
        <v>16</v>
      </c>
      <c r="AB66" s="706">
        <v>2</v>
      </c>
      <c r="AC66" s="706">
        <f t="shared" si="149"/>
        <v>18</v>
      </c>
      <c r="AD66" s="810">
        <f t="shared" si="90"/>
        <v>0</v>
      </c>
      <c r="AE66" s="861">
        <f t="shared" si="150"/>
        <v>0</v>
      </c>
      <c r="AF66" s="705">
        <v>15</v>
      </c>
      <c r="AG66" s="706">
        <v>2</v>
      </c>
      <c r="AH66" s="706">
        <f t="shared" si="151"/>
        <v>17</v>
      </c>
      <c r="AI66" s="810">
        <f t="shared" si="91"/>
        <v>-1</v>
      </c>
      <c r="AJ66" s="861">
        <f t="shared" si="152"/>
        <v>-5.5555555555555552E-2</v>
      </c>
      <c r="AK66" s="705">
        <v>15</v>
      </c>
      <c r="AL66" s="706">
        <v>2</v>
      </c>
      <c r="AM66" s="706">
        <f t="shared" si="161"/>
        <v>17</v>
      </c>
      <c r="AN66" s="810">
        <f t="shared" si="92"/>
        <v>-1</v>
      </c>
      <c r="AO66" s="861">
        <f t="shared" si="153"/>
        <v>-5.5555555555555552E-2</v>
      </c>
      <c r="AP66" s="705">
        <v>14</v>
      </c>
      <c r="AQ66" s="706">
        <v>2</v>
      </c>
      <c r="AR66" s="706">
        <f t="shared" si="111"/>
        <v>16</v>
      </c>
      <c r="AS66" s="810">
        <f t="shared" si="93"/>
        <v>-2</v>
      </c>
      <c r="AT66" s="861">
        <f t="shared" si="154"/>
        <v>-0.1111111111111111</v>
      </c>
      <c r="AU66" s="705">
        <v>13</v>
      </c>
      <c r="AV66" s="706">
        <v>2</v>
      </c>
      <c r="AW66" s="706">
        <f t="shared" si="112"/>
        <v>15</v>
      </c>
      <c r="AX66" s="810">
        <f t="shared" si="94"/>
        <v>-3</v>
      </c>
      <c r="AY66" s="861">
        <f t="shared" si="155"/>
        <v>-0.16666666666666666</v>
      </c>
      <c r="AZ66" s="705">
        <v>13</v>
      </c>
      <c r="BA66" s="706">
        <v>2</v>
      </c>
      <c r="BB66" s="706">
        <f t="shared" si="156"/>
        <v>15</v>
      </c>
      <c r="BC66" s="810">
        <f t="shared" si="104"/>
        <v>-3</v>
      </c>
      <c r="BD66" s="861">
        <f t="shared" si="157"/>
        <v>-0.16666666666666666</v>
      </c>
      <c r="BE66" s="705">
        <v>13</v>
      </c>
      <c r="BF66" s="706">
        <v>2</v>
      </c>
      <c r="BG66" s="706">
        <f t="shared" si="162"/>
        <v>15</v>
      </c>
      <c r="BH66" s="810">
        <f t="shared" si="105"/>
        <v>-3</v>
      </c>
      <c r="BI66" s="861">
        <f t="shared" si="158"/>
        <v>-0.16666666666666666</v>
      </c>
      <c r="BJ66" s="705">
        <v>13</v>
      </c>
      <c r="BK66" s="706">
        <v>2</v>
      </c>
      <c r="BL66" s="706">
        <f t="shared" si="160"/>
        <v>15</v>
      </c>
      <c r="BM66" s="810">
        <f t="shared" si="107"/>
        <v>-3</v>
      </c>
      <c r="BN66" s="861">
        <f t="shared" si="159"/>
        <v>-0.16666666666666666</v>
      </c>
      <c r="BO66" s="824"/>
    </row>
    <row r="67" spans="1:67" s="654" customFormat="1" ht="13.5" thickBot="1" x14ac:dyDescent="0.25">
      <c r="A67" s="824"/>
      <c r="B67" s="770" t="s">
        <v>161</v>
      </c>
      <c r="C67" s="705">
        <v>16</v>
      </c>
      <c r="D67" s="706">
        <v>14</v>
      </c>
      <c r="E67" s="706">
        <f t="shared" si="141"/>
        <v>30</v>
      </c>
      <c r="F67" s="836"/>
      <c r="G67" s="848">
        <f t="shared" si="95"/>
        <v>5</v>
      </c>
      <c r="H67" s="712">
        <v>13</v>
      </c>
      <c r="I67" s="706">
        <v>12</v>
      </c>
      <c r="J67" s="706">
        <f t="shared" si="142"/>
        <v>25</v>
      </c>
      <c r="K67" s="658">
        <v>0</v>
      </c>
      <c r="L67" s="705">
        <v>13</v>
      </c>
      <c r="M67" s="706">
        <v>11</v>
      </c>
      <c r="N67" s="706">
        <f t="shared" si="143"/>
        <v>24</v>
      </c>
      <c r="O67" s="810">
        <f t="shared" si="96"/>
        <v>-1</v>
      </c>
      <c r="P67" s="861">
        <f t="shared" si="144"/>
        <v>-0.04</v>
      </c>
      <c r="Q67" s="705">
        <v>13</v>
      </c>
      <c r="R67" s="706">
        <v>11</v>
      </c>
      <c r="S67" s="706">
        <f t="shared" si="145"/>
        <v>24</v>
      </c>
      <c r="T67" s="810">
        <f t="shared" si="88"/>
        <v>-1</v>
      </c>
      <c r="U67" s="861">
        <f t="shared" si="146"/>
        <v>-0.04</v>
      </c>
      <c r="V67" s="705">
        <v>12</v>
      </c>
      <c r="W67" s="706">
        <v>11</v>
      </c>
      <c r="X67" s="706">
        <f t="shared" si="147"/>
        <v>23</v>
      </c>
      <c r="Y67" s="810">
        <f t="shared" si="89"/>
        <v>-2</v>
      </c>
      <c r="Z67" s="861">
        <f t="shared" si="148"/>
        <v>-0.08</v>
      </c>
      <c r="AA67" s="705">
        <v>12</v>
      </c>
      <c r="AB67" s="706">
        <v>11</v>
      </c>
      <c r="AC67" s="706">
        <f t="shared" si="149"/>
        <v>23</v>
      </c>
      <c r="AD67" s="810">
        <f t="shared" si="90"/>
        <v>-2</v>
      </c>
      <c r="AE67" s="861">
        <f t="shared" si="150"/>
        <v>-0.08</v>
      </c>
      <c r="AF67" s="705">
        <v>10</v>
      </c>
      <c r="AG67" s="706">
        <v>11</v>
      </c>
      <c r="AH67" s="706">
        <f t="shared" si="151"/>
        <v>21</v>
      </c>
      <c r="AI67" s="810">
        <f t="shared" si="91"/>
        <v>-4</v>
      </c>
      <c r="AJ67" s="861">
        <f t="shared" si="152"/>
        <v>-0.16</v>
      </c>
      <c r="AK67" s="705">
        <v>10</v>
      </c>
      <c r="AL67" s="706">
        <v>11</v>
      </c>
      <c r="AM67" s="706">
        <f t="shared" si="161"/>
        <v>21</v>
      </c>
      <c r="AN67" s="810">
        <f t="shared" si="92"/>
        <v>-4</v>
      </c>
      <c r="AO67" s="861">
        <f t="shared" si="153"/>
        <v>-0.16</v>
      </c>
      <c r="AP67" s="705">
        <v>10</v>
      </c>
      <c r="AQ67" s="706">
        <v>11</v>
      </c>
      <c r="AR67" s="706">
        <f t="shared" si="111"/>
        <v>21</v>
      </c>
      <c r="AS67" s="810">
        <f t="shared" si="93"/>
        <v>-4</v>
      </c>
      <c r="AT67" s="861">
        <f t="shared" si="154"/>
        <v>-0.16</v>
      </c>
      <c r="AU67" s="705">
        <v>10</v>
      </c>
      <c r="AV67" s="706">
        <v>11</v>
      </c>
      <c r="AW67" s="706">
        <f t="shared" si="112"/>
        <v>21</v>
      </c>
      <c r="AX67" s="810">
        <f t="shared" si="94"/>
        <v>-4</v>
      </c>
      <c r="AY67" s="861">
        <f t="shared" si="155"/>
        <v>-0.16</v>
      </c>
      <c r="AZ67" s="705">
        <v>10</v>
      </c>
      <c r="BA67" s="706">
        <v>11</v>
      </c>
      <c r="BB67" s="706">
        <f t="shared" si="156"/>
        <v>21</v>
      </c>
      <c r="BC67" s="810">
        <f t="shared" si="104"/>
        <v>-4</v>
      </c>
      <c r="BD67" s="861">
        <f t="shared" si="157"/>
        <v>-0.16</v>
      </c>
      <c r="BE67" s="705">
        <v>9</v>
      </c>
      <c r="BF67" s="706">
        <v>11</v>
      </c>
      <c r="BG67" s="706">
        <f t="shared" si="162"/>
        <v>20</v>
      </c>
      <c r="BH67" s="810">
        <f t="shared" si="105"/>
        <v>-5</v>
      </c>
      <c r="BI67" s="861">
        <f t="shared" si="158"/>
        <v>-0.2</v>
      </c>
      <c r="BJ67" s="705">
        <v>9</v>
      </c>
      <c r="BK67" s="706">
        <v>11</v>
      </c>
      <c r="BL67" s="706">
        <f t="shared" si="160"/>
        <v>20</v>
      </c>
      <c r="BM67" s="810">
        <f t="shared" si="107"/>
        <v>-5</v>
      </c>
      <c r="BN67" s="861">
        <f t="shared" si="159"/>
        <v>-0.2</v>
      </c>
      <c r="BO67" s="824"/>
    </row>
    <row r="68" spans="1:67" s="654" customFormat="1" ht="13.5" thickBot="1" x14ac:dyDescent="0.25">
      <c r="A68" s="824"/>
      <c r="B68" s="770" t="s">
        <v>162</v>
      </c>
      <c r="C68" s="705">
        <v>64</v>
      </c>
      <c r="D68" s="706">
        <v>3</v>
      </c>
      <c r="E68" s="706">
        <f t="shared" si="141"/>
        <v>67</v>
      </c>
      <c r="F68" s="836"/>
      <c r="G68" s="848">
        <f t="shared" si="95"/>
        <v>2</v>
      </c>
      <c r="H68" s="712">
        <v>62</v>
      </c>
      <c r="I68" s="706">
        <v>3</v>
      </c>
      <c r="J68" s="706">
        <f t="shared" si="142"/>
        <v>65</v>
      </c>
      <c r="K68" s="658">
        <v>0</v>
      </c>
      <c r="L68" s="705">
        <v>62</v>
      </c>
      <c r="M68" s="706">
        <v>3</v>
      </c>
      <c r="N68" s="706">
        <f t="shared" si="143"/>
        <v>65</v>
      </c>
      <c r="O68" s="810">
        <f t="shared" si="96"/>
        <v>0</v>
      </c>
      <c r="P68" s="861">
        <f t="shared" si="144"/>
        <v>0</v>
      </c>
      <c r="Q68" s="705">
        <v>61</v>
      </c>
      <c r="R68" s="706">
        <v>3</v>
      </c>
      <c r="S68" s="706">
        <f t="shared" si="145"/>
        <v>64</v>
      </c>
      <c r="T68" s="810">
        <f t="shared" si="88"/>
        <v>-1</v>
      </c>
      <c r="U68" s="861">
        <f t="shared" si="146"/>
        <v>-1.5384615384615385E-2</v>
      </c>
      <c r="V68" s="705">
        <v>61</v>
      </c>
      <c r="W68" s="706">
        <v>3</v>
      </c>
      <c r="X68" s="706">
        <f t="shared" si="147"/>
        <v>64</v>
      </c>
      <c r="Y68" s="810">
        <f t="shared" si="89"/>
        <v>-1</v>
      </c>
      <c r="Z68" s="861">
        <f t="shared" si="148"/>
        <v>-1.5384615384615385E-2</v>
      </c>
      <c r="AA68" s="705">
        <v>60</v>
      </c>
      <c r="AB68" s="706">
        <v>3</v>
      </c>
      <c r="AC68" s="706">
        <f t="shared" si="149"/>
        <v>63</v>
      </c>
      <c r="AD68" s="810">
        <f t="shared" si="90"/>
        <v>-2</v>
      </c>
      <c r="AE68" s="861">
        <f t="shared" si="150"/>
        <v>-3.0769230769230771E-2</v>
      </c>
      <c r="AF68" s="705">
        <v>62</v>
      </c>
      <c r="AG68" s="706">
        <v>3</v>
      </c>
      <c r="AH68" s="706">
        <f t="shared" si="151"/>
        <v>65</v>
      </c>
      <c r="AI68" s="810">
        <f t="shared" si="91"/>
        <v>0</v>
      </c>
      <c r="AJ68" s="861">
        <f t="shared" si="152"/>
        <v>0</v>
      </c>
      <c r="AK68" s="705">
        <v>62</v>
      </c>
      <c r="AL68" s="706">
        <v>3</v>
      </c>
      <c r="AM68" s="706">
        <f t="shared" si="161"/>
        <v>65</v>
      </c>
      <c r="AN68" s="810">
        <f t="shared" si="92"/>
        <v>0</v>
      </c>
      <c r="AO68" s="861">
        <f t="shared" si="153"/>
        <v>0</v>
      </c>
      <c r="AP68" s="705">
        <v>58</v>
      </c>
      <c r="AQ68" s="706">
        <v>3</v>
      </c>
      <c r="AR68" s="706">
        <f t="shared" si="111"/>
        <v>61</v>
      </c>
      <c r="AS68" s="810">
        <f t="shared" si="93"/>
        <v>-4</v>
      </c>
      <c r="AT68" s="861">
        <f t="shared" si="154"/>
        <v>-6.1538461538461542E-2</v>
      </c>
      <c r="AU68" s="705">
        <v>55</v>
      </c>
      <c r="AV68" s="706">
        <v>3</v>
      </c>
      <c r="AW68" s="706">
        <f t="shared" si="112"/>
        <v>58</v>
      </c>
      <c r="AX68" s="810">
        <f t="shared" si="94"/>
        <v>-7</v>
      </c>
      <c r="AY68" s="861">
        <f t="shared" si="155"/>
        <v>-0.1076923076923077</v>
      </c>
      <c r="AZ68" s="705">
        <v>54</v>
      </c>
      <c r="BA68" s="706">
        <v>3</v>
      </c>
      <c r="BB68" s="706">
        <f t="shared" si="156"/>
        <v>57</v>
      </c>
      <c r="BC68" s="810">
        <f t="shared" si="104"/>
        <v>-8</v>
      </c>
      <c r="BD68" s="861">
        <f t="shared" si="157"/>
        <v>-0.12307692307692308</v>
      </c>
      <c r="BE68" s="705">
        <v>53</v>
      </c>
      <c r="BF68" s="706">
        <v>3</v>
      </c>
      <c r="BG68" s="706">
        <f t="shared" si="162"/>
        <v>56</v>
      </c>
      <c r="BH68" s="810">
        <f t="shared" si="105"/>
        <v>-9</v>
      </c>
      <c r="BI68" s="861">
        <f t="shared" si="158"/>
        <v>-0.13846153846153847</v>
      </c>
      <c r="BJ68" s="705">
        <v>52</v>
      </c>
      <c r="BK68" s="706">
        <v>3</v>
      </c>
      <c r="BL68" s="706">
        <f t="shared" si="160"/>
        <v>55</v>
      </c>
      <c r="BM68" s="810">
        <f t="shared" si="107"/>
        <v>-10</v>
      </c>
      <c r="BN68" s="861">
        <f t="shared" si="159"/>
        <v>-0.15384615384615385</v>
      </c>
      <c r="BO68" s="824"/>
    </row>
    <row r="69" spans="1:67" s="654" customFormat="1" ht="13.5" thickBot="1" x14ac:dyDescent="0.25">
      <c r="A69" s="824"/>
      <c r="B69" s="826" t="s">
        <v>56</v>
      </c>
      <c r="C69" s="724">
        <v>16</v>
      </c>
      <c r="D69" s="723">
        <v>3</v>
      </c>
      <c r="E69" s="723">
        <f t="shared" si="141"/>
        <v>19</v>
      </c>
      <c r="F69" s="838"/>
      <c r="G69" s="849">
        <f t="shared" si="95"/>
        <v>1</v>
      </c>
      <c r="H69" s="725">
        <v>16</v>
      </c>
      <c r="I69" s="723">
        <v>2</v>
      </c>
      <c r="J69" s="723">
        <f t="shared" si="142"/>
        <v>18</v>
      </c>
      <c r="K69" s="662">
        <v>0</v>
      </c>
      <c r="L69" s="724">
        <v>15</v>
      </c>
      <c r="M69" s="723">
        <v>2</v>
      </c>
      <c r="N69" s="723">
        <f t="shared" si="143"/>
        <v>17</v>
      </c>
      <c r="O69" s="816">
        <f t="shared" si="96"/>
        <v>-1</v>
      </c>
      <c r="P69" s="861">
        <f>(N69-$J69)/$J69</f>
        <v>-5.5555555555555552E-2</v>
      </c>
      <c r="Q69" s="724">
        <v>13</v>
      </c>
      <c r="R69" s="723">
        <v>2</v>
      </c>
      <c r="S69" s="723">
        <f t="shared" si="145"/>
        <v>15</v>
      </c>
      <c r="T69" s="816">
        <f t="shared" si="88"/>
        <v>-3</v>
      </c>
      <c r="U69" s="861">
        <f t="shared" si="146"/>
        <v>-0.16666666666666666</v>
      </c>
      <c r="V69" s="724">
        <v>13</v>
      </c>
      <c r="W69" s="723">
        <v>2</v>
      </c>
      <c r="X69" s="723">
        <f t="shared" si="147"/>
        <v>15</v>
      </c>
      <c r="Y69" s="816">
        <f t="shared" si="89"/>
        <v>-3</v>
      </c>
      <c r="Z69" s="861">
        <f t="shared" si="148"/>
        <v>-0.16666666666666666</v>
      </c>
      <c r="AA69" s="724">
        <v>13</v>
      </c>
      <c r="AB69" s="723">
        <v>2</v>
      </c>
      <c r="AC69" s="723">
        <f t="shared" si="149"/>
        <v>15</v>
      </c>
      <c r="AD69" s="816">
        <f t="shared" si="90"/>
        <v>-3</v>
      </c>
      <c r="AE69" s="861">
        <f t="shared" si="150"/>
        <v>-0.16666666666666666</v>
      </c>
      <c r="AF69" s="724">
        <v>12</v>
      </c>
      <c r="AG69" s="723">
        <v>2</v>
      </c>
      <c r="AH69" s="723">
        <f t="shared" si="151"/>
        <v>14</v>
      </c>
      <c r="AI69" s="816">
        <f t="shared" si="91"/>
        <v>-4</v>
      </c>
      <c r="AJ69" s="861">
        <f t="shared" si="152"/>
        <v>-0.22222222222222221</v>
      </c>
      <c r="AK69" s="724">
        <v>12</v>
      </c>
      <c r="AL69" s="723">
        <v>2</v>
      </c>
      <c r="AM69" s="723">
        <f>SUM(AK69:AL69)</f>
        <v>14</v>
      </c>
      <c r="AN69" s="816">
        <f t="shared" si="92"/>
        <v>-4</v>
      </c>
      <c r="AO69" s="861">
        <f t="shared" si="153"/>
        <v>-0.22222222222222221</v>
      </c>
      <c r="AP69" s="724">
        <v>12</v>
      </c>
      <c r="AQ69" s="723">
        <v>2</v>
      </c>
      <c r="AR69" s="723">
        <f t="shared" si="111"/>
        <v>14</v>
      </c>
      <c r="AS69" s="816">
        <f t="shared" si="93"/>
        <v>-4</v>
      </c>
      <c r="AT69" s="861">
        <f t="shared" si="154"/>
        <v>-0.22222222222222221</v>
      </c>
      <c r="AU69" s="724">
        <v>12</v>
      </c>
      <c r="AV69" s="723">
        <v>2</v>
      </c>
      <c r="AW69" s="723">
        <f t="shared" si="112"/>
        <v>14</v>
      </c>
      <c r="AX69" s="816">
        <f t="shared" si="94"/>
        <v>-4</v>
      </c>
      <c r="AY69" s="861">
        <f t="shared" si="155"/>
        <v>-0.22222222222222221</v>
      </c>
      <c r="AZ69" s="724">
        <v>12</v>
      </c>
      <c r="BA69" s="723">
        <v>2</v>
      </c>
      <c r="BB69" s="723">
        <f t="shared" si="156"/>
        <v>14</v>
      </c>
      <c r="BC69" s="816">
        <f t="shared" si="104"/>
        <v>-4</v>
      </c>
      <c r="BD69" s="861">
        <f t="shared" si="157"/>
        <v>-0.22222222222222221</v>
      </c>
      <c r="BE69" s="724">
        <v>12</v>
      </c>
      <c r="BF69" s="723">
        <v>2</v>
      </c>
      <c r="BG69" s="723">
        <f t="shared" si="162"/>
        <v>14</v>
      </c>
      <c r="BH69" s="816">
        <f t="shared" si="105"/>
        <v>-4</v>
      </c>
      <c r="BI69" s="861">
        <f t="shared" si="158"/>
        <v>-0.22222222222222221</v>
      </c>
      <c r="BJ69" s="724">
        <v>12</v>
      </c>
      <c r="BK69" s="723">
        <v>2</v>
      </c>
      <c r="BL69" s="723">
        <f t="shared" si="160"/>
        <v>14</v>
      </c>
      <c r="BM69" s="816">
        <f t="shared" si="107"/>
        <v>-4</v>
      </c>
      <c r="BN69" s="861">
        <f t="shared" si="159"/>
        <v>-0.22222222222222221</v>
      </c>
      <c r="BO69" s="824"/>
    </row>
    <row r="70" spans="1:67" x14ac:dyDescent="0.2">
      <c r="A70" s="671"/>
      <c r="B70" s="689"/>
      <c r="C70" s="671"/>
      <c r="D70" s="671"/>
      <c r="E70" s="671"/>
      <c r="F70" s="671"/>
      <c r="G70" s="671"/>
      <c r="H70" s="671"/>
      <c r="I70" s="671"/>
      <c r="J70" s="671"/>
      <c r="K70" s="672"/>
      <c r="L70" s="671"/>
      <c r="M70" s="671"/>
      <c r="N70" s="671"/>
      <c r="O70" s="671"/>
      <c r="P70" s="672"/>
      <c r="Q70" s="671"/>
      <c r="R70" s="671"/>
      <c r="S70" s="671"/>
      <c r="T70" s="671"/>
      <c r="U70" s="672"/>
      <c r="V70" s="671"/>
      <c r="W70" s="671"/>
      <c r="X70" s="671"/>
      <c r="Y70" s="671"/>
      <c r="Z70" s="673"/>
      <c r="AA70" s="671"/>
      <c r="AB70" s="671"/>
      <c r="AC70" s="671"/>
      <c r="AD70" s="671"/>
      <c r="AE70" s="673"/>
      <c r="AF70" s="671"/>
      <c r="AG70" s="671"/>
      <c r="AH70" s="671"/>
      <c r="AI70" s="671"/>
      <c r="AJ70" s="672"/>
      <c r="AK70" s="671"/>
      <c r="AL70" s="671"/>
      <c r="AM70" s="671"/>
      <c r="AN70" s="671"/>
      <c r="AO70" s="672"/>
      <c r="AP70" s="671"/>
      <c r="AQ70" s="671"/>
      <c r="AR70" s="671"/>
      <c r="AS70" s="671"/>
      <c r="AT70" s="671"/>
      <c r="AU70" s="671"/>
      <c r="AV70" s="671"/>
      <c r="AW70" s="671"/>
      <c r="AX70" s="671"/>
      <c r="AY70" s="671"/>
      <c r="AZ70" s="671"/>
      <c r="BA70" s="671"/>
      <c r="BB70" s="671"/>
      <c r="BC70" s="671"/>
      <c r="BD70" s="671"/>
      <c r="BE70" s="671"/>
      <c r="BF70" s="671"/>
      <c r="BG70" s="671"/>
      <c r="BH70" s="671"/>
      <c r="BI70" s="671"/>
      <c r="BJ70" s="671"/>
      <c r="BK70" s="671"/>
      <c r="BL70" s="671"/>
      <c r="BM70" s="671"/>
      <c r="BN70" s="671"/>
      <c r="BO70" s="671"/>
    </row>
    <row r="71" spans="1:67" ht="13.5" thickBot="1" x14ac:dyDescent="0.25">
      <c r="A71" s="671"/>
      <c r="B71" s="689"/>
      <c r="C71" s="671"/>
      <c r="D71" s="671"/>
      <c r="E71" s="671"/>
      <c r="F71" s="671"/>
      <c r="G71" s="671"/>
      <c r="H71" s="671"/>
      <c r="I71" s="671"/>
      <c r="J71" s="671"/>
      <c r="K71" s="672"/>
      <c r="L71" s="671"/>
      <c r="M71" s="671"/>
      <c r="N71" s="671"/>
      <c r="O71" s="671"/>
      <c r="P71" s="672"/>
      <c r="Q71" s="671"/>
      <c r="R71" s="671"/>
      <c r="S71" s="671"/>
      <c r="T71" s="671"/>
      <c r="U71" s="672"/>
      <c r="V71" s="671"/>
      <c r="W71" s="671"/>
      <c r="X71" s="671"/>
      <c r="Y71" s="671"/>
      <c r="Z71" s="673"/>
      <c r="AA71" s="671"/>
      <c r="AB71" s="671"/>
      <c r="AC71" s="671"/>
      <c r="AD71" s="671"/>
      <c r="AE71" s="673"/>
      <c r="AF71" s="671"/>
      <c r="AG71" s="671"/>
      <c r="AH71" s="671"/>
      <c r="AI71" s="671"/>
      <c r="AJ71" s="672"/>
      <c r="AK71" s="671"/>
      <c r="AL71" s="671"/>
      <c r="AM71" s="671"/>
      <c r="AN71" s="671"/>
      <c r="AO71" s="672"/>
      <c r="AP71" s="671"/>
      <c r="AQ71" s="671"/>
      <c r="AR71" s="671"/>
      <c r="AS71" s="671"/>
      <c r="AT71" s="671"/>
      <c r="AU71" s="671"/>
      <c r="AV71" s="671"/>
      <c r="AW71" s="671"/>
      <c r="AX71" s="671"/>
      <c r="AY71" s="671"/>
      <c r="AZ71" s="671"/>
      <c r="BA71" s="671"/>
      <c r="BB71" s="671"/>
      <c r="BC71" s="671"/>
      <c r="BD71" s="671"/>
      <c r="BE71" s="671"/>
      <c r="BF71" s="671"/>
      <c r="BG71" s="671"/>
      <c r="BH71" s="671"/>
      <c r="BI71" s="671"/>
      <c r="BJ71" s="671"/>
      <c r="BK71" s="671"/>
      <c r="BL71" s="671"/>
      <c r="BM71" s="671"/>
      <c r="BN71" s="671"/>
      <c r="BO71" s="671"/>
    </row>
    <row r="72" spans="1:67" ht="12.75" customHeight="1" x14ac:dyDescent="0.2">
      <c r="A72" s="671"/>
      <c r="B72" s="945" t="s">
        <v>216</v>
      </c>
      <c r="C72" s="954" t="str">
        <f>C6</f>
        <v>1. september 2017</v>
      </c>
      <c r="D72" s="955"/>
      <c r="E72" s="955"/>
      <c r="F72" s="956"/>
      <c r="G72" s="957" t="s">
        <v>96</v>
      </c>
      <c r="H72" s="959" t="str">
        <f>H6</f>
        <v>Referencedato 7. sep. 2017</v>
      </c>
      <c r="I72" s="960"/>
      <c r="J72" s="960"/>
      <c r="K72" s="961"/>
      <c r="L72" s="954" t="str">
        <f>L6</f>
        <v>2. oktober 2017</v>
      </c>
      <c r="M72" s="955"/>
      <c r="N72" s="955"/>
      <c r="O72" s="955"/>
      <c r="P72" s="956"/>
      <c r="Q72" s="954" t="str">
        <f>Q6</f>
        <v>1. november 2017</v>
      </c>
      <c r="R72" s="955"/>
      <c r="S72" s="955"/>
      <c r="T72" s="955"/>
      <c r="U72" s="956"/>
      <c r="V72" s="954" t="str">
        <f>V6</f>
        <v>1. december 2017</v>
      </c>
      <c r="W72" s="955"/>
      <c r="X72" s="955"/>
      <c r="Y72" s="955"/>
      <c r="Z72" s="956"/>
      <c r="AA72" s="954" t="str">
        <f>AA6</f>
        <v>2. januar 2018</v>
      </c>
      <c r="AB72" s="955"/>
      <c r="AC72" s="955"/>
      <c r="AD72" s="955"/>
      <c r="AE72" s="956"/>
      <c r="AF72" s="954" t="str">
        <f>AF6</f>
        <v>6. februar 2018</v>
      </c>
      <c r="AG72" s="955"/>
      <c r="AH72" s="955"/>
      <c r="AI72" s="955"/>
      <c r="AJ72" s="956"/>
      <c r="AK72" s="954" t="str">
        <f>AK6</f>
        <v>1. marts 2018</v>
      </c>
      <c r="AL72" s="955"/>
      <c r="AM72" s="955"/>
      <c r="AN72" s="955"/>
      <c r="AO72" s="956"/>
      <c r="AP72" s="954" t="str">
        <f>AP6</f>
        <v>3. april 2018</v>
      </c>
      <c r="AQ72" s="955"/>
      <c r="AR72" s="955"/>
      <c r="AS72" s="955"/>
      <c r="AT72" s="956"/>
      <c r="AU72" s="954" t="str">
        <f>AU6</f>
        <v>2. maj 2018</v>
      </c>
      <c r="AV72" s="955"/>
      <c r="AW72" s="955"/>
      <c r="AX72" s="955"/>
      <c r="AY72" s="956"/>
      <c r="AZ72" s="954" t="str">
        <f>AZ6</f>
        <v>1. juni 2018</v>
      </c>
      <c r="BA72" s="955"/>
      <c r="BB72" s="955"/>
      <c r="BC72" s="955"/>
      <c r="BD72" s="956"/>
      <c r="BE72" s="954" t="str">
        <f>BE6</f>
        <v>5. juli 2018</v>
      </c>
      <c r="BF72" s="955"/>
      <c r="BG72" s="955"/>
      <c r="BH72" s="955"/>
      <c r="BI72" s="956"/>
      <c r="BJ72" s="954" t="str">
        <f>BJ6</f>
        <v>2. august 2018</v>
      </c>
      <c r="BK72" s="955"/>
      <c r="BL72" s="955"/>
      <c r="BM72" s="955"/>
      <c r="BN72" s="956"/>
      <c r="BO72" s="671"/>
    </row>
    <row r="73" spans="1:67" ht="13.5" thickBot="1" x14ac:dyDescent="0.25">
      <c r="A73" s="671"/>
      <c r="B73" s="946"/>
      <c r="C73" s="682" t="s">
        <v>22</v>
      </c>
      <c r="D73" s="683" t="s">
        <v>21</v>
      </c>
      <c r="E73" s="684" t="s">
        <v>23</v>
      </c>
      <c r="F73" s="840" t="s">
        <v>47</v>
      </c>
      <c r="G73" s="958"/>
      <c r="H73" s="682" t="s">
        <v>22</v>
      </c>
      <c r="I73" s="683" t="s">
        <v>21</v>
      </c>
      <c r="J73" s="684" t="s">
        <v>23</v>
      </c>
      <c r="K73" s="694" t="s">
        <v>47</v>
      </c>
      <c r="L73" s="682" t="s">
        <v>22</v>
      </c>
      <c r="M73" s="683" t="s">
        <v>21</v>
      </c>
      <c r="N73" s="684" t="s">
        <v>23</v>
      </c>
      <c r="O73" s="808" t="s">
        <v>294</v>
      </c>
      <c r="P73" s="686" t="s">
        <v>47</v>
      </c>
      <c r="Q73" s="682" t="s">
        <v>22</v>
      </c>
      <c r="R73" s="683" t="s">
        <v>21</v>
      </c>
      <c r="S73" s="684" t="s">
        <v>23</v>
      </c>
      <c r="T73" s="808" t="s">
        <v>294</v>
      </c>
      <c r="U73" s="686" t="s">
        <v>47</v>
      </c>
      <c r="V73" s="682" t="s">
        <v>22</v>
      </c>
      <c r="W73" s="683" t="s">
        <v>21</v>
      </c>
      <c r="X73" s="684" t="s">
        <v>23</v>
      </c>
      <c r="Y73" s="808" t="s">
        <v>294</v>
      </c>
      <c r="Z73" s="687" t="s">
        <v>47</v>
      </c>
      <c r="AA73" s="682" t="s">
        <v>22</v>
      </c>
      <c r="AB73" s="683" t="s">
        <v>21</v>
      </c>
      <c r="AC73" s="684" t="s">
        <v>23</v>
      </c>
      <c r="AD73" s="808" t="s">
        <v>294</v>
      </c>
      <c r="AE73" s="687" t="s">
        <v>47</v>
      </c>
      <c r="AF73" s="682" t="s">
        <v>22</v>
      </c>
      <c r="AG73" s="683" t="s">
        <v>21</v>
      </c>
      <c r="AH73" s="684" t="s">
        <v>23</v>
      </c>
      <c r="AI73" s="808" t="s">
        <v>294</v>
      </c>
      <c r="AJ73" s="686" t="s">
        <v>47</v>
      </c>
      <c r="AK73" s="682" t="s">
        <v>22</v>
      </c>
      <c r="AL73" s="683" t="s">
        <v>21</v>
      </c>
      <c r="AM73" s="683" t="s">
        <v>289</v>
      </c>
      <c r="AN73" s="808" t="s">
        <v>294</v>
      </c>
      <c r="AO73" s="686" t="s">
        <v>47</v>
      </c>
      <c r="AP73" s="682" t="s">
        <v>22</v>
      </c>
      <c r="AQ73" s="683" t="s">
        <v>21</v>
      </c>
      <c r="AR73" s="683" t="s">
        <v>289</v>
      </c>
      <c r="AS73" s="808" t="s">
        <v>294</v>
      </c>
      <c r="AT73" s="686" t="s">
        <v>47</v>
      </c>
      <c r="AU73" s="682" t="s">
        <v>22</v>
      </c>
      <c r="AV73" s="683" t="s">
        <v>21</v>
      </c>
      <c r="AW73" s="683" t="s">
        <v>289</v>
      </c>
      <c r="AX73" s="808" t="s">
        <v>294</v>
      </c>
      <c r="AY73" s="686" t="s">
        <v>47</v>
      </c>
      <c r="AZ73" s="682" t="s">
        <v>22</v>
      </c>
      <c r="BA73" s="683" t="s">
        <v>21</v>
      </c>
      <c r="BB73" s="683" t="s">
        <v>289</v>
      </c>
      <c r="BC73" s="808" t="s">
        <v>294</v>
      </c>
      <c r="BD73" s="686" t="s">
        <v>47</v>
      </c>
      <c r="BE73" s="682" t="s">
        <v>22</v>
      </c>
      <c r="BF73" s="683" t="s">
        <v>21</v>
      </c>
      <c r="BG73" s="683" t="s">
        <v>289</v>
      </c>
      <c r="BH73" s="808" t="s">
        <v>294</v>
      </c>
      <c r="BI73" s="686" t="s">
        <v>47</v>
      </c>
      <c r="BJ73" s="682" t="s">
        <v>22</v>
      </c>
      <c r="BK73" s="683" t="s">
        <v>21</v>
      </c>
      <c r="BL73" s="683" t="s">
        <v>289</v>
      </c>
      <c r="BM73" s="808" t="s">
        <v>294</v>
      </c>
      <c r="BN73" s="686" t="s">
        <v>47</v>
      </c>
      <c r="BO73" s="671"/>
    </row>
    <row r="74" spans="1:67" ht="13.5" thickBot="1" x14ac:dyDescent="0.25">
      <c r="A74" s="671"/>
      <c r="B74" s="743" t="s">
        <v>174</v>
      </c>
      <c r="C74" s="707">
        <f>SUM(C75:C77)</f>
        <v>156</v>
      </c>
      <c r="D74" s="708">
        <f>SUM(D75:D77)</f>
        <v>95</v>
      </c>
      <c r="E74" s="708">
        <f>SUM(E75:E77)</f>
        <v>251</v>
      </c>
      <c r="F74" s="715"/>
      <c r="G74" s="852">
        <f>E74-J74</f>
        <v>19</v>
      </c>
      <c r="H74" s="707">
        <f>SUM(H75:H77)</f>
        <v>142</v>
      </c>
      <c r="I74" s="708">
        <f>SUM(I75:I77)</f>
        <v>90</v>
      </c>
      <c r="J74" s="708">
        <f>SUM(J75:J77)</f>
        <v>232</v>
      </c>
      <c r="K74" s="657">
        <v>0</v>
      </c>
      <c r="L74" s="707">
        <f>SUM(L75:L77)</f>
        <v>139</v>
      </c>
      <c r="M74" s="708">
        <f>SUM(M75:M77)</f>
        <v>90</v>
      </c>
      <c r="N74" s="708">
        <f>SUM(N75:N77)</f>
        <v>229</v>
      </c>
      <c r="O74" s="811">
        <f t="shared" ref="O74:O77" si="163">-($J74-N74)</f>
        <v>-3</v>
      </c>
      <c r="P74" s="861">
        <f t="shared" ref="P74:P77" si="164">(N74-$J74)/$J74</f>
        <v>-1.2931034482758621E-2</v>
      </c>
      <c r="Q74" s="707">
        <f>SUM(Q75:Q77)</f>
        <v>138</v>
      </c>
      <c r="R74" s="708">
        <f>SUM(R75:R77)</f>
        <v>89</v>
      </c>
      <c r="S74" s="708">
        <f>SUM(S75:S77)</f>
        <v>227</v>
      </c>
      <c r="T74" s="811">
        <f t="shared" ref="T74:T77" si="165">-($J74-S74)</f>
        <v>-5</v>
      </c>
      <c r="U74" s="861">
        <f t="shared" ref="U74:U77" si="166">(S74-$J74)/$J74</f>
        <v>-2.1551724137931036E-2</v>
      </c>
      <c r="V74" s="707">
        <f>SUM(V75:V77)</f>
        <v>138</v>
      </c>
      <c r="W74" s="708">
        <f>SUM(W75:W77)</f>
        <v>87</v>
      </c>
      <c r="X74" s="708">
        <f>SUM(X75:X77)</f>
        <v>225</v>
      </c>
      <c r="Y74" s="811">
        <f t="shared" ref="Y74:Y77" si="167">-($J74-X74)</f>
        <v>-7</v>
      </c>
      <c r="Z74" s="861">
        <f t="shared" ref="Z74:Z77" si="168">(X74-$J74)/$J74</f>
        <v>-3.017241379310345E-2</v>
      </c>
      <c r="AA74" s="707">
        <f>SUM(AA75:AA77)</f>
        <v>138</v>
      </c>
      <c r="AB74" s="708">
        <f>SUM(AB75:AB77)</f>
        <v>87</v>
      </c>
      <c r="AC74" s="708">
        <f>SUM(AC75:AC77)</f>
        <v>225</v>
      </c>
      <c r="AD74" s="811">
        <f t="shared" ref="AD74:AD77" si="169">-($J74-AC74)</f>
        <v>-7</v>
      </c>
      <c r="AE74" s="861">
        <f t="shared" ref="AE74:AE77" si="170">(AC74-$J74)/$J74</f>
        <v>-3.017241379310345E-2</v>
      </c>
      <c r="AF74" s="707">
        <f>SUM(AF75:AF77)</f>
        <v>126</v>
      </c>
      <c r="AG74" s="708">
        <f>SUM(AG75:AG77)</f>
        <v>79</v>
      </c>
      <c r="AH74" s="708">
        <f>SUM(AH75:AH77)</f>
        <v>205</v>
      </c>
      <c r="AI74" s="811">
        <f t="shared" ref="AI74:AI77" si="171">-($J74-AH74)</f>
        <v>-27</v>
      </c>
      <c r="AJ74" s="861">
        <f t="shared" ref="AJ74:AJ77" si="172">(AH74-$J74)/$J74</f>
        <v>-0.11637931034482758</v>
      </c>
      <c r="AK74" s="707">
        <f>SUM(AK75:AK77)</f>
        <v>125</v>
      </c>
      <c r="AL74" s="708">
        <f>SUM(AL75:AL77)</f>
        <v>79</v>
      </c>
      <c r="AM74" s="708">
        <f>SUM(AM75:AM77)</f>
        <v>204</v>
      </c>
      <c r="AN74" s="811">
        <f t="shared" ref="AN74:AN77" si="173">-($J74-AM74)</f>
        <v>-28</v>
      </c>
      <c r="AO74" s="861">
        <f t="shared" ref="AO74:AO77" si="174">(AM74-$J74)/$J74</f>
        <v>-0.1206896551724138</v>
      </c>
      <c r="AP74" s="707">
        <f>SUM(AP75:AP77)</f>
        <v>123</v>
      </c>
      <c r="AQ74" s="708">
        <f>SUM(AQ75:AQ77)</f>
        <v>78</v>
      </c>
      <c r="AR74" s="708">
        <f>SUM(AR75:AR77)</f>
        <v>201</v>
      </c>
      <c r="AS74" s="811">
        <f t="shared" ref="AS74:AS77" si="175">-($J74-AR74)</f>
        <v>-31</v>
      </c>
      <c r="AT74" s="861">
        <f t="shared" ref="AT74:AT77" si="176">(AR74-$J74)/$J74</f>
        <v>-0.1336206896551724</v>
      </c>
      <c r="AU74" s="707">
        <f>SUM(AU75:AU77)</f>
        <v>123</v>
      </c>
      <c r="AV74" s="708">
        <f>SUM(AV75:AV77)</f>
        <v>77</v>
      </c>
      <c r="AW74" s="708">
        <f>SUM(AW75:AW77)</f>
        <v>200</v>
      </c>
      <c r="AX74" s="811">
        <f t="shared" ref="AX74:AX77" si="177">-($J74-AW74)</f>
        <v>-32</v>
      </c>
      <c r="AY74" s="861">
        <f t="shared" ref="AY74:AY77" si="178">(AW74-$J74)/$J74</f>
        <v>-0.13793103448275862</v>
      </c>
      <c r="AZ74" s="707">
        <f>SUM(AZ75:AZ77)</f>
        <v>121</v>
      </c>
      <c r="BA74" s="708">
        <f>SUM(BA75:BA77)</f>
        <v>77</v>
      </c>
      <c r="BB74" s="708">
        <f>SUM(BB75:BB77)</f>
        <v>198</v>
      </c>
      <c r="BC74" s="811">
        <f>-($J74-BB74)</f>
        <v>-34</v>
      </c>
      <c r="BD74" s="861">
        <f t="shared" ref="BD74:BD77" si="179">(BB74-$J74)/$J74</f>
        <v>-0.14655172413793102</v>
      </c>
      <c r="BE74" s="707">
        <f>SUM(BE75:BE77)</f>
        <v>121</v>
      </c>
      <c r="BF74" s="708">
        <f>SUM(BF75:BF77)</f>
        <v>77</v>
      </c>
      <c r="BG74" s="708">
        <f>SUM(BG75:BG77)</f>
        <v>198</v>
      </c>
      <c r="BH74" s="811">
        <f>-($J74-BG74)</f>
        <v>-34</v>
      </c>
      <c r="BI74" s="861">
        <f t="shared" ref="BI74:BI77" si="180">(BG74-$J74)/$J74</f>
        <v>-0.14655172413793102</v>
      </c>
      <c r="BJ74" s="707">
        <f>SUM(BJ75:BJ77)</f>
        <v>121</v>
      </c>
      <c r="BK74" s="708">
        <f>SUM(BK75:BK77)</f>
        <v>77</v>
      </c>
      <c r="BL74" s="708">
        <f>SUM(BL75:BL77)</f>
        <v>198</v>
      </c>
      <c r="BM74" s="811">
        <f>-($J74-BL74)</f>
        <v>-34</v>
      </c>
      <c r="BN74" s="861">
        <f>(BL74-$J74)/$J74</f>
        <v>-0.14655172413793102</v>
      </c>
      <c r="BO74" s="671"/>
    </row>
    <row r="75" spans="1:67" s="654" customFormat="1" ht="13.5" thickBot="1" x14ac:dyDescent="0.25">
      <c r="A75" s="824"/>
      <c r="B75" s="770" t="s">
        <v>262</v>
      </c>
      <c r="C75" s="705">
        <v>62</v>
      </c>
      <c r="D75" s="706">
        <v>25</v>
      </c>
      <c r="E75" s="706">
        <f>SUM(C75:D75)</f>
        <v>87</v>
      </c>
      <c r="F75" s="825"/>
      <c r="G75" s="853">
        <f t="shared" ref="G75:G77" si="181">E75-J75</f>
        <v>7</v>
      </c>
      <c r="H75" s="705">
        <v>57</v>
      </c>
      <c r="I75" s="706">
        <v>23</v>
      </c>
      <c r="J75" s="706">
        <f>SUM(H75:I75)</f>
        <v>80</v>
      </c>
      <c r="K75" s="658">
        <v>0</v>
      </c>
      <c r="L75" s="705">
        <v>54</v>
      </c>
      <c r="M75" s="706">
        <v>23</v>
      </c>
      <c r="N75" s="706">
        <f>SUM(L75:M75)</f>
        <v>77</v>
      </c>
      <c r="O75" s="810">
        <f t="shared" si="163"/>
        <v>-3</v>
      </c>
      <c r="P75" s="861">
        <f t="shared" si="164"/>
        <v>-3.7499999999999999E-2</v>
      </c>
      <c r="Q75" s="705">
        <v>53</v>
      </c>
      <c r="R75" s="706">
        <v>22</v>
      </c>
      <c r="S75" s="706">
        <f>SUM(Q75:R75)</f>
        <v>75</v>
      </c>
      <c r="T75" s="810">
        <f t="shared" si="165"/>
        <v>-5</v>
      </c>
      <c r="U75" s="861">
        <f>(S75-$J75)/$J75</f>
        <v>-6.25E-2</v>
      </c>
      <c r="V75" s="705">
        <v>53</v>
      </c>
      <c r="W75" s="706">
        <v>22</v>
      </c>
      <c r="X75" s="706">
        <f>SUM(V75:W75)</f>
        <v>75</v>
      </c>
      <c r="Y75" s="810">
        <f t="shared" si="167"/>
        <v>-5</v>
      </c>
      <c r="Z75" s="861">
        <f t="shared" si="168"/>
        <v>-6.25E-2</v>
      </c>
      <c r="AA75" s="705">
        <v>53</v>
      </c>
      <c r="AB75" s="706">
        <v>22</v>
      </c>
      <c r="AC75" s="706">
        <f>SUM(AA75:AB75)</f>
        <v>75</v>
      </c>
      <c r="AD75" s="810">
        <f t="shared" si="169"/>
        <v>-5</v>
      </c>
      <c r="AE75" s="861">
        <f t="shared" si="170"/>
        <v>-6.25E-2</v>
      </c>
      <c r="AF75" s="705">
        <v>46</v>
      </c>
      <c r="AG75" s="706">
        <v>17</v>
      </c>
      <c r="AH75" s="706">
        <f>SUM(AF75:AG75)</f>
        <v>63</v>
      </c>
      <c r="AI75" s="810">
        <f t="shared" si="171"/>
        <v>-17</v>
      </c>
      <c r="AJ75" s="861">
        <f t="shared" si="172"/>
        <v>-0.21249999999999999</v>
      </c>
      <c r="AK75" s="705">
        <f>51-6</f>
        <v>45</v>
      </c>
      <c r="AL75" s="706">
        <v>17</v>
      </c>
      <c r="AM75" s="706">
        <f>SUM(AK75:AL75)</f>
        <v>62</v>
      </c>
      <c r="AN75" s="810">
        <f t="shared" si="173"/>
        <v>-18</v>
      </c>
      <c r="AO75" s="861">
        <f t="shared" si="174"/>
        <v>-0.22500000000000001</v>
      </c>
      <c r="AP75" s="705">
        <v>44</v>
      </c>
      <c r="AQ75" s="706">
        <v>17</v>
      </c>
      <c r="AR75" s="706">
        <f>SUM(AP75:AQ75)</f>
        <v>61</v>
      </c>
      <c r="AS75" s="810">
        <f t="shared" si="175"/>
        <v>-19</v>
      </c>
      <c r="AT75" s="861">
        <f t="shared" si="176"/>
        <v>-0.23749999999999999</v>
      </c>
      <c r="AU75" s="705">
        <v>44</v>
      </c>
      <c r="AV75" s="706">
        <v>16</v>
      </c>
      <c r="AW75" s="706">
        <f>SUM(AU75:AV75)</f>
        <v>60</v>
      </c>
      <c r="AX75" s="810">
        <f t="shared" si="177"/>
        <v>-20</v>
      </c>
      <c r="AY75" s="861">
        <f t="shared" si="178"/>
        <v>-0.25</v>
      </c>
      <c r="AZ75" s="705">
        <v>44</v>
      </c>
      <c r="BA75" s="706">
        <v>16</v>
      </c>
      <c r="BB75" s="706">
        <f>SUM(AZ75:BA75)</f>
        <v>60</v>
      </c>
      <c r="BC75" s="810">
        <f t="shared" ref="BC75:BC77" si="182">-($J75-BB75)</f>
        <v>-20</v>
      </c>
      <c r="BD75" s="861">
        <f t="shared" si="179"/>
        <v>-0.25</v>
      </c>
      <c r="BE75" s="705">
        <v>44</v>
      </c>
      <c r="BF75" s="706">
        <v>16</v>
      </c>
      <c r="BG75" s="706">
        <f>SUM(BE75:BF75)</f>
        <v>60</v>
      </c>
      <c r="BH75" s="810">
        <f t="shared" ref="BH75:BH77" si="183">-($J75-BG75)</f>
        <v>-20</v>
      </c>
      <c r="BI75" s="861">
        <f t="shared" si="180"/>
        <v>-0.25</v>
      </c>
      <c r="BJ75" s="705">
        <v>44</v>
      </c>
      <c r="BK75" s="706">
        <v>16</v>
      </c>
      <c r="BL75" s="706">
        <f>SUM(BJ75:BK75)</f>
        <v>60</v>
      </c>
      <c r="BM75" s="810">
        <f t="shared" ref="BM75:BM77" si="184">-($J75-BL75)</f>
        <v>-20</v>
      </c>
      <c r="BN75" s="861">
        <f t="shared" ref="BN75:BN77" si="185">(BL75-$J75)/$J75</f>
        <v>-0.25</v>
      </c>
      <c r="BO75" s="824"/>
    </row>
    <row r="76" spans="1:67" s="654" customFormat="1" ht="13.5" thickBot="1" x14ac:dyDescent="0.25">
      <c r="A76" s="824"/>
      <c r="B76" s="770" t="s">
        <v>176</v>
      </c>
      <c r="C76" s="705">
        <v>73</v>
      </c>
      <c r="D76" s="706">
        <v>35</v>
      </c>
      <c r="E76" s="706">
        <f t="shared" ref="E76:E77" si="186">SUM(C76:D76)</f>
        <v>108</v>
      </c>
      <c r="F76" s="825"/>
      <c r="G76" s="853">
        <f t="shared" si="181"/>
        <v>10</v>
      </c>
      <c r="H76" s="705">
        <v>65</v>
      </c>
      <c r="I76" s="706">
        <v>33</v>
      </c>
      <c r="J76" s="706">
        <f>SUM(H76:I76)</f>
        <v>98</v>
      </c>
      <c r="K76" s="658">
        <v>0</v>
      </c>
      <c r="L76" s="705">
        <v>65</v>
      </c>
      <c r="M76" s="706">
        <v>33</v>
      </c>
      <c r="N76" s="706">
        <f>SUM(L76:M76)</f>
        <v>98</v>
      </c>
      <c r="O76" s="810">
        <f t="shared" si="163"/>
        <v>0</v>
      </c>
      <c r="P76" s="861">
        <f t="shared" si="164"/>
        <v>0</v>
      </c>
      <c r="Q76" s="705">
        <v>65</v>
      </c>
      <c r="R76" s="706">
        <v>33</v>
      </c>
      <c r="S76" s="706">
        <f>SUM(Q76:R76)</f>
        <v>98</v>
      </c>
      <c r="T76" s="810">
        <f t="shared" si="165"/>
        <v>0</v>
      </c>
      <c r="U76" s="861">
        <f>(S76-$J76)/$J76</f>
        <v>0</v>
      </c>
      <c r="V76" s="705">
        <v>65</v>
      </c>
      <c r="W76" s="706">
        <v>33</v>
      </c>
      <c r="X76" s="706">
        <f>SUM(V76:W76)</f>
        <v>98</v>
      </c>
      <c r="Y76" s="810">
        <f t="shared" si="167"/>
        <v>0</v>
      </c>
      <c r="Z76" s="861">
        <f t="shared" si="168"/>
        <v>0</v>
      </c>
      <c r="AA76" s="705">
        <v>65</v>
      </c>
      <c r="AB76" s="706">
        <v>33</v>
      </c>
      <c r="AC76" s="706">
        <f>SUM(AA76:AB76)</f>
        <v>98</v>
      </c>
      <c r="AD76" s="810">
        <f t="shared" si="169"/>
        <v>0</v>
      </c>
      <c r="AE76" s="861">
        <f t="shared" si="170"/>
        <v>0</v>
      </c>
      <c r="AF76" s="705">
        <v>61</v>
      </c>
      <c r="AG76" s="706">
        <v>31</v>
      </c>
      <c r="AH76" s="706">
        <f>SUM(AF76:AG76)</f>
        <v>92</v>
      </c>
      <c r="AI76" s="810">
        <f t="shared" si="171"/>
        <v>-6</v>
      </c>
      <c r="AJ76" s="861">
        <f t="shared" si="172"/>
        <v>-6.1224489795918366E-2</v>
      </c>
      <c r="AK76" s="705">
        <v>61</v>
      </c>
      <c r="AL76" s="706">
        <v>31</v>
      </c>
      <c r="AM76" s="706">
        <f>SUM(AK76:AL76)</f>
        <v>92</v>
      </c>
      <c r="AN76" s="810">
        <f t="shared" si="173"/>
        <v>-6</v>
      </c>
      <c r="AO76" s="861">
        <f t="shared" si="174"/>
        <v>-6.1224489795918366E-2</v>
      </c>
      <c r="AP76" s="705">
        <v>60</v>
      </c>
      <c r="AQ76" s="706">
        <v>31</v>
      </c>
      <c r="AR76" s="706">
        <f>SUM(AP76:AQ76)</f>
        <v>91</v>
      </c>
      <c r="AS76" s="810">
        <f t="shared" si="175"/>
        <v>-7</v>
      </c>
      <c r="AT76" s="861">
        <f t="shared" si="176"/>
        <v>-7.1428571428571425E-2</v>
      </c>
      <c r="AU76" s="705">
        <v>60</v>
      </c>
      <c r="AV76" s="706">
        <v>31</v>
      </c>
      <c r="AW76" s="706">
        <f>SUM(AU76:AV76)</f>
        <v>91</v>
      </c>
      <c r="AX76" s="810">
        <f t="shared" si="177"/>
        <v>-7</v>
      </c>
      <c r="AY76" s="861">
        <f t="shared" si="178"/>
        <v>-7.1428571428571425E-2</v>
      </c>
      <c r="AZ76" s="705">
        <v>58</v>
      </c>
      <c r="BA76" s="706">
        <v>31</v>
      </c>
      <c r="BB76" s="706">
        <f>SUM(AZ76:BA76)</f>
        <v>89</v>
      </c>
      <c r="BC76" s="810">
        <f t="shared" si="182"/>
        <v>-9</v>
      </c>
      <c r="BD76" s="861">
        <f t="shared" si="179"/>
        <v>-9.1836734693877556E-2</v>
      </c>
      <c r="BE76" s="705">
        <v>58</v>
      </c>
      <c r="BF76" s="706">
        <v>31</v>
      </c>
      <c r="BG76" s="706">
        <f>SUM(BE76:BF76)</f>
        <v>89</v>
      </c>
      <c r="BH76" s="810">
        <f t="shared" si="183"/>
        <v>-9</v>
      </c>
      <c r="BI76" s="861">
        <f t="shared" si="180"/>
        <v>-9.1836734693877556E-2</v>
      </c>
      <c r="BJ76" s="705">
        <v>58</v>
      </c>
      <c r="BK76" s="706">
        <v>31</v>
      </c>
      <c r="BL76" s="706">
        <f>SUM(BJ76:BK76)</f>
        <v>89</v>
      </c>
      <c r="BM76" s="810">
        <f t="shared" si="184"/>
        <v>-9</v>
      </c>
      <c r="BN76" s="861">
        <f t="shared" si="185"/>
        <v>-9.1836734693877556E-2</v>
      </c>
      <c r="BO76" s="824"/>
    </row>
    <row r="77" spans="1:67" s="654" customFormat="1" ht="13.5" thickBot="1" x14ac:dyDescent="0.25">
      <c r="A77" s="824"/>
      <c r="B77" s="826" t="s">
        <v>5</v>
      </c>
      <c r="C77" s="724">
        <v>21</v>
      </c>
      <c r="D77" s="723">
        <v>35</v>
      </c>
      <c r="E77" s="723">
        <f t="shared" si="186"/>
        <v>56</v>
      </c>
      <c r="F77" s="827"/>
      <c r="G77" s="854">
        <f t="shared" si="181"/>
        <v>2</v>
      </c>
      <c r="H77" s="724">
        <v>20</v>
      </c>
      <c r="I77" s="723">
        <v>34</v>
      </c>
      <c r="J77" s="723">
        <f>SUM(H77:I77)</f>
        <v>54</v>
      </c>
      <c r="K77" s="662">
        <v>0</v>
      </c>
      <c r="L77" s="724">
        <v>20</v>
      </c>
      <c r="M77" s="723">
        <v>34</v>
      </c>
      <c r="N77" s="723">
        <f>SUM(L77:M77)</f>
        <v>54</v>
      </c>
      <c r="O77" s="816">
        <f t="shared" si="163"/>
        <v>0</v>
      </c>
      <c r="P77" s="861">
        <f t="shared" si="164"/>
        <v>0</v>
      </c>
      <c r="Q77" s="724">
        <v>20</v>
      </c>
      <c r="R77" s="723">
        <v>34</v>
      </c>
      <c r="S77" s="723">
        <f>SUM(Q77:R77)</f>
        <v>54</v>
      </c>
      <c r="T77" s="816">
        <f t="shared" si="165"/>
        <v>0</v>
      </c>
      <c r="U77" s="861">
        <f t="shared" si="166"/>
        <v>0</v>
      </c>
      <c r="V77" s="724">
        <v>20</v>
      </c>
      <c r="W77" s="723">
        <v>32</v>
      </c>
      <c r="X77" s="723">
        <f>SUM(V77:W77)</f>
        <v>52</v>
      </c>
      <c r="Y77" s="816">
        <f t="shared" si="167"/>
        <v>-2</v>
      </c>
      <c r="Z77" s="861">
        <f t="shared" si="168"/>
        <v>-3.7037037037037035E-2</v>
      </c>
      <c r="AA77" s="724">
        <v>20</v>
      </c>
      <c r="AB77" s="723">
        <v>32</v>
      </c>
      <c r="AC77" s="723">
        <f>SUM(AA77:AB77)</f>
        <v>52</v>
      </c>
      <c r="AD77" s="816">
        <f t="shared" si="169"/>
        <v>-2</v>
      </c>
      <c r="AE77" s="861">
        <f t="shared" si="170"/>
        <v>-3.7037037037037035E-2</v>
      </c>
      <c r="AF77" s="724">
        <v>19</v>
      </c>
      <c r="AG77" s="723">
        <v>31</v>
      </c>
      <c r="AH77" s="723">
        <f>SUM(AF77:AG77)</f>
        <v>50</v>
      </c>
      <c r="AI77" s="816">
        <f t="shared" si="171"/>
        <v>-4</v>
      </c>
      <c r="AJ77" s="861">
        <f t="shared" si="172"/>
        <v>-7.407407407407407E-2</v>
      </c>
      <c r="AK77" s="724">
        <v>19</v>
      </c>
      <c r="AL77" s="723">
        <v>31</v>
      </c>
      <c r="AM77" s="723">
        <f>SUM(AK77:AL77)</f>
        <v>50</v>
      </c>
      <c r="AN77" s="816">
        <f t="shared" si="173"/>
        <v>-4</v>
      </c>
      <c r="AO77" s="861">
        <f t="shared" si="174"/>
        <v>-7.407407407407407E-2</v>
      </c>
      <c r="AP77" s="724">
        <v>19</v>
      </c>
      <c r="AQ77" s="723">
        <v>30</v>
      </c>
      <c r="AR77" s="723">
        <f>SUM(AP77:AQ77)</f>
        <v>49</v>
      </c>
      <c r="AS77" s="816">
        <f t="shared" si="175"/>
        <v>-5</v>
      </c>
      <c r="AT77" s="861">
        <f t="shared" si="176"/>
        <v>-9.2592592592592587E-2</v>
      </c>
      <c r="AU77" s="724">
        <v>19</v>
      </c>
      <c r="AV77" s="723">
        <v>30</v>
      </c>
      <c r="AW77" s="723">
        <f>SUM(AU77:AV77)</f>
        <v>49</v>
      </c>
      <c r="AX77" s="816">
        <f t="shared" si="177"/>
        <v>-5</v>
      </c>
      <c r="AY77" s="861">
        <f t="shared" si="178"/>
        <v>-9.2592592592592587E-2</v>
      </c>
      <c r="AZ77" s="724">
        <v>19</v>
      </c>
      <c r="BA77" s="723">
        <v>30</v>
      </c>
      <c r="BB77" s="723">
        <f>SUM(AZ77:BA77)</f>
        <v>49</v>
      </c>
      <c r="BC77" s="816">
        <f t="shared" si="182"/>
        <v>-5</v>
      </c>
      <c r="BD77" s="861">
        <f t="shared" si="179"/>
        <v>-9.2592592592592587E-2</v>
      </c>
      <c r="BE77" s="724">
        <v>19</v>
      </c>
      <c r="BF77" s="723">
        <v>30</v>
      </c>
      <c r="BG77" s="723">
        <f>SUM(BE77:BF77)</f>
        <v>49</v>
      </c>
      <c r="BH77" s="816">
        <f t="shared" si="183"/>
        <v>-5</v>
      </c>
      <c r="BI77" s="861">
        <f t="shared" si="180"/>
        <v>-9.2592592592592587E-2</v>
      </c>
      <c r="BJ77" s="724">
        <v>19</v>
      </c>
      <c r="BK77" s="723">
        <v>30</v>
      </c>
      <c r="BL77" s="723">
        <f>SUM(BJ77:BK77)</f>
        <v>49</v>
      </c>
      <c r="BM77" s="816">
        <f t="shared" si="184"/>
        <v>-5</v>
      </c>
      <c r="BN77" s="861">
        <f t="shared" si="185"/>
        <v>-9.2592592592592587E-2</v>
      </c>
      <c r="BO77" s="824"/>
    </row>
    <row r="78" spans="1:67" ht="13.5" thickBot="1" x14ac:dyDescent="0.25">
      <c r="A78" s="671"/>
      <c r="B78" s="602"/>
      <c r="C78" s="726"/>
      <c r="D78" s="726"/>
      <c r="E78" s="726"/>
      <c r="F78" s="735"/>
      <c r="G78" s="735"/>
      <c r="H78" s="726"/>
      <c r="I78" s="726"/>
      <c r="J78" s="736"/>
      <c r="K78" s="737"/>
      <c r="L78" s="726"/>
      <c r="M78" s="726"/>
      <c r="N78" s="736"/>
      <c r="O78" s="736"/>
      <c r="P78" s="663"/>
      <c r="Q78" s="726"/>
      <c r="R78" s="726"/>
      <c r="S78" s="736"/>
      <c r="T78" s="736"/>
      <c r="U78" s="663"/>
      <c r="V78" s="726"/>
      <c r="W78" s="726"/>
      <c r="X78" s="736"/>
      <c r="Y78" s="736"/>
      <c r="Z78" s="663"/>
      <c r="AA78" s="726"/>
      <c r="AB78" s="726"/>
      <c r="AC78" s="736"/>
      <c r="AD78" s="736"/>
      <c r="AE78" s="663"/>
      <c r="AF78" s="726"/>
      <c r="AG78" s="726"/>
      <c r="AH78" s="736"/>
      <c r="AI78" s="736"/>
      <c r="AJ78" s="663"/>
      <c r="AK78" s="726"/>
      <c r="AL78" s="726"/>
      <c r="AM78" s="736"/>
      <c r="AN78" s="736"/>
      <c r="AO78" s="663"/>
      <c r="AP78" s="726"/>
      <c r="AQ78" s="726"/>
      <c r="AR78" s="736"/>
      <c r="AS78" s="736"/>
      <c r="AT78" s="663"/>
      <c r="AU78" s="726"/>
      <c r="AV78" s="726"/>
      <c r="AW78" s="736"/>
      <c r="AX78" s="736"/>
      <c r="AY78" s="663"/>
      <c r="AZ78" s="726"/>
      <c r="BA78" s="726"/>
      <c r="BB78" s="736"/>
      <c r="BC78" s="736"/>
      <c r="BD78" s="663"/>
      <c r="BE78" s="726"/>
      <c r="BF78" s="726"/>
      <c r="BG78" s="736"/>
      <c r="BH78" s="736"/>
      <c r="BI78" s="663"/>
      <c r="BJ78" s="726"/>
      <c r="BK78" s="726"/>
      <c r="BL78" s="736"/>
      <c r="BM78" s="736"/>
      <c r="BN78" s="663"/>
      <c r="BO78" s="671"/>
    </row>
    <row r="79" spans="1:67" ht="13.5" thickBot="1" x14ac:dyDescent="0.25">
      <c r="A79" s="671"/>
      <c r="B79" s="606" t="s">
        <v>174</v>
      </c>
      <c r="C79" s="738">
        <f>C74</f>
        <v>156</v>
      </c>
      <c r="D79" s="739">
        <f>D74</f>
        <v>95</v>
      </c>
      <c r="E79" s="739">
        <f>E74</f>
        <v>251</v>
      </c>
      <c r="F79" s="740"/>
      <c r="G79" s="833"/>
      <c r="H79" s="738">
        <f>H74</f>
        <v>142</v>
      </c>
      <c r="I79" s="739">
        <f>I74</f>
        <v>90</v>
      </c>
      <c r="J79" s="739">
        <f>J74</f>
        <v>232</v>
      </c>
      <c r="K79" s="664">
        <v>0</v>
      </c>
      <c r="L79" s="738">
        <f>L74</f>
        <v>139</v>
      </c>
      <c r="M79" s="739">
        <f>M74</f>
        <v>90</v>
      </c>
      <c r="N79" s="739">
        <f>N74</f>
        <v>229</v>
      </c>
      <c r="O79" s="806"/>
      <c r="P79" s="664">
        <f>(N79-$J79)/$J79</f>
        <v>-1.2931034482758621E-2</v>
      </c>
      <c r="Q79" s="738">
        <f>Q74</f>
        <v>138</v>
      </c>
      <c r="R79" s="739">
        <f>R74</f>
        <v>89</v>
      </c>
      <c r="S79" s="739">
        <f>S74</f>
        <v>227</v>
      </c>
      <c r="T79" s="806"/>
      <c r="U79" s="664">
        <f>(S79-$J79)/$J79</f>
        <v>-2.1551724137931036E-2</v>
      </c>
      <c r="V79" s="741">
        <f>V74</f>
        <v>138</v>
      </c>
      <c r="W79" s="742">
        <f>W74</f>
        <v>87</v>
      </c>
      <c r="X79" s="739">
        <f>X74</f>
        <v>225</v>
      </c>
      <c r="Y79" s="806"/>
      <c r="Z79" s="664">
        <f>(X79-$J79)/$J79</f>
        <v>-3.017241379310345E-2</v>
      </c>
      <c r="AA79" s="738">
        <f>AA74</f>
        <v>138</v>
      </c>
      <c r="AB79" s="739">
        <f>AB74</f>
        <v>87</v>
      </c>
      <c r="AC79" s="739">
        <f>AC74</f>
        <v>225</v>
      </c>
      <c r="AD79" s="806"/>
      <c r="AE79" s="664">
        <f>(AC79-$J79)/$J79</f>
        <v>-3.017241379310345E-2</v>
      </c>
      <c r="AF79" s="738">
        <f>AF74</f>
        <v>126</v>
      </c>
      <c r="AG79" s="739">
        <f>AG74</f>
        <v>79</v>
      </c>
      <c r="AH79" s="739">
        <f>AH74</f>
        <v>205</v>
      </c>
      <c r="AI79" s="806"/>
      <c r="AJ79" s="664">
        <f>(AH79-$J79)/$J79</f>
        <v>-0.11637931034482758</v>
      </c>
      <c r="AK79" s="738">
        <f>AK74</f>
        <v>125</v>
      </c>
      <c r="AL79" s="739">
        <f>AL74</f>
        <v>79</v>
      </c>
      <c r="AM79" s="739">
        <f>AM74</f>
        <v>204</v>
      </c>
      <c r="AN79" s="806"/>
      <c r="AO79" s="664">
        <f>(AM79-$J79)/$J79</f>
        <v>-0.1206896551724138</v>
      </c>
      <c r="AP79" s="738">
        <f>AP74</f>
        <v>123</v>
      </c>
      <c r="AQ79" s="739">
        <f>AQ74</f>
        <v>78</v>
      </c>
      <c r="AR79" s="739">
        <f>AR74</f>
        <v>201</v>
      </c>
      <c r="AS79" s="806"/>
      <c r="AT79" s="664">
        <f>(AR79-$J79)/$J79</f>
        <v>-0.1336206896551724</v>
      </c>
      <c r="AU79" s="738">
        <f>AU74</f>
        <v>123</v>
      </c>
      <c r="AV79" s="739">
        <f>AV74</f>
        <v>77</v>
      </c>
      <c r="AW79" s="739">
        <f>AW74</f>
        <v>200</v>
      </c>
      <c r="AX79" s="806"/>
      <c r="AY79" s="664">
        <f>(AW79-$J79)/$J79</f>
        <v>-0.13793103448275862</v>
      </c>
      <c r="AZ79" s="738">
        <f>AZ74</f>
        <v>121</v>
      </c>
      <c r="BA79" s="739">
        <f>BA74</f>
        <v>77</v>
      </c>
      <c r="BB79" s="739">
        <f>BB74</f>
        <v>198</v>
      </c>
      <c r="BC79" s="806"/>
      <c r="BD79" s="664">
        <f>(BB79-$J79)/$J79</f>
        <v>-0.14655172413793102</v>
      </c>
      <c r="BE79" s="738">
        <f>BE74</f>
        <v>121</v>
      </c>
      <c r="BF79" s="739">
        <f>BF74</f>
        <v>77</v>
      </c>
      <c r="BG79" s="739">
        <f>BG74</f>
        <v>198</v>
      </c>
      <c r="BH79" s="806"/>
      <c r="BI79" s="664">
        <f>(BG79-$J79)/$J79</f>
        <v>-0.14655172413793102</v>
      </c>
      <c r="BJ79" s="738">
        <f>BJ74</f>
        <v>121</v>
      </c>
      <c r="BK79" s="739">
        <f>BK74</f>
        <v>77</v>
      </c>
      <c r="BL79" s="739">
        <f>BL74</f>
        <v>198</v>
      </c>
      <c r="BM79" s="806"/>
      <c r="BN79" s="664">
        <f>(BL79-$J79)/$J79</f>
        <v>-0.14655172413793102</v>
      </c>
      <c r="BO79" s="671"/>
    </row>
    <row r="80" spans="1:67" ht="13.5" thickBot="1" x14ac:dyDescent="0.25">
      <c r="A80" s="671"/>
      <c r="B80" s="671"/>
      <c r="C80" s="671"/>
      <c r="D80" s="671"/>
      <c r="E80" s="671"/>
      <c r="F80" s="671"/>
      <c r="G80" s="671"/>
      <c r="H80" s="671"/>
      <c r="I80" s="671"/>
      <c r="J80" s="671"/>
      <c r="K80" s="672"/>
      <c r="L80" s="671"/>
      <c r="M80" s="671"/>
      <c r="N80" s="671"/>
      <c r="O80" s="671"/>
      <c r="P80" s="672"/>
      <c r="Q80" s="671"/>
      <c r="R80" s="671"/>
      <c r="S80" s="671"/>
      <c r="T80" s="671"/>
      <c r="U80" s="672"/>
      <c r="V80" s="671"/>
      <c r="W80" s="671"/>
      <c r="X80" s="671"/>
      <c r="Y80" s="671"/>
      <c r="Z80" s="673"/>
      <c r="AA80" s="671"/>
      <c r="AB80" s="671"/>
      <c r="AC80" s="671"/>
      <c r="AD80" s="671"/>
      <c r="AE80" s="673"/>
      <c r="AF80" s="671"/>
      <c r="AG80" s="671"/>
      <c r="AH80" s="671"/>
      <c r="AI80" s="671"/>
      <c r="AJ80" s="672"/>
      <c r="AK80" s="671"/>
      <c r="AL80" s="671"/>
      <c r="AM80" s="671"/>
      <c r="AN80" s="671"/>
      <c r="AO80" s="672"/>
      <c r="AP80" s="671"/>
      <c r="AQ80" s="671"/>
      <c r="AR80" s="671"/>
      <c r="AS80" s="671"/>
      <c r="AT80" s="671"/>
      <c r="AU80" s="671"/>
      <c r="AV80" s="671"/>
      <c r="AW80" s="671"/>
      <c r="AX80" s="671"/>
      <c r="AY80" s="671"/>
      <c r="AZ80" s="671"/>
      <c r="BA80" s="671"/>
      <c r="BB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</row>
    <row r="81" spans="1:67" x14ac:dyDescent="0.2">
      <c r="A81" s="671"/>
      <c r="B81" s="696" t="s">
        <v>281</v>
      </c>
      <c r="C81" s="697"/>
      <c r="D81" s="698"/>
      <c r="E81" s="698"/>
      <c r="F81" s="698"/>
      <c r="G81" s="698"/>
      <c r="H81" s="698"/>
      <c r="I81" s="699"/>
      <c r="J81" s="671"/>
      <c r="K81" s="672"/>
      <c r="L81" s="671"/>
      <c r="M81" s="671"/>
      <c r="N81" s="671"/>
      <c r="O81" s="671"/>
      <c r="P81" s="672"/>
      <c r="Q81" s="671"/>
      <c r="R81" s="671"/>
      <c r="S81" s="671"/>
      <c r="T81" s="671"/>
      <c r="U81" s="672"/>
      <c r="V81" s="671"/>
      <c r="W81" s="671"/>
      <c r="X81" s="671"/>
      <c r="Y81" s="671"/>
      <c r="Z81" s="673"/>
      <c r="AB81" s="671"/>
      <c r="AC81" s="671"/>
      <c r="AD81" s="671"/>
      <c r="AE81" s="673"/>
      <c r="AF81" s="671"/>
      <c r="AG81" s="671"/>
      <c r="AH81" s="671"/>
      <c r="AI81" s="671"/>
      <c r="AJ81" s="672"/>
      <c r="AK81" s="671"/>
      <c r="AL81" s="671"/>
      <c r="AM81" s="671"/>
      <c r="AN81" s="671"/>
      <c r="AO81" s="672"/>
      <c r="AP81" s="671"/>
      <c r="AQ81" s="671"/>
      <c r="AR81" s="671"/>
      <c r="AS81" s="671"/>
      <c r="AT81" s="671"/>
      <c r="AU81" s="671"/>
      <c r="AV81" s="671"/>
      <c r="AW81" s="671"/>
      <c r="AX81" s="671"/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</row>
    <row r="82" spans="1:67" x14ac:dyDescent="0.2">
      <c r="A82" s="671"/>
      <c r="B82" s="617" t="s">
        <v>279</v>
      </c>
      <c r="C82" s="948" t="s">
        <v>282</v>
      </c>
      <c r="D82" s="948"/>
      <c r="E82" s="948"/>
      <c r="F82" s="948"/>
      <c r="G82" s="948"/>
      <c r="H82" s="948"/>
      <c r="I82" s="949"/>
      <c r="J82" s="671"/>
      <c r="K82" s="672"/>
      <c r="L82" s="671"/>
      <c r="M82" s="671"/>
      <c r="N82" s="671"/>
      <c r="O82" s="671"/>
      <c r="P82" s="672"/>
      <c r="Q82" s="671"/>
      <c r="R82" s="671"/>
      <c r="S82" s="671"/>
      <c r="T82" s="671"/>
      <c r="U82" s="672"/>
      <c r="V82" s="671"/>
      <c r="W82" s="671"/>
      <c r="X82" s="671"/>
      <c r="Y82" s="671"/>
      <c r="Z82" s="673"/>
      <c r="AA82" s="671"/>
      <c r="AB82" s="671"/>
      <c r="AC82" s="671"/>
      <c r="AD82" s="671"/>
      <c r="AE82" s="673"/>
      <c r="AF82" s="671"/>
      <c r="AG82" s="671"/>
      <c r="AH82" s="671"/>
      <c r="AI82" s="671"/>
      <c r="AJ82" s="672"/>
      <c r="AK82" s="671"/>
      <c r="AL82" s="671"/>
      <c r="AM82" s="671"/>
      <c r="AN82" s="671"/>
      <c r="AO82" s="672"/>
      <c r="AP82" s="671"/>
      <c r="AQ82" s="671"/>
      <c r="AR82" s="671"/>
      <c r="AS82" s="671"/>
      <c r="AT82" s="671"/>
      <c r="AU82" s="671"/>
      <c r="AV82" s="671"/>
      <c r="AW82" s="671"/>
      <c r="AX82" s="671"/>
      <c r="AY82" s="671"/>
      <c r="AZ82" s="671"/>
      <c r="BA82" s="671"/>
      <c r="BB82" s="671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</row>
    <row r="83" spans="1:67" ht="13.5" thickBot="1" x14ac:dyDescent="0.25">
      <c r="A83" s="671"/>
      <c r="B83" s="493" t="s">
        <v>280</v>
      </c>
      <c r="C83" s="948">
        <v>62</v>
      </c>
      <c r="D83" s="948"/>
      <c r="E83" s="948"/>
      <c r="F83" s="948"/>
      <c r="G83" s="948"/>
      <c r="H83" s="948"/>
      <c r="I83" s="949"/>
      <c r="J83" s="671"/>
      <c r="K83" s="672"/>
      <c r="L83" s="671"/>
      <c r="M83" s="671"/>
      <c r="N83" s="671"/>
      <c r="O83" s="671"/>
      <c r="P83" s="672"/>
      <c r="Q83" s="671"/>
      <c r="R83" s="671"/>
      <c r="S83" s="671"/>
      <c r="T83" s="671"/>
      <c r="U83" s="672"/>
      <c r="V83" s="671"/>
      <c r="W83" s="671"/>
      <c r="X83" s="671"/>
      <c r="Y83" s="671"/>
      <c r="Z83" s="673"/>
      <c r="AA83" s="671"/>
      <c r="AB83" s="671"/>
      <c r="AC83" s="671"/>
      <c r="AD83" s="671"/>
      <c r="AE83" s="673"/>
      <c r="AF83" s="671"/>
      <c r="AG83" s="671"/>
      <c r="AH83" s="671"/>
      <c r="AI83" s="671"/>
      <c r="AJ83" s="672"/>
      <c r="AK83" s="671"/>
      <c r="AL83" s="671"/>
      <c r="AM83" s="671"/>
      <c r="AN83" s="671"/>
      <c r="AO83" s="672"/>
      <c r="AP83" s="671"/>
      <c r="AQ83" s="671"/>
      <c r="AR83" s="671"/>
      <c r="AS83" s="671"/>
      <c r="AT83" s="671"/>
      <c r="AU83" s="671"/>
      <c r="AV83" s="671"/>
      <c r="AW83" s="671"/>
      <c r="AX83" s="671"/>
      <c r="AY83" s="671"/>
      <c r="AZ83" s="671"/>
      <c r="BA83" s="671"/>
      <c r="BB83" s="671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</row>
    <row r="84" spans="1:67" ht="13.5" thickBot="1" x14ac:dyDescent="0.25">
      <c r="A84" s="671"/>
      <c r="B84" s="700" t="s">
        <v>23</v>
      </c>
      <c r="C84" s="952">
        <f>SUM(C83:C83)</f>
        <v>62</v>
      </c>
      <c r="D84" s="952"/>
      <c r="E84" s="952"/>
      <c r="F84" s="952"/>
      <c r="G84" s="952"/>
      <c r="H84" s="952"/>
      <c r="I84" s="953"/>
      <c r="J84" s="671"/>
      <c r="K84" s="672"/>
      <c r="L84" s="671"/>
      <c r="M84" s="671"/>
      <c r="N84" s="671"/>
      <c r="O84" s="671"/>
      <c r="P84" s="672"/>
      <c r="Q84" s="671"/>
      <c r="R84" s="671"/>
      <c r="S84" s="671"/>
      <c r="T84" s="671"/>
      <c r="U84" s="672"/>
      <c r="V84" s="671"/>
      <c r="W84" s="671"/>
      <c r="X84" s="671"/>
      <c r="Y84" s="671"/>
      <c r="Z84" s="673"/>
      <c r="AA84" s="671"/>
      <c r="AB84" s="671"/>
      <c r="AC84" s="671"/>
      <c r="AD84" s="671"/>
      <c r="AE84" s="673"/>
      <c r="AF84" s="671"/>
      <c r="AG84" s="671"/>
      <c r="AH84" s="671"/>
      <c r="AI84" s="671"/>
      <c r="AJ84" s="672"/>
      <c r="AK84" s="671"/>
      <c r="AL84" s="671"/>
      <c r="AM84" s="671"/>
      <c r="AN84" s="671"/>
      <c r="AO84" s="672"/>
      <c r="AP84" s="671"/>
      <c r="AQ84" s="671"/>
      <c r="AR84" s="671"/>
      <c r="AS84" s="671"/>
      <c r="AT84" s="671"/>
      <c r="AU84" s="671"/>
      <c r="AV84" s="671"/>
      <c r="AW84" s="671"/>
      <c r="AX84" s="671"/>
      <c r="AY84" s="671"/>
      <c r="AZ84" s="671"/>
      <c r="BA84" s="671"/>
      <c r="BB84" s="671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</row>
    <row r="85" spans="1:67" x14ac:dyDescent="0.2">
      <c r="A85" s="671"/>
      <c r="B85" s="671"/>
      <c r="C85" s="671"/>
      <c r="D85" s="671"/>
      <c r="E85" s="671"/>
      <c r="F85" s="671"/>
      <c r="G85" s="671"/>
      <c r="H85" s="671"/>
      <c r="I85" s="671"/>
      <c r="J85" s="671"/>
      <c r="K85" s="672"/>
      <c r="L85" s="671"/>
      <c r="M85" s="671"/>
      <c r="N85" s="671"/>
      <c r="O85" s="671"/>
      <c r="P85" s="672"/>
      <c r="Q85" s="671"/>
      <c r="R85" s="671"/>
      <c r="S85" s="671"/>
      <c r="T85" s="671"/>
      <c r="U85" s="672"/>
      <c r="V85" s="671"/>
      <c r="W85" s="671"/>
      <c r="X85" s="671"/>
      <c r="Y85" s="671"/>
      <c r="Z85" s="673"/>
      <c r="AA85" s="671"/>
      <c r="AB85" s="671"/>
      <c r="AC85" s="671"/>
      <c r="AD85" s="671"/>
      <c r="AE85" s="673"/>
      <c r="AF85" s="671"/>
      <c r="AG85" s="671"/>
      <c r="AH85" s="671"/>
      <c r="AI85" s="671"/>
      <c r="AJ85" s="672"/>
      <c r="AK85" s="671"/>
      <c r="AL85" s="671"/>
      <c r="AM85" s="671"/>
      <c r="AN85" s="671"/>
      <c r="AO85" s="672"/>
      <c r="AP85" s="671"/>
      <c r="AQ85" s="671"/>
      <c r="AR85" s="671"/>
      <c r="AS85" s="671"/>
      <c r="AT85" s="671"/>
      <c r="AU85" s="671"/>
      <c r="AV85" s="671"/>
      <c r="AW85" s="671"/>
      <c r="AX85" s="671"/>
      <c r="AY85" s="671"/>
      <c r="AZ85" s="671"/>
      <c r="BA85" s="671"/>
      <c r="BB85" s="671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</row>
    <row r="86" spans="1:67" x14ac:dyDescent="0.2">
      <c r="A86" s="671"/>
      <c r="B86" s="860" t="s">
        <v>307</v>
      </c>
      <c r="C86" s="671"/>
      <c r="D86" s="671"/>
      <c r="E86" s="671"/>
      <c r="F86" s="671"/>
      <c r="G86" s="671"/>
      <c r="H86" s="671"/>
      <c r="I86" s="671"/>
      <c r="J86" s="671"/>
      <c r="K86" s="672"/>
      <c r="L86" s="671"/>
      <c r="M86" s="671"/>
      <c r="N86" s="671"/>
      <c r="O86" s="671"/>
      <c r="P86" s="672"/>
      <c r="Q86" s="671"/>
      <c r="R86" s="671"/>
      <c r="S86" s="671"/>
      <c r="T86" s="671"/>
      <c r="U86" s="672"/>
      <c r="V86" s="671"/>
      <c r="W86" s="671"/>
      <c r="X86" s="671"/>
      <c r="Y86" s="671"/>
      <c r="Z86" s="673"/>
      <c r="AA86" s="671"/>
      <c r="AB86" s="671"/>
      <c r="AC86" s="671"/>
      <c r="AD86" s="671"/>
      <c r="AE86" s="673"/>
      <c r="AF86" s="671"/>
      <c r="AG86" s="671"/>
      <c r="AH86" s="671"/>
      <c r="AI86" s="671"/>
      <c r="AJ86" s="672"/>
      <c r="AK86" s="671"/>
      <c r="AL86" s="671"/>
      <c r="AM86" s="671"/>
      <c r="AN86" s="671"/>
      <c r="AO86" s="672"/>
      <c r="AP86" s="671"/>
      <c r="AQ86" s="671"/>
      <c r="AR86" s="671"/>
      <c r="AS86" s="671"/>
      <c r="AT86" s="671"/>
      <c r="AU86" s="671"/>
      <c r="AV86" s="671"/>
      <c r="AW86" s="671"/>
      <c r="AX86" s="671"/>
      <c r="AY86" s="671"/>
      <c r="AZ86" s="671"/>
      <c r="BA86" s="671"/>
      <c r="BB86" s="671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</row>
    <row r="87" spans="1:67" x14ac:dyDescent="0.2">
      <c r="B87" s="593" t="s">
        <v>306</v>
      </c>
    </row>
    <row r="88" spans="1:67" x14ac:dyDescent="0.2">
      <c r="B88" t="s">
        <v>305</v>
      </c>
    </row>
  </sheetData>
  <mergeCells count="48">
    <mergeCell ref="BE6:BI6"/>
    <mergeCell ref="BJ6:BN6"/>
    <mergeCell ref="B6:B7"/>
    <mergeCell ref="C6:F6"/>
    <mergeCell ref="H6:K6"/>
    <mergeCell ref="L6:P6"/>
    <mergeCell ref="Q6:U6"/>
    <mergeCell ref="V6:Z6"/>
    <mergeCell ref="AA6:AE6"/>
    <mergeCell ref="AF6:AJ6"/>
    <mergeCell ref="G6:G7"/>
    <mergeCell ref="V39:Z39"/>
    <mergeCell ref="AK6:AO6"/>
    <mergeCell ref="AP6:AT6"/>
    <mergeCell ref="AU6:AY6"/>
    <mergeCell ref="AZ6:BD6"/>
    <mergeCell ref="B39:B40"/>
    <mergeCell ref="C39:F39"/>
    <mergeCell ref="H39:K39"/>
    <mergeCell ref="L39:P39"/>
    <mergeCell ref="Q39:U39"/>
    <mergeCell ref="G39:G40"/>
    <mergeCell ref="BE39:BI39"/>
    <mergeCell ref="BJ39:BN39"/>
    <mergeCell ref="B72:B73"/>
    <mergeCell ref="C72:F72"/>
    <mergeCell ref="H72:K72"/>
    <mergeCell ref="L72:P72"/>
    <mergeCell ref="Q72:U72"/>
    <mergeCell ref="V72:Z72"/>
    <mergeCell ref="AA72:AE72"/>
    <mergeCell ref="AF72:AJ72"/>
    <mergeCell ref="AA39:AE39"/>
    <mergeCell ref="AF39:AJ39"/>
    <mergeCell ref="AK39:AO39"/>
    <mergeCell ref="AP39:AT39"/>
    <mergeCell ref="AU39:AY39"/>
    <mergeCell ref="AZ39:BD39"/>
    <mergeCell ref="AP72:AT72"/>
    <mergeCell ref="AU72:AY72"/>
    <mergeCell ref="AZ72:BD72"/>
    <mergeCell ref="BE72:BI72"/>
    <mergeCell ref="BJ72:BN72"/>
    <mergeCell ref="C82:I82"/>
    <mergeCell ref="C83:I83"/>
    <mergeCell ref="C84:I84"/>
    <mergeCell ref="AK72:AO72"/>
    <mergeCell ref="G72:G73"/>
  </mergeCells>
  <conditionalFormatting sqref="P10:P36">
    <cfRule type="cellIs" dxfId="236" priority="142" operator="lessThan">
      <formula>-0.23</formula>
    </cfRule>
    <cfRule type="cellIs" dxfId="235" priority="143" operator="between">
      <formula>-0.2</formula>
      <formula>-0.23</formula>
    </cfRule>
    <cfRule type="cellIs" dxfId="234" priority="144" operator="greaterThan">
      <formula>-0.2</formula>
    </cfRule>
  </conditionalFormatting>
  <conditionalFormatting sqref="U10:U36">
    <cfRule type="cellIs" dxfId="233" priority="94" operator="lessThan">
      <formula>-0.23</formula>
    </cfRule>
    <cfRule type="cellIs" dxfId="232" priority="95" operator="between">
      <formula>-0.2</formula>
      <formula>-0.23</formula>
    </cfRule>
    <cfRule type="cellIs" dxfId="231" priority="96" operator="greaterThan">
      <formula>-0.2</formula>
    </cfRule>
  </conditionalFormatting>
  <conditionalFormatting sqref="Z10:Z36">
    <cfRule type="cellIs" dxfId="230" priority="91" operator="lessThan">
      <formula>-0.23</formula>
    </cfRule>
    <cfRule type="cellIs" dxfId="229" priority="92" operator="between">
      <formula>-0.2</formula>
      <formula>-0.23</formula>
    </cfRule>
    <cfRule type="cellIs" dxfId="228" priority="93" operator="greaterThan">
      <formula>-0.2</formula>
    </cfRule>
  </conditionalFormatting>
  <conditionalFormatting sqref="AE10:AE36">
    <cfRule type="cellIs" dxfId="227" priority="88" operator="lessThan">
      <formula>-0.23</formula>
    </cfRule>
    <cfRule type="cellIs" dxfId="226" priority="89" operator="between">
      <formula>-0.2</formula>
      <formula>-0.23</formula>
    </cfRule>
    <cfRule type="cellIs" dxfId="225" priority="90" operator="greaterThan">
      <formula>-0.2</formula>
    </cfRule>
  </conditionalFormatting>
  <conditionalFormatting sqref="AJ10:AJ36">
    <cfRule type="cellIs" dxfId="224" priority="85" operator="lessThan">
      <formula>-0.23</formula>
    </cfRule>
    <cfRule type="cellIs" dxfId="223" priority="86" operator="between">
      <formula>-0.2</formula>
      <formula>-0.23</formula>
    </cfRule>
    <cfRule type="cellIs" dxfId="222" priority="87" operator="greaterThan">
      <formula>-0.2</formula>
    </cfRule>
  </conditionalFormatting>
  <conditionalFormatting sqref="AO10:AO36">
    <cfRule type="cellIs" dxfId="221" priority="82" operator="lessThan">
      <formula>-0.23</formula>
    </cfRule>
    <cfRule type="cellIs" dxfId="220" priority="83" operator="between">
      <formula>-0.2</formula>
      <formula>-0.23</formula>
    </cfRule>
    <cfRule type="cellIs" dxfId="219" priority="84" operator="greaterThan">
      <formula>-0.2</formula>
    </cfRule>
  </conditionalFormatting>
  <conditionalFormatting sqref="AT10:AT36">
    <cfRule type="cellIs" dxfId="218" priority="79" operator="lessThan">
      <formula>-0.23</formula>
    </cfRule>
    <cfRule type="cellIs" dxfId="217" priority="80" operator="between">
      <formula>-0.2</formula>
      <formula>-0.23</formula>
    </cfRule>
    <cfRule type="cellIs" dxfId="216" priority="81" operator="greaterThan">
      <formula>-0.2</formula>
    </cfRule>
  </conditionalFormatting>
  <conditionalFormatting sqref="AY10:AY36">
    <cfRule type="cellIs" dxfId="215" priority="76" operator="lessThan">
      <formula>-0.23</formula>
    </cfRule>
    <cfRule type="cellIs" dxfId="214" priority="77" operator="between">
      <formula>-0.2</formula>
      <formula>-0.23</formula>
    </cfRule>
    <cfRule type="cellIs" dxfId="213" priority="78" operator="greaterThan">
      <formula>-0.2</formula>
    </cfRule>
  </conditionalFormatting>
  <conditionalFormatting sqref="BD10:BD36">
    <cfRule type="cellIs" dxfId="212" priority="73" operator="lessThan">
      <formula>-0.23</formula>
    </cfRule>
    <cfRule type="cellIs" dxfId="211" priority="74" operator="between">
      <formula>-0.2</formula>
      <formula>-0.23</formula>
    </cfRule>
    <cfRule type="cellIs" dxfId="210" priority="75" operator="greaterThan">
      <formula>-0.2</formula>
    </cfRule>
  </conditionalFormatting>
  <conditionalFormatting sqref="BI10:BI36">
    <cfRule type="cellIs" dxfId="209" priority="70" operator="lessThan">
      <formula>-0.23</formula>
    </cfRule>
    <cfRule type="cellIs" dxfId="208" priority="71" operator="between">
      <formula>-0.2</formula>
      <formula>-0.23</formula>
    </cfRule>
    <cfRule type="cellIs" dxfId="207" priority="72" operator="greaterThan">
      <formula>-0.2</formula>
    </cfRule>
  </conditionalFormatting>
  <conditionalFormatting sqref="BN10:BN36">
    <cfRule type="cellIs" dxfId="206" priority="67" operator="lessThan">
      <formula>-0.23</formula>
    </cfRule>
    <cfRule type="cellIs" dxfId="205" priority="68" operator="between">
      <formula>-0.2</formula>
      <formula>-0.23</formula>
    </cfRule>
    <cfRule type="cellIs" dxfId="204" priority="69" operator="greaterThan">
      <formula>-0.2</formula>
    </cfRule>
  </conditionalFormatting>
  <conditionalFormatting sqref="P43:P69">
    <cfRule type="cellIs" dxfId="203" priority="64" operator="lessThan">
      <formula>-0.23</formula>
    </cfRule>
    <cfRule type="cellIs" dxfId="202" priority="65" operator="between">
      <formula>-0.2</formula>
      <formula>-0.23</formula>
    </cfRule>
    <cfRule type="cellIs" dxfId="201" priority="66" operator="greaterThan">
      <formula>-0.2</formula>
    </cfRule>
  </conditionalFormatting>
  <conditionalFormatting sqref="U43:U69">
    <cfRule type="cellIs" dxfId="200" priority="61" operator="lessThan">
      <formula>-0.23</formula>
    </cfRule>
    <cfRule type="cellIs" dxfId="199" priority="62" operator="between">
      <formula>-0.2</formula>
      <formula>-0.23</formula>
    </cfRule>
    <cfRule type="cellIs" dxfId="198" priority="63" operator="greaterThan">
      <formula>-0.2</formula>
    </cfRule>
  </conditionalFormatting>
  <conditionalFormatting sqref="Z43:Z69">
    <cfRule type="cellIs" dxfId="197" priority="58" operator="lessThan">
      <formula>-0.23</formula>
    </cfRule>
    <cfRule type="cellIs" dxfId="196" priority="59" operator="between">
      <formula>-0.2</formula>
      <formula>-0.23</formula>
    </cfRule>
    <cfRule type="cellIs" dxfId="195" priority="60" operator="greaterThan">
      <formula>-0.2</formula>
    </cfRule>
  </conditionalFormatting>
  <conditionalFormatting sqref="AE43:AE69">
    <cfRule type="cellIs" dxfId="194" priority="55" operator="lessThan">
      <formula>-0.23</formula>
    </cfRule>
    <cfRule type="cellIs" dxfId="193" priority="56" operator="between">
      <formula>-0.2</formula>
      <formula>-0.23</formula>
    </cfRule>
    <cfRule type="cellIs" dxfId="192" priority="57" operator="greaterThan">
      <formula>-0.2</formula>
    </cfRule>
  </conditionalFormatting>
  <conditionalFormatting sqref="AJ43:AJ69">
    <cfRule type="cellIs" dxfId="191" priority="52" operator="lessThan">
      <formula>-0.23</formula>
    </cfRule>
    <cfRule type="cellIs" dxfId="190" priority="53" operator="between">
      <formula>-0.2</formula>
      <formula>-0.23</formula>
    </cfRule>
    <cfRule type="cellIs" dxfId="189" priority="54" operator="greaterThan">
      <formula>-0.2</formula>
    </cfRule>
  </conditionalFormatting>
  <conditionalFormatting sqref="AO43:AO69">
    <cfRule type="cellIs" dxfId="188" priority="49" operator="lessThan">
      <formula>-0.23</formula>
    </cfRule>
    <cfRule type="cellIs" dxfId="187" priority="50" operator="between">
      <formula>-0.2</formula>
      <formula>-0.23</formula>
    </cfRule>
    <cfRule type="cellIs" dxfId="186" priority="51" operator="greaterThan">
      <formula>-0.2</formula>
    </cfRule>
  </conditionalFormatting>
  <conditionalFormatting sqref="AT43:AT69">
    <cfRule type="cellIs" dxfId="185" priority="46" operator="lessThan">
      <formula>-0.23</formula>
    </cfRule>
    <cfRule type="cellIs" dxfId="184" priority="47" operator="between">
      <formula>-0.2</formula>
      <formula>-0.23</formula>
    </cfRule>
    <cfRule type="cellIs" dxfId="183" priority="48" operator="greaterThan">
      <formula>-0.2</formula>
    </cfRule>
  </conditionalFormatting>
  <conditionalFormatting sqref="AY43:AY69">
    <cfRule type="cellIs" dxfId="182" priority="43" operator="lessThan">
      <formula>-0.23</formula>
    </cfRule>
    <cfRule type="cellIs" dxfId="181" priority="44" operator="between">
      <formula>-0.2</formula>
      <formula>-0.23</formula>
    </cfRule>
    <cfRule type="cellIs" dxfId="180" priority="45" operator="greaterThan">
      <formula>-0.2</formula>
    </cfRule>
  </conditionalFormatting>
  <conditionalFormatting sqref="BD43:BD69">
    <cfRule type="cellIs" dxfId="179" priority="40" operator="lessThan">
      <formula>-0.23</formula>
    </cfRule>
    <cfRule type="cellIs" dxfId="178" priority="41" operator="between">
      <formula>-0.2</formula>
      <formula>-0.23</formula>
    </cfRule>
    <cfRule type="cellIs" dxfId="177" priority="42" operator="greaterThan">
      <formula>-0.2</formula>
    </cfRule>
  </conditionalFormatting>
  <conditionalFormatting sqref="BI43:BI69">
    <cfRule type="cellIs" dxfId="176" priority="37" operator="lessThan">
      <formula>-0.23</formula>
    </cfRule>
    <cfRule type="cellIs" dxfId="175" priority="38" operator="between">
      <formula>-0.2</formula>
      <formula>-0.23</formula>
    </cfRule>
    <cfRule type="cellIs" dxfId="174" priority="39" operator="greaterThan">
      <formula>-0.2</formula>
    </cfRule>
  </conditionalFormatting>
  <conditionalFormatting sqref="BN43:BN69">
    <cfRule type="cellIs" dxfId="173" priority="34" operator="lessThan">
      <formula>-0.23</formula>
    </cfRule>
    <cfRule type="cellIs" dxfId="172" priority="35" operator="between">
      <formula>-0.2</formula>
      <formula>-0.23</formula>
    </cfRule>
    <cfRule type="cellIs" dxfId="171" priority="36" operator="greaterThan">
      <formula>-0.2</formula>
    </cfRule>
  </conditionalFormatting>
  <conditionalFormatting sqref="P74:P77">
    <cfRule type="cellIs" dxfId="170" priority="31" operator="lessThan">
      <formula>-0.23</formula>
    </cfRule>
    <cfRule type="cellIs" dxfId="169" priority="32" operator="between">
      <formula>-0.2</formula>
      <formula>-0.23</formula>
    </cfRule>
    <cfRule type="cellIs" dxfId="168" priority="33" operator="greaterThan">
      <formula>-0.2</formula>
    </cfRule>
  </conditionalFormatting>
  <conditionalFormatting sqref="U74:U77">
    <cfRule type="cellIs" dxfId="167" priority="28" operator="lessThan">
      <formula>-0.23</formula>
    </cfRule>
    <cfRule type="cellIs" dxfId="166" priority="29" operator="between">
      <formula>-0.2</formula>
      <formula>-0.23</formula>
    </cfRule>
    <cfRule type="cellIs" dxfId="165" priority="30" operator="greaterThan">
      <formula>-0.2</formula>
    </cfRule>
  </conditionalFormatting>
  <conditionalFormatting sqref="Z74:Z77">
    <cfRule type="cellIs" dxfId="164" priority="25" operator="lessThan">
      <formula>-0.23</formula>
    </cfRule>
    <cfRule type="cellIs" dxfId="163" priority="26" operator="between">
      <formula>-0.2</formula>
      <formula>-0.23</formula>
    </cfRule>
    <cfRule type="cellIs" dxfId="162" priority="27" operator="greaterThan">
      <formula>-0.2</formula>
    </cfRule>
  </conditionalFormatting>
  <conditionalFormatting sqref="AE74:AE77">
    <cfRule type="cellIs" dxfId="161" priority="22" operator="lessThan">
      <formula>-0.23</formula>
    </cfRule>
    <cfRule type="cellIs" dxfId="160" priority="23" operator="between">
      <formula>-0.2</formula>
      <formula>-0.23</formula>
    </cfRule>
    <cfRule type="cellIs" dxfId="159" priority="24" operator="greaterThan">
      <formula>-0.2</formula>
    </cfRule>
  </conditionalFormatting>
  <conditionalFormatting sqref="AJ74:AJ77">
    <cfRule type="cellIs" dxfId="158" priority="19" operator="lessThan">
      <formula>-0.23</formula>
    </cfRule>
    <cfRule type="cellIs" dxfId="157" priority="20" operator="between">
      <formula>-0.2</formula>
      <formula>-0.23</formula>
    </cfRule>
    <cfRule type="cellIs" dxfId="156" priority="21" operator="greaterThan">
      <formula>-0.2</formula>
    </cfRule>
  </conditionalFormatting>
  <conditionalFormatting sqref="AO74:AO77">
    <cfRule type="cellIs" dxfId="155" priority="16" operator="lessThan">
      <formula>-0.23</formula>
    </cfRule>
    <cfRule type="cellIs" dxfId="154" priority="17" operator="between">
      <formula>-0.2</formula>
      <formula>-0.23</formula>
    </cfRule>
    <cfRule type="cellIs" dxfId="153" priority="18" operator="greaterThan">
      <formula>-0.2</formula>
    </cfRule>
  </conditionalFormatting>
  <conditionalFormatting sqref="AT74:AT77">
    <cfRule type="cellIs" dxfId="152" priority="13" operator="lessThan">
      <formula>-0.23</formula>
    </cfRule>
    <cfRule type="cellIs" dxfId="151" priority="14" operator="between">
      <formula>-0.2</formula>
      <formula>-0.23</formula>
    </cfRule>
    <cfRule type="cellIs" dxfId="150" priority="15" operator="greaterThan">
      <formula>-0.2</formula>
    </cfRule>
  </conditionalFormatting>
  <conditionalFormatting sqref="AY74:AY77">
    <cfRule type="cellIs" dxfId="149" priority="10" operator="lessThan">
      <formula>-0.23</formula>
    </cfRule>
    <cfRule type="cellIs" dxfId="148" priority="11" operator="between">
      <formula>-0.2</formula>
      <formula>-0.23</formula>
    </cfRule>
    <cfRule type="cellIs" dxfId="147" priority="12" operator="greaterThan">
      <formula>-0.2</formula>
    </cfRule>
  </conditionalFormatting>
  <conditionalFormatting sqref="BD74:BD77">
    <cfRule type="cellIs" dxfId="146" priority="7" operator="lessThan">
      <formula>-0.23</formula>
    </cfRule>
    <cfRule type="cellIs" dxfId="145" priority="8" operator="between">
      <formula>-0.2</formula>
      <formula>-0.23</formula>
    </cfRule>
    <cfRule type="cellIs" dxfId="144" priority="9" operator="greaterThan">
      <formula>-0.2</formula>
    </cfRule>
  </conditionalFormatting>
  <conditionalFormatting sqref="BI74:BI77">
    <cfRule type="cellIs" dxfId="143" priority="4" operator="lessThan">
      <formula>-0.23</formula>
    </cfRule>
    <cfRule type="cellIs" dxfId="142" priority="5" operator="between">
      <formula>-0.2</formula>
      <formula>-0.23</formula>
    </cfRule>
    <cfRule type="cellIs" dxfId="141" priority="6" operator="greaterThan">
      <formula>-0.2</formula>
    </cfRule>
  </conditionalFormatting>
  <conditionalFormatting sqref="BN74:BN77">
    <cfRule type="cellIs" dxfId="140" priority="1" operator="lessThan">
      <formula>-0.23</formula>
    </cfRule>
    <cfRule type="cellIs" dxfId="139" priority="2" operator="between">
      <formula>-0.2</formula>
      <formula>-0.23</formula>
    </cfRule>
    <cfRule type="cellIs" dxfId="138" priority="3" operator="greaterThan">
      <formula>-0.2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O88"/>
  <sheetViews>
    <sheetView workbookViewId="0">
      <pane xSplit="2" topLeftCell="C1" activePane="topRight" state="frozen"/>
      <selection pane="topRight" activeCell="AO50" sqref="AO50"/>
    </sheetView>
  </sheetViews>
  <sheetFormatPr defaultColWidth="8.85546875" defaultRowHeight="12.75" x14ac:dyDescent="0.2"/>
  <cols>
    <col min="1" max="1" width="2" customWidth="1"/>
    <col min="2" max="2" width="20" customWidth="1"/>
    <col min="3" max="66" width="5.7109375" customWidth="1"/>
  </cols>
  <sheetData>
    <row r="1" spans="1:67" ht="15.75" x14ac:dyDescent="0.25">
      <c r="A1" s="671"/>
      <c r="B1" s="864" t="s">
        <v>309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71"/>
      <c r="S1" s="671"/>
      <c r="T1" s="671"/>
      <c r="U1" s="672"/>
      <c r="V1" s="671"/>
      <c r="W1" s="671"/>
      <c r="X1" s="671"/>
      <c r="Y1" s="671"/>
      <c r="Z1" s="673"/>
      <c r="AA1" s="671"/>
      <c r="AB1" s="671"/>
      <c r="AC1" s="671"/>
      <c r="AD1" s="671"/>
      <c r="AE1" s="673"/>
      <c r="AF1" s="671"/>
      <c r="AG1" s="671"/>
      <c r="AH1" s="671"/>
      <c r="AI1" s="671"/>
      <c r="AJ1" s="672"/>
      <c r="AK1" s="671"/>
      <c r="AL1" s="671"/>
      <c r="AM1" s="671"/>
      <c r="AN1" s="671"/>
      <c r="AO1" s="672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</row>
    <row r="2" spans="1:67" ht="13.5" thickBot="1" x14ac:dyDescent="0.25">
      <c r="A2" s="671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1"/>
      <c r="S2" s="671"/>
      <c r="T2" s="671"/>
      <c r="U2" s="672"/>
      <c r="V2" s="671"/>
      <c r="W2" s="671"/>
      <c r="X2" s="671"/>
      <c r="Y2" s="671"/>
      <c r="Z2" s="673"/>
      <c r="AA2" s="671"/>
      <c r="AB2" s="671"/>
      <c r="AC2" s="671"/>
      <c r="AD2" s="671"/>
      <c r="AE2" s="673"/>
      <c r="AF2" s="671"/>
      <c r="AG2" s="671"/>
      <c r="AH2" s="671"/>
      <c r="AI2" s="671"/>
      <c r="AJ2" s="672"/>
      <c r="AK2" s="671"/>
      <c r="AL2" s="671"/>
      <c r="AM2" s="671"/>
      <c r="AN2" s="671"/>
      <c r="AO2" s="672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</row>
    <row r="3" spans="1:67" ht="13.5" thickBot="1" x14ac:dyDescent="0.25">
      <c r="A3" s="678"/>
      <c r="B3" s="675" t="s">
        <v>278</v>
      </c>
      <c r="C3" s="676">
        <f>C8+C41+C74</f>
        <v>1508</v>
      </c>
      <c r="D3" s="676">
        <f>D8+D41+D74</f>
        <v>655</v>
      </c>
      <c r="E3" s="677">
        <f>E8+E41+E74</f>
        <v>2163</v>
      </c>
      <c r="F3" s="676"/>
      <c r="G3" s="676"/>
      <c r="H3" s="676">
        <f>H8+H41+H74</f>
        <v>1447</v>
      </c>
      <c r="I3" s="676">
        <f>I8+I41+I74</f>
        <v>631</v>
      </c>
      <c r="J3" s="677">
        <f>J8+J41+J74</f>
        <v>2078</v>
      </c>
      <c r="K3" s="676"/>
      <c r="L3" s="676">
        <f>L8+L41+L74</f>
        <v>1435</v>
      </c>
      <c r="M3" s="676">
        <f>M8+M41+M74</f>
        <v>616</v>
      </c>
      <c r="N3" s="677">
        <f>N8+N41+N74</f>
        <v>2051</v>
      </c>
      <c r="O3" s="677"/>
      <c r="P3" s="676"/>
      <c r="Q3" s="676">
        <f>Q8+Q41+Q74</f>
        <v>1410</v>
      </c>
      <c r="R3" s="676">
        <f>R8+R41+R74</f>
        <v>599</v>
      </c>
      <c r="S3" s="677">
        <f>S8+S41+S74</f>
        <v>2009</v>
      </c>
      <c r="T3" s="677"/>
      <c r="U3" s="676"/>
      <c r="V3" s="676">
        <f>V8+V41+V74</f>
        <v>1383</v>
      </c>
      <c r="W3" s="676">
        <f>W8+W41+W74</f>
        <v>592</v>
      </c>
      <c r="X3" s="677">
        <f>X8+X41+X74</f>
        <v>1975</v>
      </c>
      <c r="Y3" s="677"/>
      <c r="Z3" s="676"/>
      <c r="AA3" s="676">
        <f>AA8+AA41+AA74</f>
        <v>1363</v>
      </c>
      <c r="AB3" s="676">
        <f>AB8+AB41+AB74</f>
        <v>573</v>
      </c>
      <c r="AC3" s="677">
        <f>AC8+AC41+AC74</f>
        <v>1936</v>
      </c>
      <c r="AD3" s="677"/>
      <c r="AE3" s="676"/>
      <c r="AF3" s="676">
        <f>AF8+AF41+AF74</f>
        <v>1293</v>
      </c>
      <c r="AG3" s="676">
        <f>AG8+AG41+AG74</f>
        <v>542</v>
      </c>
      <c r="AH3" s="676">
        <f>AH8+AH41+AH74</f>
        <v>1835</v>
      </c>
      <c r="AI3" s="676"/>
      <c r="AJ3" s="676"/>
      <c r="AK3" s="676">
        <f>AK8+AK41+AK74</f>
        <v>1306</v>
      </c>
      <c r="AL3" s="676">
        <f>AL8+AL41+AL74</f>
        <v>539</v>
      </c>
      <c r="AM3" s="676">
        <f>AM8+AM41+AM74</f>
        <v>1845</v>
      </c>
      <c r="AN3" s="676"/>
      <c r="AO3" s="676"/>
      <c r="AP3" s="676">
        <f>AP8+AP41+AP74</f>
        <v>1296</v>
      </c>
      <c r="AQ3" s="676">
        <f>AQ8+AQ41+AQ74</f>
        <v>532</v>
      </c>
      <c r="AR3" s="676">
        <f>AR8+AR41+AR74</f>
        <v>1828</v>
      </c>
      <c r="AS3" s="676"/>
      <c r="AT3" s="676"/>
      <c r="AU3" s="676">
        <f>AU8+AU41+AU74</f>
        <v>1282</v>
      </c>
      <c r="AV3" s="676">
        <f>AV8+AV41+AV74</f>
        <v>530</v>
      </c>
      <c r="AW3" s="676">
        <f>AW8+AW41+AW74</f>
        <v>1812</v>
      </c>
      <c r="AX3" s="676"/>
      <c r="AY3" s="676"/>
      <c r="AZ3" s="676">
        <f>AZ8+AZ41+AZ74</f>
        <v>1260</v>
      </c>
      <c r="BA3" s="676">
        <f>BA8+BA41+BA74</f>
        <v>526</v>
      </c>
      <c r="BB3" s="676">
        <f>BB8+BB41+BB74</f>
        <v>1786</v>
      </c>
      <c r="BC3" s="676"/>
      <c r="BD3" s="676"/>
      <c r="BE3" s="676">
        <f>BE8+BE41+BE74</f>
        <v>1242</v>
      </c>
      <c r="BF3" s="676">
        <f>BF8+BF41+BF74</f>
        <v>524</v>
      </c>
      <c r="BG3" s="676">
        <f>BG8+BG41+BG74</f>
        <v>1766</v>
      </c>
      <c r="BH3" s="676"/>
      <c r="BI3" s="676"/>
      <c r="BJ3" s="676">
        <f>BJ8+BJ41+BJ74</f>
        <v>1240</v>
      </c>
      <c r="BK3" s="676">
        <f>BK8+BK41+BK74</f>
        <v>519</v>
      </c>
      <c r="BL3" s="676">
        <f>BL8+BL41+BL74</f>
        <v>1759</v>
      </c>
      <c r="BM3" s="676"/>
      <c r="BN3" s="676"/>
      <c r="BO3" s="678"/>
    </row>
    <row r="4" spans="1:67" x14ac:dyDescent="0.2">
      <c r="A4" s="681"/>
      <c r="B4" s="679" t="s">
        <v>283</v>
      </c>
      <c r="C4" s="680"/>
      <c r="D4" s="680"/>
      <c r="E4" s="680">
        <f>E3+$C$84</f>
        <v>2244</v>
      </c>
      <c r="F4" s="680"/>
      <c r="G4" s="680"/>
      <c r="H4" s="680"/>
      <c r="I4" s="680"/>
      <c r="J4" s="680">
        <f>J3+$C$84</f>
        <v>2159</v>
      </c>
      <c r="K4" s="680"/>
      <c r="L4" s="680"/>
      <c r="M4" s="680"/>
      <c r="N4" s="680">
        <f>N3+$C$84</f>
        <v>2132</v>
      </c>
      <c r="O4" s="680"/>
      <c r="P4" s="680"/>
      <c r="Q4" s="680"/>
      <c r="R4" s="680"/>
      <c r="S4" s="680">
        <f>S3+$C$84</f>
        <v>2090</v>
      </c>
      <c r="T4" s="680"/>
      <c r="U4" s="680"/>
      <c r="V4" s="680"/>
      <c r="W4" s="680"/>
      <c r="X4" s="680">
        <f>X3+$C$84</f>
        <v>2056</v>
      </c>
      <c r="Y4" s="680"/>
      <c r="Z4" s="680"/>
      <c r="AA4" s="680" t="s">
        <v>288</v>
      </c>
      <c r="AB4" s="680"/>
      <c r="AC4" s="680">
        <f>AC3+$C$84</f>
        <v>2017</v>
      </c>
      <c r="AD4" s="680"/>
      <c r="AE4" s="680"/>
      <c r="AF4" s="680"/>
      <c r="AG4" s="680"/>
      <c r="AH4" s="680">
        <f>AH3+$C$84</f>
        <v>1916</v>
      </c>
      <c r="AI4" s="680"/>
      <c r="AJ4" s="680"/>
      <c r="AK4" s="680"/>
      <c r="AL4" s="680"/>
      <c r="AM4" s="680">
        <f>AM3+$C$84</f>
        <v>1926</v>
      </c>
      <c r="AN4" s="680"/>
      <c r="AO4" s="680"/>
      <c r="AP4" s="680"/>
      <c r="AQ4" s="680"/>
      <c r="AR4" s="680">
        <f>AR3+$C$84</f>
        <v>1909</v>
      </c>
      <c r="AS4" s="680"/>
      <c r="AT4" s="680"/>
      <c r="AU4" s="680"/>
      <c r="AV4" s="680"/>
      <c r="AW4" s="680">
        <f>AW3+$C$84</f>
        <v>1893</v>
      </c>
      <c r="AX4" s="680"/>
      <c r="AY4" s="680"/>
      <c r="AZ4" s="680"/>
      <c r="BA4" s="680"/>
      <c r="BB4" s="680">
        <f>BB3+$C$84</f>
        <v>1867</v>
      </c>
      <c r="BC4" s="680"/>
      <c r="BD4" s="680"/>
      <c r="BE4" s="680"/>
      <c r="BF4" s="680"/>
      <c r="BG4" s="680">
        <f>BG3+$C$84</f>
        <v>1847</v>
      </c>
      <c r="BH4" s="680"/>
      <c r="BI4" s="680"/>
      <c r="BJ4" s="680"/>
      <c r="BK4" s="680"/>
      <c r="BL4" s="680">
        <f>BL3+$C$84</f>
        <v>1840</v>
      </c>
      <c r="BM4" s="680"/>
      <c r="BN4" s="681"/>
      <c r="BO4" s="681"/>
    </row>
    <row r="5" spans="1:67" ht="13.5" thickBot="1" x14ac:dyDescent="0.25">
      <c r="A5" s="681"/>
      <c r="B5" s="679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680"/>
      <c r="AD5" s="680"/>
      <c r="AE5" s="680"/>
      <c r="AF5" s="680"/>
      <c r="AG5" s="680"/>
      <c r="AH5" s="680"/>
      <c r="AI5" s="680"/>
      <c r="AJ5" s="680"/>
      <c r="AK5" s="680"/>
      <c r="AL5" s="680"/>
      <c r="AM5" s="680"/>
      <c r="AN5" s="680"/>
      <c r="AO5" s="680"/>
      <c r="AP5" s="681"/>
      <c r="AQ5" s="681"/>
      <c r="AR5" s="681"/>
      <c r="AS5" s="681"/>
      <c r="AT5" s="681"/>
      <c r="AU5" s="681"/>
      <c r="AV5" s="681"/>
      <c r="AW5" s="681"/>
      <c r="AX5" s="681"/>
      <c r="AY5" s="681"/>
      <c r="AZ5" s="681"/>
      <c r="BA5" s="681"/>
      <c r="BB5" s="681"/>
      <c r="BC5" s="681"/>
      <c r="BD5" s="681"/>
      <c r="BE5" s="681"/>
      <c r="BF5" s="681"/>
      <c r="BG5" s="681"/>
      <c r="BH5" s="681"/>
      <c r="BI5" s="681"/>
      <c r="BJ5" s="681"/>
      <c r="BK5" s="681"/>
      <c r="BL5" s="681"/>
      <c r="BM5" s="681"/>
      <c r="BN5" s="681"/>
      <c r="BO5" s="681"/>
    </row>
    <row r="6" spans="1:67" ht="12.75" customHeight="1" x14ac:dyDescent="0.2">
      <c r="A6" s="671"/>
      <c r="B6" s="934" t="s">
        <v>271</v>
      </c>
      <c r="C6" s="962" t="s">
        <v>315</v>
      </c>
      <c r="D6" s="963"/>
      <c r="E6" s="963"/>
      <c r="F6" s="964"/>
      <c r="G6" s="957" t="s">
        <v>96</v>
      </c>
      <c r="H6" s="965" t="s">
        <v>317</v>
      </c>
      <c r="I6" s="963"/>
      <c r="J6" s="963"/>
      <c r="K6" s="964"/>
      <c r="L6" s="962" t="s">
        <v>318</v>
      </c>
      <c r="M6" s="963"/>
      <c r="N6" s="963"/>
      <c r="O6" s="966"/>
      <c r="P6" s="964"/>
      <c r="Q6" s="962" t="s">
        <v>319</v>
      </c>
      <c r="R6" s="963"/>
      <c r="S6" s="963"/>
      <c r="T6" s="966"/>
      <c r="U6" s="964"/>
      <c r="V6" s="962" t="s">
        <v>320</v>
      </c>
      <c r="W6" s="967"/>
      <c r="X6" s="967"/>
      <c r="Y6" s="968"/>
      <c r="Z6" s="969"/>
      <c r="AA6" s="962" t="s">
        <v>321</v>
      </c>
      <c r="AB6" s="963"/>
      <c r="AC6" s="963"/>
      <c r="AD6" s="966"/>
      <c r="AE6" s="964"/>
      <c r="AF6" s="936" t="s">
        <v>322</v>
      </c>
      <c r="AG6" s="937"/>
      <c r="AH6" s="937"/>
      <c r="AI6" s="938"/>
      <c r="AJ6" s="939"/>
      <c r="AK6" s="936" t="s">
        <v>323</v>
      </c>
      <c r="AL6" s="937"/>
      <c r="AM6" s="937"/>
      <c r="AN6" s="938"/>
      <c r="AO6" s="939"/>
      <c r="AP6" s="936" t="s">
        <v>324</v>
      </c>
      <c r="AQ6" s="937"/>
      <c r="AR6" s="937"/>
      <c r="AS6" s="938"/>
      <c r="AT6" s="939"/>
      <c r="AU6" s="936" t="s">
        <v>325</v>
      </c>
      <c r="AV6" s="937"/>
      <c r="AW6" s="937"/>
      <c r="AX6" s="938"/>
      <c r="AY6" s="939"/>
      <c r="AZ6" s="936" t="s">
        <v>326</v>
      </c>
      <c r="BA6" s="937"/>
      <c r="BB6" s="937"/>
      <c r="BC6" s="938"/>
      <c r="BD6" s="939"/>
      <c r="BE6" s="936" t="s">
        <v>327</v>
      </c>
      <c r="BF6" s="937"/>
      <c r="BG6" s="937"/>
      <c r="BH6" s="938"/>
      <c r="BI6" s="939"/>
      <c r="BJ6" s="936" t="s">
        <v>328</v>
      </c>
      <c r="BK6" s="937"/>
      <c r="BL6" s="937"/>
      <c r="BM6" s="938"/>
      <c r="BN6" s="939"/>
      <c r="BO6" s="671"/>
    </row>
    <row r="7" spans="1:67" ht="13.5" thickBot="1" x14ac:dyDescent="0.25">
      <c r="A7" s="671"/>
      <c r="B7" s="935"/>
      <c r="C7" s="682" t="s">
        <v>22</v>
      </c>
      <c r="D7" s="683" t="s">
        <v>21</v>
      </c>
      <c r="E7" s="684" t="s">
        <v>23</v>
      </c>
      <c r="F7" s="685" t="s">
        <v>47</v>
      </c>
      <c r="G7" s="958"/>
      <c r="H7" s="682" t="s">
        <v>22</v>
      </c>
      <c r="I7" s="683" t="s">
        <v>21</v>
      </c>
      <c r="J7" s="684" t="s">
        <v>23</v>
      </c>
      <c r="K7" s="686" t="s">
        <v>47</v>
      </c>
      <c r="L7" s="682" t="s">
        <v>22</v>
      </c>
      <c r="M7" s="683" t="s">
        <v>21</v>
      </c>
      <c r="N7" s="684" t="s">
        <v>23</v>
      </c>
      <c r="O7" s="808" t="s">
        <v>294</v>
      </c>
      <c r="P7" s="686" t="s">
        <v>47</v>
      </c>
      <c r="Q7" s="682" t="s">
        <v>22</v>
      </c>
      <c r="R7" s="683" t="s">
        <v>21</v>
      </c>
      <c r="S7" s="684" t="s">
        <v>23</v>
      </c>
      <c r="T7" s="808" t="s">
        <v>294</v>
      </c>
      <c r="U7" s="686" t="s">
        <v>47</v>
      </c>
      <c r="V7" s="682" t="s">
        <v>22</v>
      </c>
      <c r="W7" s="683" t="s">
        <v>21</v>
      </c>
      <c r="X7" s="684" t="s">
        <v>23</v>
      </c>
      <c r="Y7" s="808" t="s">
        <v>294</v>
      </c>
      <c r="Z7" s="687" t="s">
        <v>47</v>
      </c>
      <c r="AA7" s="682" t="s">
        <v>22</v>
      </c>
      <c r="AB7" s="683" t="s">
        <v>21</v>
      </c>
      <c r="AC7" s="684" t="s">
        <v>23</v>
      </c>
      <c r="AD7" s="808" t="s">
        <v>294</v>
      </c>
      <c r="AE7" s="687" t="s">
        <v>47</v>
      </c>
      <c r="AF7" s="682" t="s">
        <v>22</v>
      </c>
      <c r="AG7" s="683" t="s">
        <v>21</v>
      </c>
      <c r="AH7" s="684" t="s">
        <v>23</v>
      </c>
      <c r="AI7" s="808" t="s">
        <v>294</v>
      </c>
      <c r="AJ7" s="686" t="s">
        <v>47</v>
      </c>
      <c r="AK7" s="682" t="s">
        <v>22</v>
      </c>
      <c r="AL7" s="683" t="s">
        <v>21</v>
      </c>
      <c r="AM7" s="683" t="s">
        <v>289</v>
      </c>
      <c r="AN7" s="808" t="s">
        <v>294</v>
      </c>
      <c r="AO7" s="686" t="s">
        <v>47</v>
      </c>
      <c r="AP7" s="682" t="s">
        <v>22</v>
      </c>
      <c r="AQ7" s="683" t="s">
        <v>21</v>
      </c>
      <c r="AR7" s="684" t="s">
        <v>23</v>
      </c>
      <c r="AS7" s="808" t="s">
        <v>294</v>
      </c>
      <c r="AT7" s="686" t="s">
        <v>47</v>
      </c>
      <c r="AU7" s="682" t="s">
        <v>22</v>
      </c>
      <c r="AV7" s="683" t="s">
        <v>21</v>
      </c>
      <c r="AW7" s="683" t="s">
        <v>289</v>
      </c>
      <c r="AX7" s="808" t="s">
        <v>294</v>
      </c>
      <c r="AY7" s="686" t="s">
        <v>47</v>
      </c>
      <c r="AZ7" s="682" t="s">
        <v>22</v>
      </c>
      <c r="BA7" s="683" t="s">
        <v>21</v>
      </c>
      <c r="BB7" s="684" t="s">
        <v>23</v>
      </c>
      <c r="BC7" s="808"/>
      <c r="BD7" s="686" t="s">
        <v>47</v>
      </c>
      <c r="BE7" s="682" t="s">
        <v>22</v>
      </c>
      <c r="BF7" s="683" t="s">
        <v>21</v>
      </c>
      <c r="BG7" s="683" t="s">
        <v>289</v>
      </c>
      <c r="BH7" s="808" t="s">
        <v>294</v>
      </c>
      <c r="BI7" s="686" t="s">
        <v>47</v>
      </c>
      <c r="BJ7" s="682" t="s">
        <v>22</v>
      </c>
      <c r="BK7" s="683" t="s">
        <v>21</v>
      </c>
      <c r="BL7" s="683" t="s">
        <v>289</v>
      </c>
      <c r="BM7" s="808" t="s">
        <v>294</v>
      </c>
      <c r="BN7" s="686" t="s">
        <v>47</v>
      </c>
      <c r="BO7" s="671"/>
    </row>
    <row r="8" spans="1:67" x14ac:dyDescent="0.2">
      <c r="A8" s="671"/>
      <c r="B8" s="867" t="s">
        <v>274</v>
      </c>
      <c r="C8" s="752">
        <f>C10+C19</f>
        <v>822</v>
      </c>
      <c r="D8" s="753">
        <f>D10+D19</f>
        <v>338</v>
      </c>
      <c r="E8" s="753">
        <f>E10+E19</f>
        <v>1160</v>
      </c>
      <c r="F8" s="754"/>
      <c r="G8" s="845"/>
      <c r="H8" s="752">
        <f>H10+H19</f>
        <v>786</v>
      </c>
      <c r="I8" s="753">
        <f>I10+I19</f>
        <v>327</v>
      </c>
      <c r="J8" s="755">
        <f>J10+J19</f>
        <v>1113</v>
      </c>
      <c r="K8" s="754"/>
      <c r="L8" s="752">
        <f>L10+L19</f>
        <v>774</v>
      </c>
      <c r="M8" s="753">
        <f>M10+M19</f>
        <v>324</v>
      </c>
      <c r="N8" s="753">
        <f>N10+N19</f>
        <v>1098</v>
      </c>
      <c r="O8" s="804"/>
      <c r="P8" s="756">
        <f>(N8-$J8)/$J8</f>
        <v>-1.3477088948787063E-2</v>
      </c>
      <c r="Q8" s="752">
        <f>Q10+Q19</f>
        <v>762</v>
      </c>
      <c r="R8" s="753">
        <f>R10+R19</f>
        <v>313</v>
      </c>
      <c r="S8" s="755">
        <f>S10+S19</f>
        <v>1075</v>
      </c>
      <c r="T8" s="809"/>
      <c r="U8" s="756">
        <f>(S8-$J8)/$J8</f>
        <v>-3.4141958670260555E-2</v>
      </c>
      <c r="V8" s="752">
        <f>V10+V19</f>
        <v>746</v>
      </c>
      <c r="W8" s="753">
        <f>W10+W19</f>
        <v>309</v>
      </c>
      <c r="X8" s="757">
        <f>X10+X19</f>
        <v>1055</v>
      </c>
      <c r="Y8" s="801"/>
      <c r="Z8" s="756">
        <f>(X8-$J8)/$J8</f>
        <v>-5.2111410601976639E-2</v>
      </c>
      <c r="AA8" s="752">
        <f>AA10+AA19</f>
        <v>738</v>
      </c>
      <c r="AB8" s="753">
        <f>AB10+AB19</f>
        <v>303</v>
      </c>
      <c r="AC8" s="757">
        <f>AC10+AC19</f>
        <v>1041</v>
      </c>
      <c r="AD8" s="801"/>
      <c r="AE8" s="756">
        <f>(AC8-$J8)/$J8</f>
        <v>-6.4690026954177901E-2</v>
      </c>
      <c r="AF8" s="752">
        <f>AF10+AF19</f>
        <v>695</v>
      </c>
      <c r="AG8" s="753">
        <f>AG10+AG19</f>
        <v>285</v>
      </c>
      <c r="AH8" s="757">
        <f>AH10+AH19</f>
        <v>980</v>
      </c>
      <c r="AI8" s="801"/>
      <c r="AJ8" s="756">
        <f>(AH8-$J8)/$J8</f>
        <v>-0.11949685534591195</v>
      </c>
      <c r="AK8" s="752">
        <f>AK10+AK19</f>
        <v>697</v>
      </c>
      <c r="AL8" s="753">
        <f>AL10+AL19</f>
        <v>283</v>
      </c>
      <c r="AM8" s="757">
        <f>AM10+AM19</f>
        <v>980</v>
      </c>
      <c r="AN8" s="801"/>
      <c r="AO8" s="756">
        <f>(AM8-$J8)/$J8</f>
        <v>-0.11949685534591195</v>
      </c>
      <c r="AP8" s="752">
        <f>AP10+AP19</f>
        <v>693</v>
      </c>
      <c r="AQ8" s="753">
        <f>AQ10+AQ19</f>
        <v>283</v>
      </c>
      <c r="AR8" s="757">
        <f>AR10+AR19</f>
        <v>976</v>
      </c>
      <c r="AS8" s="801"/>
      <c r="AT8" s="756">
        <f>(AR8-$J8)/$J8</f>
        <v>-0.12309074573225516</v>
      </c>
      <c r="AU8" s="752">
        <f>AU10+AU19</f>
        <v>687</v>
      </c>
      <c r="AV8" s="753">
        <f>AV10+AV19</f>
        <v>282</v>
      </c>
      <c r="AW8" s="757">
        <f>AW10+AW19</f>
        <v>969</v>
      </c>
      <c r="AX8" s="801"/>
      <c r="AY8" s="756">
        <f>(AW8-$J8)/$J8</f>
        <v>-0.1293800539083558</v>
      </c>
      <c r="AZ8" s="752">
        <f>AZ10+AZ19</f>
        <v>676</v>
      </c>
      <c r="BA8" s="753">
        <f>BA10+BA19</f>
        <v>281</v>
      </c>
      <c r="BB8" s="757">
        <f>BB10+BB19</f>
        <v>957</v>
      </c>
      <c r="BC8" s="801"/>
      <c r="BD8" s="756">
        <f>(BB8-$J8)/$J8</f>
        <v>-0.14016172506738545</v>
      </c>
      <c r="BE8" s="752">
        <f>BE10+BE19</f>
        <v>666</v>
      </c>
      <c r="BF8" s="753">
        <f>BF10+BF19</f>
        <v>281</v>
      </c>
      <c r="BG8" s="757">
        <f>BG10+BG19</f>
        <v>947</v>
      </c>
      <c r="BH8" s="801"/>
      <c r="BI8" s="756">
        <f>(BG8-$J8)/$J8</f>
        <v>-0.14914645103324348</v>
      </c>
      <c r="BJ8" s="752">
        <f>BJ10+BJ19</f>
        <v>665</v>
      </c>
      <c r="BK8" s="753">
        <f>BK10+BK19</f>
        <v>280</v>
      </c>
      <c r="BL8" s="757">
        <f>BL10+BL19</f>
        <v>945</v>
      </c>
      <c r="BM8" s="801"/>
      <c r="BN8" s="756">
        <f>(BL8-$J8)/$J8</f>
        <v>-0.15094339622641509</v>
      </c>
      <c r="BO8" s="671"/>
    </row>
    <row r="9" spans="1:67" ht="13.5" thickBot="1" x14ac:dyDescent="0.25">
      <c r="A9" s="671"/>
      <c r="B9" s="819" t="s">
        <v>275</v>
      </c>
      <c r="C9" s="720"/>
      <c r="D9" s="721"/>
      <c r="E9" s="721"/>
      <c r="F9" s="758"/>
      <c r="G9" s="851">
        <f>G10+G19</f>
        <v>47</v>
      </c>
      <c r="H9" s="720"/>
      <c r="I9" s="721"/>
      <c r="J9" s="759">
        <v>0</v>
      </c>
      <c r="K9" s="758"/>
      <c r="L9" s="724">
        <f>($H$8-L8)</f>
        <v>12</v>
      </c>
      <c r="M9" s="723">
        <f>($I$8-M8)</f>
        <v>3</v>
      </c>
      <c r="N9" s="760">
        <f>($J$8-N8)</f>
        <v>15</v>
      </c>
      <c r="O9" s="802">
        <f>N9</f>
        <v>15</v>
      </c>
      <c r="P9" s="761"/>
      <c r="Q9" s="724">
        <f>($H$8-Q8)</f>
        <v>24</v>
      </c>
      <c r="R9" s="723">
        <f>($I$8-R8)</f>
        <v>14</v>
      </c>
      <c r="S9" s="760">
        <f>($J$8-S8)</f>
        <v>38</v>
      </c>
      <c r="T9" s="802">
        <f>S9</f>
        <v>38</v>
      </c>
      <c r="U9" s="761"/>
      <c r="V9" s="724">
        <f>($H$8-V8)</f>
        <v>40</v>
      </c>
      <c r="W9" s="723">
        <f>($I$8-W8)</f>
        <v>18</v>
      </c>
      <c r="X9" s="760">
        <f>($J$8-X8)</f>
        <v>58</v>
      </c>
      <c r="Y9" s="802">
        <f>X9</f>
        <v>58</v>
      </c>
      <c r="Z9" s="761"/>
      <c r="AA9" s="724">
        <f>($H$8-AA8)</f>
        <v>48</v>
      </c>
      <c r="AB9" s="723">
        <f>($I$8-AB8)</f>
        <v>24</v>
      </c>
      <c r="AC9" s="760">
        <f>($J$8-AC8)</f>
        <v>72</v>
      </c>
      <c r="AD9" s="802">
        <f>AC9</f>
        <v>72</v>
      </c>
      <c r="AE9" s="761"/>
      <c r="AF9" s="724">
        <f>($H$8-AF8)</f>
        <v>91</v>
      </c>
      <c r="AG9" s="723">
        <f>($I$8-AG8)</f>
        <v>42</v>
      </c>
      <c r="AH9" s="760">
        <f>($J$8-AH8)</f>
        <v>133</v>
      </c>
      <c r="AI9" s="802">
        <f>AH9</f>
        <v>133</v>
      </c>
      <c r="AJ9" s="761"/>
      <c r="AK9" s="724">
        <f>($H$8-AK8)</f>
        <v>89</v>
      </c>
      <c r="AL9" s="723">
        <f>($I$8-AL8)</f>
        <v>44</v>
      </c>
      <c r="AM9" s="760">
        <f>($J$8-AM8)</f>
        <v>133</v>
      </c>
      <c r="AN9" s="802">
        <f>AM9</f>
        <v>133</v>
      </c>
      <c r="AO9" s="758"/>
      <c r="AP9" s="724">
        <f>($H$8-AP8)</f>
        <v>93</v>
      </c>
      <c r="AQ9" s="723">
        <f>($I$8-AQ8)</f>
        <v>44</v>
      </c>
      <c r="AR9" s="760">
        <f>($J$8-AR8)</f>
        <v>137</v>
      </c>
      <c r="AS9" s="802">
        <f>AR9</f>
        <v>137</v>
      </c>
      <c r="AT9" s="761"/>
      <c r="AU9" s="724">
        <f>($H$8-AU8)</f>
        <v>99</v>
      </c>
      <c r="AV9" s="723">
        <f>($I$8-AV8)</f>
        <v>45</v>
      </c>
      <c r="AW9" s="760">
        <f>($J$8-AW8)</f>
        <v>144</v>
      </c>
      <c r="AX9" s="802">
        <f>AW9</f>
        <v>144</v>
      </c>
      <c r="AY9" s="758"/>
      <c r="AZ9" s="724">
        <f>($H$8-AZ8)</f>
        <v>110</v>
      </c>
      <c r="BA9" s="723">
        <f>($I$8-BA8)</f>
        <v>46</v>
      </c>
      <c r="BB9" s="760">
        <f>($J$8-BB8)</f>
        <v>156</v>
      </c>
      <c r="BC9" s="802">
        <f>BB9</f>
        <v>156</v>
      </c>
      <c r="BD9" s="761"/>
      <c r="BE9" s="724">
        <f>($H$8-BE8)</f>
        <v>120</v>
      </c>
      <c r="BF9" s="723">
        <f>($I$8-BF8)</f>
        <v>46</v>
      </c>
      <c r="BG9" s="760">
        <f>($J$8-BG8)</f>
        <v>166</v>
      </c>
      <c r="BH9" s="802">
        <f>BG9</f>
        <v>166</v>
      </c>
      <c r="BI9" s="758"/>
      <c r="BJ9" s="724">
        <f>($H$8-BJ8)</f>
        <v>121</v>
      </c>
      <c r="BK9" s="723">
        <f>($I$8-BK8)</f>
        <v>47</v>
      </c>
      <c r="BL9" s="760">
        <f>($J$8-BL8)</f>
        <v>168</v>
      </c>
      <c r="BM9" s="802">
        <f>BL9</f>
        <v>168</v>
      </c>
      <c r="BN9" s="758"/>
      <c r="BO9" s="671"/>
    </row>
    <row r="10" spans="1:67" x14ac:dyDescent="0.2">
      <c r="A10" s="671"/>
      <c r="B10" s="785" t="s">
        <v>165</v>
      </c>
      <c r="C10" s="764">
        <f>C16+C11</f>
        <v>192</v>
      </c>
      <c r="D10" s="748">
        <f t="shared" ref="D10:AM10" si="0">D16+D11</f>
        <v>119</v>
      </c>
      <c r="E10" s="748">
        <f>E16+E11</f>
        <v>311</v>
      </c>
      <c r="F10" s="749"/>
      <c r="G10" s="850">
        <f>E10-J10</f>
        <v>4</v>
      </c>
      <c r="H10" s="812">
        <f t="shared" si="0"/>
        <v>191</v>
      </c>
      <c r="I10" s="813">
        <f t="shared" si="0"/>
        <v>116</v>
      </c>
      <c r="J10" s="813">
        <f t="shared" si="0"/>
        <v>307</v>
      </c>
      <c r="K10" s="789">
        <f>K16+K11</f>
        <v>0</v>
      </c>
      <c r="L10" s="812">
        <f t="shared" si="0"/>
        <v>185</v>
      </c>
      <c r="M10" s="813">
        <f t="shared" si="0"/>
        <v>114</v>
      </c>
      <c r="N10" s="813">
        <f t="shared" si="0"/>
        <v>299</v>
      </c>
      <c r="O10" s="814">
        <f>-($J10-N10)</f>
        <v>-8</v>
      </c>
      <c r="P10" s="861">
        <f t="shared" ref="P10:P36" si="1">(N10-$J10)/$J10</f>
        <v>-2.6058631921824105E-2</v>
      </c>
      <c r="Q10" s="812">
        <f t="shared" si="0"/>
        <v>176</v>
      </c>
      <c r="R10" s="813">
        <f t="shared" si="0"/>
        <v>111</v>
      </c>
      <c r="S10" s="813">
        <f>S16+S11</f>
        <v>287</v>
      </c>
      <c r="T10" s="814">
        <f>-($J10-S10)</f>
        <v>-20</v>
      </c>
      <c r="U10" s="861">
        <f t="shared" ref="U10:U36" si="2">(S10-$J10)/$J10</f>
        <v>-6.5146579804560262E-2</v>
      </c>
      <c r="V10" s="812">
        <f t="shared" si="0"/>
        <v>173</v>
      </c>
      <c r="W10" s="813">
        <f t="shared" si="0"/>
        <v>110</v>
      </c>
      <c r="X10" s="813">
        <f t="shared" si="0"/>
        <v>283</v>
      </c>
      <c r="Y10" s="814">
        <f t="shared" ref="Y10:Y36" si="3">-($J10-X10)</f>
        <v>-24</v>
      </c>
      <c r="Z10" s="861">
        <f>(X10-$J10)/$J10</f>
        <v>-7.8175895765472306E-2</v>
      </c>
      <c r="AA10" s="747">
        <f t="shared" si="0"/>
        <v>169</v>
      </c>
      <c r="AB10" s="748">
        <f t="shared" si="0"/>
        <v>109</v>
      </c>
      <c r="AC10" s="748">
        <f t="shared" si="0"/>
        <v>278</v>
      </c>
      <c r="AD10" s="803">
        <f t="shared" ref="AD10:AD36" si="4">-($J10-AC10)</f>
        <v>-29</v>
      </c>
      <c r="AE10" s="861">
        <f>(AC10-$J10)/$J10</f>
        <v>-9.4462540716612378E-2</v>
      </c>
      <c r="AF10" s="747">
        <f t="shared" si="0"/>
        <v>166</v>
      </c>
      <c r="AG10" s="748">
        <f t="shared" si="0"/>
        <v>108</v>
      </c>
      <c r="AH10" s="748">
        <f t="shared" si="0"/>
        <v>274</v>
      </c>
      <c r="AI10" s="803">
        <f t="shared" ref="AI10:AI36" si="5">-($J10-AH10)</f>
        <v>-33</v>
      </c>
      <c r="AJ10" s="861">
        <f>(AH10-$J10)/$J10</f>
        <v>-0.10749185667752444</v>
      </c>
      <c r="AK10" s="747">
        <f t="shared" si="0"/>
        <v>160</v>
      </c>
      <c r="AL10" s="748">
        <f t="shared" si="0"/>
        <v>102</v>
      </c>
      <c r="AM10" s="748">
        <f t="shared" si="0"/>
        <v>262</v>
      </c>
      <c r="AN10" s="803">
        <f t="shared" ref="AN10:AN36" si="6">-($J10-AM10)</f>
        <v>-45</v>
      </c>
      <c r="AO10" s="861">
        <f>(AM10-$J10)/$J10</f>
        <v>-0.1465798045602606</v>
      </c>
      <c r="AP10" s="747">
        <f t="shared" ref="AP10:AR10" si="7">AP16+AP11</f>
        <v>159</v>
      </c>
      <c r="AQ10" s="748">
        <f t="shared" si="7"/>
        <v>102</v>
      </c>
      <c r="AR10" s="748">
        <f t="shared" si="7"/>
        <v>261</v>
      </c>
      <c r="AS10" s="803">
        <f t="shared" ref="AS10:AS36" si="8">-($J10-AR10)</f>
        <v>-46</v>
      </c>
      <c r="AT10" s="861">
        <f>(AR10-$J10)/$J10</f>
        <v>-0.14983713355048861</v>
      </c>
      <c r="AU10" s="747">
        <f t="shared" ref="AU10:AV10" si="9">AU16+AU11</f>
        <v>158</v>
      </c>
      <c r="AV10" s="748">
        <f t="shared" si="9"/>
        <v>101</v>
      </c>
      <c r="AW10" s="748">
        <f>AW16+AW11</f>
        <v>259</v>
      </c>
      <c r="AX10" s="803">
        <f t="shared" ref="AX10:AX36" si="10">-($J10-AW10)</f>
        <v>-48</v>
      </c>
      <c r="AY10" s="861">
        <f>(AW10-$J10)/$J10</f>
        <v>-0.15635179153094461</v>
      </c>
      <c r="AZ10" s="812">
        <f t="shared" ref="AZ10:BB10" si="11">AZ16+AZ11</f>
        <v>154</v>
      </c>
      <c r="BA10" s="813">
        <f t="shared" si="11"/>
        <v>101</v>
      </c>
      <c r="BB10" s="813">
        <f t="shared" si="11"/>
        <v>255</v>
      </c>
      <c r="BC10" s="814">
        <f>-($J10-BB10)</f>
        <v>-52</v>
      </c>
      <c r="BD10" s="861">
        <f>(BB10-$J10)/$J10</f>
        <v>-0.16938110749185667</v>
      </c>
      <c r="BE10" s="812">
        <f t="shared" ref="BE10:BG10" si="12">BE16+BE11</f>
        <v>153</v>
      </c>
      <c r="BF10" s="813">
        <f t="shared" si="12"/>
        <v>101</v>
      </c>
      <c r="BG10" s="813">
        <f t="shared" si="12"/>
        <v>254</v>
      </c>
      <c r="BH10" s="814">
        <f>-($J10-BG10)</f>
        <v>-53</v>
      </c>
      <c r="BI10" s="861">
        <f>(BG10-$J10)/$J10</f>
        <v>-0.17263843648208468</v>
      </c>
      <c r="BJ10" s="812">
        <f t="shared" ref="BJ10:BL10" si="13">BJ16+BJ11</f>
        <v>153</v>
      </c>
      <c r="BK10" s="813">
        <f t="shared" si="13"/>
        <v>101</v>
      </c>
      <c r="BL10" s="813">
        <f t="shared" si="13"/>
        <v>254</v>
      </c>
      <c r="BM10" s="814">
        <f>-($J10-BL10)</f>
        <v>-53</v>
      </c>
      <c r="BN10" s="861">
        <f>(BL10-$J10)/$J10</f>
        <v>-0.17263843648208468</v>
      </c>
      <c r="BO10" s="671"/>
    </row>
    <row r="11" spans="1:67" x14ac:dyDescent="0.2">
      <c r="A11" s="671"/>
      <c r="B11" s="743" t="s">
        <v>171</v>
      </c>
      <c r="C11" s="710">
        <f>SUM(C12:C15)</f>
        <v>93</v>
      </c>
      <c r="D11" s="708">
        <f>SUM(D12:D15)</f>
        <v>88</v>
      </c>
      <c r="E11" s="708">
        <f>SUM(E12:E15)</f>
        <v>181</v>
      </c>
      <c r="F11" s="709"/>
      <c r="G11" s="855">
        <f t="shared" ref="G11:G36" si="14">E11-J11</f>
        <v>2</v>
      </c>
      <c r="H11" s="707">
        <f>SUM(H12:H15)</f>
        <v>93</v>
      </c>
      <c r="I11" s="708">
        <f>SUM(I12:I15)</f>
        <v>86</v>
      </c>
      <c r="J11" s="708">
        <f>SUM(J12:J15)</f>
        <v>179</v>
      </c>
      <c r="K11" s="657">
        <v>0</v>
      </c>
      <c r="L11" s="707">
        <f>SUM(L12:L15)</f>
        <v>90</v>
      </c>
      <c r="M11" s="708">
        <f>SUM(M12:M15)</f>
        <v>84</v>
      </c>
      <c r="N11" s="708">
        <f>SUM(N12:N15)</f>
        <v>174</v>
      </c>
      <c r="O11" s="811">
        <f t="shared" ref="O11:O36" si="15">-($J11-N11)</f>
        <v>-5</v>
      </c>
      <c r="P11" s="862">
        <f t="shared" si="1"/>
        <v>-2.7932960893854747E-2</v>
      </c>
      <c r="Q11" s="707">
        <f>SUM(Q12:Q15)</f>
        <v>89</v>
      </c>
      <c r="R11" s="708">
        <f>SUM(R12:R15)</f>
        <v>82</v>
      </c>
      <c r="S11" s="708">
        <f>SUM(S12:S15)</f>
        <v>171</v>
      </c>
      <c r="T11" s="811">
        <f t="shared" ref="T11:T36" si="16">-($J11-S11)</f>
        <v>-8</v>
      </c>
      <c r="U11" s="862">
        <f t="shared" si="2"/>
        <v>-4.4692737430167599E-2</v>
      </c>
      <c r="V11" s="707">
        <f>SUM(V12:V15)</f>
        <v>89</v>
      </c>
      <c r="W11" s="708">
        <f>SUM(W12:W15)</f>
        <v>81</v>
      </c>
      <c r="X11" s="708">
        <f>SUM(X12:X15)</f>
        <v>170</v>
      </c>
      <c r="Y11" s="811">
        <f t="shared" si="3"/>
        <v>-9</v>
      </c>
      <c r="Z11" s="862">
        <f>(X11-$J11)/$J11</f>
        <v>-5.027932960893855E-2</v>
      </c>
      <c r="AA11" s="707">
        <f>SUM(AA12:AA15)</f>
        <v>87</v>
      </c>
      <c r="AB11" s="708">
        <f>SUM(AB12:AB15)</f>
        <v>80</v>
      </c>
      <c r="AC11" s="708">
        <f>SUM(AC12:AC15)</f>
        <v>167</v>
      </c>
      <c r="AD11" s="811">
        <f t="shared" si="4"/>
        <v>-12</v>
      </c>
      <c r="AE11" s="862">
        <f>(AC11-$J11)/$J11</f>
        <v>-6.7039106145251395E-2</v>
      </c>
      <c r="AF11" s="707">
        <f>SUM(AF12:AF15)</f>
        <v>86</v>
      </c>
      <c r="AG11" s="708">
        <f>SUM(AG12:AG15)</f>
        <v>79</v>
      </c>
      <c r="AH11" s="708">
        <f>SUM(AH12:AH15)</f>
        <v>165</v>
      </c>
      <c r="AI11" s="811">
        <f t="shared" si="5"/>
        <v>-14</v>
      </c>
      <c r="AJ11" s="862">
        <f>(AH11-$J11)/$J11</f>
        <v>-7.8212290502793297E-2</v>
      </c>
      <c r="AK11" s="707">
        <f>SUM(AK12:AK15)</f>
        <v>81</v>
      </c>
      <c r="AL11" s="708">
        <f>SUM(AL12:AL15)</f>
        <v>77</v>
      </c>
      <c r="AM11" s="708">
        <f>SUM(AM12:AM15)</f>
        <v>158</v>
      </c>
      <c r="AN11" s="811">
        <f t="shared" si="6"/>
        <v>-21</v>
      </c>
      <c r="AO11" s="862">
        <f>(AM11-$J11)/$J11</f>
        <v>-0.11731843575418995</v>
      </c>
      <c r="AP11" s="707">
        <f>SUM(AP12:AP15)</f>
        <v>81</v>
      </c>
      <c r="AQ11" s="708">
        <f>SUM(AQ12:AQ15)</f>
        <v>77</v>
      </c>
      <c r="AR11" s="708">
        <f>SUM(AR12:AR15)</f>
        <v>158</v>
      </c>
      <c r="AS11" s="811">
        <f t="shared" si="8"/>
        <v>-21</v>
      </c>
      <c r="AT11" s="862">
        <f>(AR11-$J11)/$J11</f>
        <v>-0.11731843575418995</v>
      </c>
      <c r="AU11" s="707">
        <f>SUM(AU12:AU15)</f>
        <v>81</v>
      </c>
      <c r="AV11" s="708">
        <f>SUM(AV12:AV15)</f>
        <v>77</v>
      </c>
      <c r="AW11" s="708">
        <f>SUM(AW12:AW15)</f>
        <v>158</v>
      </c>
      <c r="AX11" s="811">
        <f t="shared" si="10"/>
        <v>-21</v>
      </c>
      <c r="AY11" s="862">
        <f>(AW11-$J11)/$J11</f>
        <v>-0.11731843575418995</v>
      </c>
      <c r="AZ11" s="707">
        <f>SUM(AZ12:AZ15)</f>
        <v>79</v>
      </c>
      <c r="BA11" s="708">
        <f>SUM(BA12:BA15)</f>
        <v>77</v>
      </c>
      <c r="BB11" s="708">
        <f>SUM(BB12:BB15)</f>
        <v>156</v>
      </c>
      <c r="BC11" s="811">
        <f t="shared" ref="BC11:BC36" si="17">-($J11-BB11)</f>
        <v>-23</v>
      </c>
      <c r="BD11" s="862">
        <f>(BB11-$J11)/$J11</f>
        <v>-0.12849162011173185</v>
      </c>
      <c r="BE11" s="707">
        <f>SUM(BE12:BE15)</f>
        <v>78</v>
      </c>
      <c r="BF11" s="708">
        <f>SUM(BF12:BF15)</f>
        <v>77</v>
      </c>
      <c r="BG11" s="708">
        <f>SUM(BG12:BG15)</f>
        <v>155</v>
      </c>
      <c r="BH11" s="811">
        <f t="shared" ref="BH11:BH36" si="18">-($J11-BG11)</f>
        <v>-24</v>
      </c>
      <c r="BI11" s="862">
        <f>(BG11-$J11)/$J11</f>
        <v>-0.13407821229050279</v>
      </c>
      <c r="BJ11" s="707">
        <f>SUM(BJ12:BJ15)</f>
        <v>78</v>
      </c>
      <c r="BK11" s="708">
        <f>SUM(BK12:BK15)</f>
        <v>77</v>
      </c>
      <c r="BL11" s="708">
        <f>SUM(BL12:BL15)</f>
        <v>155</v>
      </c>
      <c r="BM11" s="811">
        <f t="shared" ref="BM11:BM36" si="19">-($J11-BL11)</f>
        <v>-24</v>
      </c>
      <c r="BN11" s="862">
        <f>(BL11-$J11)/$J11</f>
        <v>-0.13407821229050279</v>
      </c>
      <c r="BO11" s="671"/>
    </row>
    <row r="12" spans="1:67" x14ac:dyDescent="0.2">
      <c r="A12" s="671"/>
      <c r="B12" s="770" t="s">
        <v>214</v>
      </c>
      <c r="C12" s="712">
        <v>17</v>
      </c>
      <c r="D12" s="706">
        <v>34</v>
      </c>
      <c r="E12" s="704">
        <f>SUM(C12:D12)</f>
        <v>51</v>
      </c>
      <c r="F12" s="711"/>
      <c r="G12" s="856">
        <f t="shared" si="14"/>
        <v>-1</v>
      </c>
      <c r="H12" s="705">
        <v>18</v>
      </c>
      <c r="I12" s="706">
        <v>34</v>
      </c>
      <c r="J12" s="706">
        <f>SUM(H12:I12)</f>
        <v>52</v>
      </c>
      <c r="K12" s="658">
        <v>0</v>
      </c>
      <c r="L12" s="705">
        <v>18</v>
      </c>
      <c r="M12" s="706">
        <v>33</v>
      </c>
      <c r="N12" s="706">
        <f>SUM(L12:M12)</f>
        <v>51</v>
      </c>
      <c r="O12" s="810">
        <f t="shared" si="15"/>
        <v>-1</v>
      </c>
      <c r="P12" s="862">
        <f t="shared" si="1"/>
        <v>-1.9230769230769232E-2</v>
      </c>
      <c r="Q12" s="705">
        <v>18</v>
      </c>
      <c r="R12" s="706">
        <v>33</v>
      </c>
      <c r="S12" s="706">
        <f>SUM(Q12:R12)</f>
        <v>51</v>
      </c>
      <c r="T12" s="810">
        <f t="shared" si="16"/>
        <v>-1</v>
      </c>
      <c r="U12" s="862">
        <f t="shared" si="2"/>
        <v>-1.9230769230769232E-2</v>
      </c>
      <c r="V12" s="705">
        <v>18</v>
      </c>
      <c r="W12" s="706">
        <v>33</v>
      </c>
      <c r="X12" s="706">
        <f>SUM(V12:W12)</f>
        <v>51</v>
      </c>
      <c r="Y12" s="810">
        <f t="shared" si="3"/>
        <v>-1</v>
      </c>
      <c r="Z12" s="862">
        <f>(X12-$J12)/$J12</f>
        <v>-1.9230769230769232E-2</v>
      </c>
      <c r="AA12" s="705">
        <v>18</v>
      </c>
      <c r="AB12" s="706">
        <v>32</v>
      </c>
      <c r="AC12" s="706">
        <f>SUM(AA12:AB12)</f>
        <v>50</v>
      </c>
      <c r="AD12" s="810">
        <f t="shared" si="4"/>
        <v>-2</v>
      </c>
      <c r="AE12" s="862">
        <f>(AC12-$J12)/$J12</f>
        <v>-3.8461538461538464E-2</v>
      </c>
      <c r="AF12" s="705">
        <v>18</v>
      </c>
      <c r="AG12" s="706">
        <v>32</v>
      </c>
      <c r="AH12" s="706">
        <f>SUM(AF12:AG12)</f>
        <v>50</v>
      </c>
      <c r="AI12" s="810">
        <f t="shared" si="5"/>
        <v>-2</v>
      </c>
      <c r="AJ12" s="862">
        <f t="shared" ref="AJ12:AJ18" si="20">(AH12-$J12)/$J12</f>
        <v>-3.8461538461538464E-2</v>
      </c>
      <c r="AK12" s="705">
        <v>17</v>
      </c>
      <c r="AL12" s="706">
        <v>31</v>
      </c>
      <c r="AM12" s="706">
        <f>SUM(AK12:AL12)</f>
        <v>48</v>
      </c>
      <c r="AN12" s="810">
        <f t="shared" si="6"/>
        <v>-4</v>
      </c>
      <c r="AO12" s="862">
        <f>(AM12-$J12)/$J12</f>
        <v>-7.6923076923076927E-2</v>
      </c>
      <c r="AP12" s="705">
        <v>17</v>
      </c>
      <c r="AQ12" s="706">
        <v>31</v>
      </c>
      <c r="AR12" s="706">
        <f>SUM(AP12:AQ12)</f>
        <v>48</v>
      </c>
      <c r="AS12" s="810">
        <f t="shared" si="8"/>
        <v>-4</v>
      </c>
      <c r="AT12" s="862">
        <f t="shared" ref="AT12:AT18" si="21">(AR12-$J12)/$J12</f>
        <v>-7.6923076923076927E-2</v>
      </c>
      <c r="AU12" s="705">
        <v>17</v>
      </c>
      <c r="AV12" s="706">
        <v>31</v>
      </c>
      <c r="AW12" s="706">
        <f>SUM(AU12:AV12)</f>
        <v>48</v>
      </c>
      <c r="AX12" s="810">
        <f t="shared" si="10"/>
        <v>-4</v>
      </c>
      <c r="AY12" s="862">
        <f>(AW12-$J12)/$J12</f>
        <v>-7.6923076923076927E-2</v>
      </c>
      <c r="AZ12" s="705">
        <v>16</v>
      </c>
      <c r="BA12" s="706">
        <v>31</v>
      </c>
      <c r="BB12" s="706">
        <f>SUM(AZ12:BA12)</f>
        <v>47</v>
      </c>
      <c r="BC12" s="810">
        <f t="shared" si="17"/>
        <v>-5</v>
      </c>
      <c r="BD12" s="862">
        <f t="shared" ref="BD12:BD18" si="22">(BB12-$J12)/$J12</f>
        <v>-9.6153846153846159E-2</v>
      </c>
      <c r="BE12" s="705">
        <v>16</v>
      </c>
      <c r="BF12" s="706">
        <v>31</v>
      </c>
      <c r="BG12" s="706">
        <f>SUM(BE12:BF12)</f>
        <v>47</v>
      </c>
      <c r="BH12" s="810">
        <f t="shared" si="18"/>
        <v>-5</v>
      </c>
      <c r="BI12" s="862">
        <f>(BG12-$J12)/$J12</f>
        <v>-9.6153846153846159E-2</v>
      </c>
      <c r="BJ12" s="705">
        <v>16</v>
      </c>
      <c r="BK12" s="706">
        <v>31</v>
      </c>
      <c r="BL12" s="706">
        <f>SUM(BJ12:BK12)</f>
        <v>47</v>
      </c>
      <c r="BM12" s="810">
        <f t="shared" si="19"/>
        <v>-5</v>
      </c>
      <c r="BN12" s="862">
        <f>(BL12-$J12)/$J12</f>
        <v>-9.6153846153846159E-2</v>
      </c>
      <c r="BO12" s="671"/>
    </row>
    <row r="13" spans="1:67" x14ac:dyDescent="0.2">
      <c r="A13" s="671"/>
      <c r="B13" s="768" t="s">
        <v>130</v>
      </c>
      <c r="C13" s="719">
        <v>17</v>
      </c>
      <c r="D13" s="704">
        <v>25</v>
      </c>
      <c r="E13" s="704">
        <f t="shared" ref="E13:E14" si="23">SUM(C13:D13)</f>
        <v>42</v>
      </c>
      <c r="F13" s="713"/>
      <c r="G13" s="856">
        <f t="shared" si="14"/>
        <v>1</v>
      </c>
      <c r="H13" s="705">
        <v>17</v>
      </c>
      <c r="I13" s="706">
        <v>24</v>
      </c>
      <c r="J13" s="706">
        <f t="shared" ref="J13:J15" si="24">SUM(H13:I13)</f>
        <v>41</v>
      </c>
      <c r="K13" s="658">
        <v>0</v>
      </c>
      <c r="L13" s="705">
        <v>16</v>
      </c>
      <c r="M13" s="706">
        <v>24</v>
      </c>
      <c r="N13" s="706">
        <f t="shared" ref="N13:N15" si="25">SUM(L13:M13)</f>
        <v>40</v>
      </c>
      <c r="O13" s="810">
        <f t="shared" si="15"/>
        <v>-1</v>
      </c>
      <c r="P13" s="862">
        <f t="shared" si="1"/>
        <v>-2.4390243902439025E-2</v>
      </c>
      <c r="Q13" s="705">
        <v>16</v>
      </c>
      <c r="R13" s="706">
        <v>24</v>
      </c>
      <c r="S13" s="706">
        <f t="shared" ref="S13:S15" si="26">SUM(Q13:R13)</f>
        <v>40</v>
      </c>
      <c r="T13" s="810">
        <f t="shared" si="16"/>
        <v>-1</v>
      </c>
      <c r="U13" s="862">
        <f t="shared" si="2"/>
        <v>-2.4390243902439025E-2</v>
      </c>
      <c r="V13" s="705">
        <v>16</v>
      </c>
      <c r="W13" s="706">
        <v>23</v>
      </c>
      <c r="X13" s="706">
        <f t="shared" ref="X13:X15" si="27">SUM(V13:W13)</f>
        <v>39</v>
      </c>
      <c r="Y13" s="810">
        <f t="shared" si="3"/>
        <v>-2</v>
      </c>
      <c r="Z13" s="862">
        <f>(X13-$J13)/$J13</f>
        <v>-4.878048780487805E-2</v>
      </c>
      <c r="AA13" s="705">
        <v>16</v>
      </c>
      <c r="AB13" s="706">
        <v>23</v>
      </c>
      <c r="AC13" s="706">
        <f t="shared" ref="AC13:AC15" si="28">SUM(AA13:AB13)</f>
        <v>39</v>
      </c>
      <c r="AD13" s="810">
        <f t="shared" si="4"/>
        <v>-2</v>
      </c>
      <c r="AE13" s="862">
        <f>(AC13-$J13)/$J13</f>
        <v>-4.878048780487805E-2</v>
      </c>
      <c r="AF13" s="705">
        <v>16</v>
      </c>
      <c r="AG13" s="706">
        <v>23</v>
      </c>
      <c r="AH13" s="706">
        <f t="shared" ref="AH13:AH15" si="29">SUM(AF13:AG13)</f>
        <v>39</v>
      </c>
      <c r="AI13" s="810">
        <f t="shared" si="5"/>
        <v>-2</v>
      </c>
      <c r="AJ13" s="862">
        <f t="shared" si="20"/>
        <v>-4.878048780487805E-2</v>
      </c>
      <c r="AK13" s="705">
        <v>14</v>
      </c>
      <c r="AL13" s="706">
        <v>23</v>
      </c>
      <c r="AM13" s="706">
        <f t="shared" ref="AM13:AM15" si="30">SUM(AK13:AL13)</f>
        <v>37</v>
      </c>
      <c r="AN13" s="810">
        <f t="shared" si="6"/>
        <v>-4</v>
      </c>
      <c r="AO13" s="862">
        <f>(AM13-$J13)/$J13</f>
        <v>-9.7560975609756101E-2</v>
      </c>
      <c r="AP13" s="705">
        <v>14</v>
      </c>
      <c r="AQ13" s="706">
        <v>23</v>
      </c>
      <c r="AR13" s="706">
        <f t="shared" ref="AR13:AR15" si="31">SUM(AP13:AQ13)</f>
        <v>37</v>
      </c>
      <c r="AS13" s="810">
        <f t="shared" si="8"/>
        <v>-4</v>
      </c>
      <c r="AT13" s="862">
        <f t="shared" si="21"/>
        <v>-9.7560975609756101E-2</v>
      </c>
      <c r="AU13" s="705">
        <v>14</v>
      </c>
      <c r="AV13" s="706">
        <v>23</v>
      </c>
      <c r="AW13" s="706">
        <f t="shared" ref="AW13:AW15" si="32">SUM(AU13:AV13)</f>
        <v>37</v>
      </c>
      <c r="AX13" s="810">
        <f t="shared" si="10"/>
        <v>-4</v>
      </c>
      <c r="AY13" s="862">
        <f>(AW13-$J13)/$J13</f>
        <v>-9.7560975609756101E-2</v>
      </c>
      <c r="AZ13" s="705">
        <v>14</v>
      </c>
      <c r="BA13" s="706">
        <v>23</v>
      </c>
      <c r="BB13" s="706">
        <f t="shared" ref="BB13:BB15" si="33">SUM(AZ13:BA13)</f>
        <v>37</v>
      </c>
      <c r="BC13" s="810">
        <f t="shared" si="17"/>
        <v>-4</v>
      </c>
      <c r="BD13" s="862">
        <f t="shared" si="22"/>
        <v>-9.7560975609756101E-2</v>
      </c>
      <c r="BE13" s="705">
        <v>14</v>
      </c>
      <c r="BF13" s="706">
        <v>23</v>
      </c>
      <c r="BG13" s="706">
        <f t="shared" ref="BG13:BG15" si="34">SUM(BE13:BF13)</f>
        <v>37</v>
      </c>
      <c r="BH13" s="810">
        <f t="shared" si="18"/>
        <v>-4</v>
      </c>
      <c r="BI13" s="862">
        <f>(BG13-$J13)/$J13</f>
        <v>-9.7560975609756101E-2</v>
      </c>
      <c r="BJ13" s="705">
        <v>14</v>
      </c>
      <c r="BK13" s="706">
        <v>23</v>
      </c>
      <c r="BL13" s="706">
        <f t="shared" ref="BL13:BL15" si="35">SUM(BJ13:BK13)</f>
        <v>37</v>
      </c>
      <c r="BM13" s="810">
        <f t="shared" si="19"/>
        <v>-4</v>
      </c>
      <c r="BN13" s="862">
        <f>(BL13-$J13)/$J13</f>
        <v>-9.7560975609756101E-2</v>
      </c>
      <c r="BO13" s="671"/>
    </row>
    <row r="14" spans="1:67" x14ac:dyDescent="0.2">
      <c r="A14" s="671"/>
      <c r="B14" s="768" t="s">
        <v>10</v>
      </c>
      <c r="C14" s="719">
        <v>20</v>
      </c>
      <c r="D14" s="704">
        <v>4</v>
      </c>
      <c r="E14" s="704">
        <f t="shared" si="23"/>
        <v>24</v>
      </c>
      <c r="F14" s="713"/>
      <c r="G14" s="856">
        <f t="shared" si="14"/>
        <v>2</v>
      </c>
      <c r="H14" s="703">
        <v>18</v>
      </c>
      <c r="I14" s="704">
        <v>4</v>
      </c>
      <c r="J14" s="706">
        <f t="shared" si="24"/>
        <v>22</v>
      </c>
      <c r="K14" s="658">
        <v>0</v>
      </c>
      <c r="L14" s="705">
        <v>17</v>
      </c>
      <c r="M14" s="706">
        <v>3</v>
      </c>
      <c r="N14" s="706">
        <f t="shared" si="25"/>
        <v>20</v>
      </c>
      <c r="O14" s="810">
        <f t="shared" si="15"/>
        <v>-2</v>
      </c>
      <c r="P14" s="862">
        <f t="shared" si="1"/>
        <v>-9.0909090909090912E-2</v>
      </c>
      <c r="Q14" s="705">
        <v>18</v>
      </c>
      <c r="R14" s="706">
        <v>3</v>
      </c>
      <c r="S14" s="706">
        <f t="shared" si="26"/>
        <v>21</v>
      </c>
      <c r="T14" s="810">
        <f t="shared" si="16"/>
        <v>-1</v>
      </c>
      <c r="U14" s="862">
        <f t="shared" si="2"/>
        <v>-4.5454545454545456E-2</v>
      </c>
      <c r="V14" s="705">
        <v>18</v>
      </c>
      <c r="W14" s="706">
        <v>3</v>
      </c>
      <c r="X14" s="706">
        <f t="shared" si="27"/>
        <v>21</v>
      </c>
      <c r="Y14" s="810">
        <f t="shared" si="3"/>
        <v>-1</v>
      </c>
      <c r="Z14" s="862">
        <f t="shared" ref="Z14:Z18" si="36">(X14-$J14)/$J14</f>
        <v>-4.5454545454545456E-2</v>
      </c>
      <c r="AA14" s="705">
        <v>18</v>
      </c>
      <c r="AB14" s="706">
        <v>3</v>
      </c>
      <c r="AC14" s="706">
        <f t="shared" si="28"/>
        <v>21</v>
      </c>
      <c r="AD14" s="810">
        <f t="shared" si="4"/>
        <v>-1</v>
      </c>
      <c r="AE14" s="862">
        <f t="shared" ref="AE14:AE17" si="37">(AC14-$J14)/$J14</f>
        <v>-4.5454545454545456E-2</v>
      </c>
      <c r="AF14" s="705">
        <v>18</v>
      </c>
      <c r="AG14" s="706">
        <v>3</v>
      </c>
      <c r="AH14" s="706">
        <f t="shared" si="29"/>
        <v>21</v>
      </c>
      <c r="AI14" s="810">
        <f t="shared" si="5"/>
        <v>-1</v>
      </c>
      <c r="AJ14" s="862">
        <f t="shared" si="20"/>
        <v>-4.5454545454545456E-2</v>
      </c>
      <c r="AK14" s="705">
        <v>17</v>
      </c>
      <c r="AL14" s="706">
        <v>3</v>
      </c>
      <c r="AM14" s="706">
        <f t="shared" si="30"/>
        <v>20</v>
      </c>
      <c r="AN14" s="810">
        <f t="shared" si="6"/>
        <v>-2</v>
      </c>
      <c r="AO14" s="862">
        <f t="shared" ref="AO14:AO36" si="38">(AM14-$J14)/$J14</f>
        <v>-9.0909090909090912E-2</v>
      </c>
      <c r="AP14" s="705">
        <v>17</v>
      </c>
      <c r="AQ14" s="706">
        <v>3</v>
      </c>
      <c r="AR14" s="706">
        <f t="shared" si="31"/>
        <v>20</v>
      </c>
      <c r="AS14" s="810">
        <f t="shared" si="8"/>
        <v>-2</v>
      </c>
      <c r="AT14" s="862">
        <f t="shared" si="21"/>
        <v>-9.0909090909090912E-2</v>
      </c>
      <c r="AU14" s="705">
        <v>17</v>
      </c>
      <c r="AV14" s="706">
        <v>3</v>
      </c>
      <c r="AW14" s="706">
        <f t="shared" si="32"/>
        <v>20</v>
      </c>
      <c r="AX14" s="810">
        <f t="shared" si="10"/>
        <v>-2</v>
      </c>
      <c r="AY14" s="862">
        <f t="shared" ref="AY14:AY36" si="39">(AW14-$J14)/$J14</f>
        <v>-9.0909090909090912E-2</v>
      </c>
      <c r="AZ14" s="705">
        <v>17</v>
      </c>
      <c r="BA14" s="706">
        <v>3</v>
      </c>
      <c r="BB14" s="706">
        <f t="shared" si="33"/>
        <v>20</v>
      </c>
      <c r="BC14" s="810">
        <f t="shared" si="17"/>
        <v>-2</v>
      </c>
      <c r="BD14" s="862">
        <f t="shared" si="22"/>
        <v>-9.0909090909090912E-2</v>
      </c>
      <c r="BE14" s="705">
        <v>17</v>
      </c>
      <c r="BF14" s="706">
        <v>3</v>
      </c>
      <c r="BG14" s="706">
        <f t="shared" si="34"/>
        <v>20</v>
      </c>
      <c r="BH14" s="810">
        <f t="shared" si="18"/>
        <v>-2</v>
      </c>
      <c r="BI14" s="862">
        <f t="shared" ref="BI14:BI36" si="40">(BG14-$J14)/$J14</f>
        <v>-9.0909090909090912E-2</v>
      </c>
      <c r="BJ14" s="705">
        <v>17</v>
      </c>
      <c r="BK14" s="706">
        <v>3</v>
      </c>
      <c r="BL14" s="706">
        <f t="shared" si="35"/>
        <v>20</v>
      </c>
      <c r="BM14" s="810">
        <f t="shared" si="19"/>
        <v>-2</v>
      </c>
      <c r="BN14" s="862">
        <f t="shared" ref="BN14:BN36" si="41">(BL14-$J14)/$J14</f>
        <v>-9.0909090909090912E-2</v>
      </c>
      <c r="BO14" s="671"/>
    </row>
    <row r="15" spans="1:67" x14ac:dyDescent="0.2">
      <c r="A15" s="671"/>
      <c r="B15" s="768" t="s">
        <v>184</v>
      </c>
      <c r="C15" s="719">
        <v>39</v>
      </c>
      <c r="D15" s="704">
        <v>25</v>
      </c>
      <c r="E15" s="704">
        <f t="shared" ref="E15" si="42">SUM(C15:D15)</f>
        <v>64</v>
      </c>
      <c r="F15" s="713"/>
      <c r="G15" s="856">
        <f t="shared" si="14"/>
        <v>0</v>
      </c>
      <c r="H15" s="703">
        <v>40</v>
      </c>
      <c r="I15" s="704">
        <v>24</v>
      </c>
      <c r="J15" s="706">
        <f t="shared" si="24"/>
        <v>64</v>
      </c>
      <c r="K15" s="658">
        <v>0</v>
      </c>
      <c r="L15" s="705">
        <v>39</v>
      </c>
      <c r="M15" s="706">
        <v>24</v>
      </c>
      <c r="N15" s="706">
        <f t="shared" si="25"/>
        <v>63</v>
      </c>
      <c r="O15" s="810">
        <f t="shared" si="15"/>
        <v>-1</v>
      </c>
      <c r="P15" s="862">
        <f>(N15-$J15)/$J15</f>
        <v>-1.5625E-2</v>
      </c>
      <c r="Q15" s="705">
        <v>37</v>
      </c>
      <c r="R15" s="706">
        <v>22</v>
      </c>
      <c r="S15" s="706">
        <f t="shared" si="26"/>
        <v>59</v>
      </c>
      <c r="T15" s="810">
        <f t="shared" si="16"/>
        <v>-5</v>
      </c>
      <c r="U15" s="862">
        <f t="shared" si="2"/>
        <v>-7.8125E-2</v>
      </c>
      <c r="V15" s="705">
        <v>37</v>
      </c>
      <c r="W15" s="706">
        <v>22</v>
      </c>
      <c r="X15" s="706">
        <f t="shared" si="27"/>
        <v>59</v>
      </c>
      <c r="Y15" s="810">
        <f t="shared" si="3"/>
        <v>-5</v>
      </c>
      <c r="Z15" s="862">
        <f>(X15-$J15)/$J15</f>
        <v>-7.8125E-2</v>
      </c>
      <c r="AA15" s="705">
        <v>35</v>
      </c>
      <c r="AB15" s="706">
        <v>22</v>
      </c>
      <c r="AC15" s="706">
        <f t="shared" si="28"/>
        <v>57</v>
      </c>
      <c r="AD15" s="810">
        <f t="shared" si="4"/>
        <v>-7</v>
      </c>
      <c r="AE15" s="862">
        <f>(AC15-$J15)/$J15</f>
        <v>-0.109375</v>
      </c>
      <c r="AF15" s="705">
        <v>34</v>
      </c>
      <c r="AG15" s="706">
        <v>21</v>
      </c>
      <c r="AH15" s="706">
        <f t="shared" si="29"/>
        <v>55</v>
      </c>
      <c r="AI15" s="810">
        <f t="shared" si="5"/>
        <v>-9</v>
      </c>
      <c r="AJ15" s="862">
        <f>(AH15-$J15)/$J15</f>
        <v>-0.140625</v>
      </c>
      <c r="AK15" s="705">
        <v>33</v>
      </c>
      <c r="AL15" s="706">
        <v>20</v>
      </c>
      <c r="AM15" s="706">
        <f t="shared" si="30"/>
        <v>53</v>
      </c>
      <c r="AN15" s="810">
        <f t="shared" si="6"/>
        <v>-11</v>
      </c>
      <c r="AO15" s="862">
        <f t="shared" si="38"/>
        <v>-0.171875</v>
      </c>
      <c r="AP15" s="705">
        <v>33</v>
      </c>
      <c r="AQ15" s="706">
        <v>20</v>
      </c>
      <c r="AR15" s="706">
        <f t="shared" si="31"/>
        <v>53</v>
      </c>
      <c r="AS15" s="810">
        <f t="shared" si="8"/>
        <v>-11</v>
      </c>
      <c r="AT15" s="862">
        <f t="shared" si="21"/>
        <v>-0.171875</v>
      </c>
      <c r="AU15" s="705">
        <v>33</v>
      </c>
      <c r="AV15" s="706">
        <v>20</v>
      </c>
      <c r="AW15" s="706">
        <f t="shared" si="32"/>
        <v>53</v>
      </c>
      <c r="AX15" s="810">
        <f t="shared" si="10"/>
        <v>-11</v>
      </c>
      <c r="AY15" s="862">
        <f t="shared" si="39"/>
        <v>-0.171875</v>
      </c>
      <c r="AZ15" s="705">
        <v>32</v>
      </c>
      <c r="BA15" s="706">
        <v>20</v>
      </c>
      <c r="BB15" s="706">
        <f t="shared" si="33"/>
        <v>52</v>
      </c>
      <c r="BC15" s="810">
        <f t="shared" si="17"/>
        <v>-12</v>
      </c>
      <c r="BD15" s="862">
        <f t="shared" si="22"/>
        <v>-0.1875</v>
      </c>
      <c r="BE15" s="705">
        <v>31</v>
      </c>
      <c r="BF15" s="706">
        <v>20</v>
      </c>
      <c r="BG15" s="706">
        <f t="shared" si="34"/>
        <v>51</v>
      </c>
      <c r="BH15" s="810">
        <f t="shared" si="18"/>
        <v>-13</v>
      </c>
      <c r="BI15" s="862">
        <f t="shared" si="40"/>
        <v>-0.203125</v>
      </c>
      <c r="BJ15" s="705">
        <v>31</v>
      </c>
      <c r="BK15" s="706">
        <v>20</v>
      </c>
      <c r="BL15" s="706">
        <f t="shared" si="35"/>
        <v>51</v>
      </c>
      <c r="BM15" s="810">
        <f t="shared" si="19"/>
        <v>-13</v>
      </c>
      <c r="BN15" s="862">
        <f t="shared" si="41"/>
        <v>-0.203125</v>
      </c>
      <c r="BO15" s="671"/>
    </row>
    <row r="16" spans="1:67" x14ac:dyDescent="0.2">
      <c r="A16" s="688"/>
      <c r="B16" s="743" t="s">
        <v>172</v>
      </c>
      <c r="C16" s="710">
        <f>SUM(C17:C18)</f>
        <v>99</v>
      </c>
      <c r="D16" s="708">
        <f>SUM(D17:D18)</f>
        <v>31</v>
      </c>
      <c r="E16" s="714">
        <f>SUM(E17:E18)</f>
        <v>130</v>
      </c>
      <c r="F16" s="715"/>
      <c r="G16" s="855">
        <f t="shared" si="14"/>
        <v>2</v>
      </c>
      <c r="H16" s="707">
        <f>SUM(H17:H18)</f>
        <v>98</v>
      </c>
      <c r="I16" s="708">
        <f>SUM(I17:I18)</f>
        <v>30</v>
      </c>
      <c r="J16" s="708">
        <f>SUM(J17:J18)</f>
        <v>128</v>
      </c>
      <c r="K16" s="657">
        <v>0</v>
      </c>
      <c r="L16" s="707">
        <f>SUM(L17:L18)</f>
        <v>95</v>
      </c>
      <c r="M16" s="708">
        <f>SUM(M17:M18)</f>
        <v>30</v>
      </c>
      <c r="N16" s="708">
        <f>SUM(N17:N18)</f>
        <v>125</v>
      </c>
      <c r="O16" s="811">
        <f>-($J16-N16)</f>
        <v>-3</v>
      </c>
      <c r="P16" s="862">
        <f t="shared" si="1"/>
        <v>-2.34375E-2</v>
      </c>
      <c r="Q16" s="707">
        <f>SUM(Q17:Q18)</f>
        <v>87</v>
      </c>
      <c r="R16" s="708">
        <f>SUM(R17:R18)</f>
        <v>29</v>
      </c>
      <c r="S16" s="708">
        <f>SUM(S17:S18)</f>
        <v>116</v>
      </c>
      <c r="T16" s="811">
        <f t="shared" si="16"/>
        <v>-12</v>
      </c>
      <c r="U16" s="862">
        <f t="shared" si="2"/>
        <v>-9.375E-2</v>
      </c>
      <c r="V16" s="707">
        <f>SUM(V17:V18)</f>
        <v>84</v>
      </c>
      <c r="W16" s="708">
        <f>SUM(W17:W18)</f>
        <v>29</v>
      </c>
      <c r="X16" s="708">
        <f>SUM(X17:X18)</f>
        <v>113</v>
      </c>
      <c r="Y16" s="811">
        <f t="shared" si="3"/>
        <v>-15</v>
      </c>
      <c r="Z16" s="862">
        <f>(X16-$J16)/$J16</f>
        <v>-0.1171875</v>
      </c>
      <c r="AA16" s="707">
        <f>SUM(AA17:AA18)</f>
        <v>82</v>
      </c>
      <c r="AB16" s="708">
        <f>SUM(AB17:AB18)</f>
        <v>29</v>
      </c>
      <c r="AC16" s="708">
        <f>SUM(AC17:AC18)</f>
        <v>111</v>
      </c>
      <c r="AD16" s="811">
        <f t="shared" si="4"/>
        <v>-17</v>
      </c>
      <c r="AE16" s="862">
        <f>(AC16-$J16)/$J16</f>
        <v>-0.1328125</v>
      </c>
      <c r="AF16" s="707">
        <f>SUM(AF17:AF18)</f>
        <v>80</v>
      </c>
      <c r="AG16" s="708">
        <f>SUM(AG17:AG18)</f>
        <v>29</v>
      </c>
      <c r="AH16" s="708">
        <f>SUM(AH17:AH18)</f>
        <v>109</v>
      </c>
      <c r="AI16" s="811">
        <f t="shared" si="5"/>
        <v>-19</v>
      </c>
      <c r="AJ16" s="862">
        <f>(AH16-$J16)/$J16</f>
        <v>-0.1484375</v>
      </c>
      <c r="AK16" s="707">
        <f>SUM(AK17:AK18)</f>
        <v>79</v>
      </c>
      <c r="AL16" s="708">
        <f>SUM(AL17:AL18)</f>
        <v>25</v>
      </c>
      <c r="AM16" s="708">
        <f>SUM(AM17:AM18)</f>
        <v>104</v>
      </c>
      <c r="AN16" s="811">
        <f t="shared" si="6"/>
        <v>-24</v>
      </c>
      <c r="AO16" s="862">
        <f>(AM16-$J16)/$J16</f>
        <v>-0.1875</v>
      </c>
      <c r="AP16" s="707">
        <f>SUM(AP17:AP18)</f>
        <v>78</v>
      </c>
      <c r="AQ16" s="708">
        <f>SUM(AQ17:AQ18)</f>
        <v>25</v>
      </c>
      <c r="AR16" s="708">
        <f>SUM(AR17:AR18)</f>
        <v>103</v>
      </c>
      <c r="AS16" s="811">
        <f t="shared" si="8"/>
        <v>-25</v>
      </c>
      <c r="AT16" s="862">
        <f>(AR16-$J16)/$J16</f>
        <v>-0.1953125</v>
      </c>
      <c r="AU16" s="707">
        <f>SUM(AU17:AU18)</f>
        <v>77</v>
      </c>
      <c r="AV16" s="708">
        <f>SUM(AV17:AV18)</f>
        <v>24</v>
      </c>
      <c r="AW16" s="708">
        <f>SUM(AW17:AW18)</f>
        <v>101</v>
      </c>
      <c r="AX16" s="811">
        <f t="shared" si="10"/>
        <v>-27</v>
      </c>
      <c r="AY16" s="862">
        <f>(AW16-$J16)/$J16</f>
        <v>-0.2109375</v>
      </c>
      <c r="AZ16" s="707">
        <f>SUM(AZ17:AZ18)</f>
        <v>75</v>
      </c>
      <c r="BA16" s="708">
        <f>SUM(BA17:BA18)</f>
        <v>24</v>
      </c>
      <c r="BB16" s="708">
        <f>SUM(BB17:BB18)</f>
        <v>99</v>
      </c>
      <c r="BC16" s="811">
        <f t="shared" si="17"/>
        <v>-29</v>
      </c>
      <c r="BD16" s="862">
        <f>(BB16-$J16)/$J16</f>
        <v>-0.2265625</v>
      </c>
      <c r="BE16" s="707">
        <f>SUM(BE17:BE18)</f>
        <v>75</v>
      </c>
      <c r="BF16" s="708">
        <f>SUM(BF17:BF18)</f>
        <v>24</v>
      </c>
      <c r="BG16" s="708">
        <f>SUM(BG17:BG18)</f>
        <v>99</v>
      </c>
      <c r="BH16" s="811">
        <f t="shared" si="18"/>
        <v>-29</v>
      </c>
      <c r="BI16" s="862">
        <f>(BG16-$J16)/$J16</f>
        <v>-0.2265625</v>
      </c>
      <c r="BJ16" s="707">
        <f>SUM(BJ17:BJ18)</f>
        <v>75</v>
      </c>
      <c r="BK16" s="708">
        <f>SUM(BK17:BK18)</f>
        <v>24</v>
      </c>
      <c r="BL16" s="708">
        <f>SUM(BL17:BL18)</f>
        <v>99</v>
      </c>
      <c r="BM16" s="811">
        <f t="shared" si="19"/>
        <v>-29</v>
      </c>
      <c r="BN16" s="862">
        <f>(BL16-$J16)/$J16</f>
        <v>-0.2265625</v>
      </c>
      <c r="BO16" s="688"/>
    </row>
    <row r="17" spans="1:67" x14ac:dyDescent="0.2">
      <c r="A17" s="671"/>
      <c r="B17" s="768" t="s">
        <v>150</v>
      </c>
      <c r="C17" s="719">
        <v>44</v>
      </c>
      <c r="D17" s="704">
        <v>14</v>
      </c>
      <c r="E17" s="704">
        <f t="shared" ref="E17:E18" si="43">SUM(C17:D17)</f>
        <v>58</v>
      </c>
      <c r="F17" s="713"/>
      <c r="G17" s="856">
        <f t="shared" si="14"/>
        <v>0</v>
      </c>
      <c r="H17" s="703">
        <v>44</v>
      </c>
      <c r="I17" s="704">
        <v>14</v>
      </c>
      <c r="J17" s="706">
        <f>SUM(H17:I17)</f>
        <v>58</v>
      </c>
      <c r="K17" s="658">
        <v>0</v>
      </c>
      <c r="L17" s="703">
        <v>42</v>
      </c>
      <c r="M17" s="704">
        <v>14</v>
      </c>
      <c r="N17" s="706">
        <f>SUM(L17:M17)</f>
        <v>56</v>
      </c>
      <c r="O17" s="810">
        <f t="shared" si="15"/>
        <v>-2</v>
      </c>
      <c r="P17" s="862">
        <f t="shared" si="1"/>
        <v>-3.4482758620689655E-2</v>
      </c>
      <c r="Q17" s="705">
        <v>37</v>
      </c>
      <c r="R17" s="706">
        <v>13</v>
      </c>
      <c r="S17" s="706">
        <f>SUM(Q17:R17)</f>
        <v>50</v>
      </c>
      <c r="T17" s="810">
        <f t="shared" si="16"/>
        <v>-8</v>
      </c>
      <c r="U17" s="862">
        <f t="shared" si="2"/>
        <v>-0.13793103448275862</v>
      </c>
      <c r="V17" s="705">
        <v>37</v>
      </c>
      <c r="W17" s="706">
        <v>13</v>
      </c>
      <c r="X17" s="706">
        <f>SUM(V17:W17)</f>
        <v>50</v>
      </c>
      <c r="Y17" s="810">
        <f t="shared" si="3"/>
        <v>-8</v>
      </c>
      <c r="Z17" s="862">
        <f t="shared" si="36"/>
        <v>-0.13793103448275862</v>
      </c>
      <c r="AA17" s="705">
        <v>35</v>
      </c>
      <c r="AB17" s="706">
        <v>13</v>
      </c>
      <c r="AC17" s="706">
        <f>SUM(AA17:AB17)</f>
        <v>48</v>
      </c>
      <c r="AD17" s="810">
        <f t="shared" si="4"/>
        <v>-10</v>
      </c>
      <c r="AE17" s="862">
        <f t="shared" si="37"/>
        <v>-0.17241379310344829</v>
      </c>
      <c r="AF17" s="705">
        <v>33</v>
      </c>
      <c r="AG17" s="706">
        <v>13</v>
      </c>
      <c r="AH17" s="706">
        <f>SUM(AF17:AG17)</f>
        <v>46</v>
      </c>
      <c r="AI17" s="810">
        <f t="shared" si="5"/>
        <v>-12</v>
      </c>
      <c r="AJ17" s="862">
        <f t="shared" si="20"/>
        <v>-0.20689655172413793</v>
      </c>
      <c r="AK17" s="705">
        <v>31</v>
      </c>
      <c r="AL17" s="706">
        <v>9</v>
      </c>
      <c r="AM17" s="706">
        <f>SUM(AK17:AL17)</f>
        <v>40</v>
      </c>
      <c r="AN17" s="810">
        <f t="shared" si="6"/>
        <v>-18</v>
      </c>
      <c r="AO17" s="862">
        <f t="shared" si="38"/>
        <v>-0.31034482758620691</v>
      </c>
      <c r="AP17" s="705">
        <v>32</v>
      </c>
      <c r="AQ17" s="706">
        <v>9</v>
      </c>
      <c r="AR17" s="706">
        <f>SUM(AP17:AQ17)</f>
        <v>41</v>
      </c>
      <c r="AS17" s="810">
        <f t="shared" si="8"/>
        <v>-17</v>
      </c>
      <c r="AT17" s="862">
        <f t="shared" si="21"/>
        <v>-0.29310344827586204</v>
      </c>
      <c r="AU17" s="705">
        <v>32</v>
      </c>
      <c r="AV17" s="706">
        <v>9</v>
      </c>
      <c r="AW17" s="706">
        <f>SUM(AU17:AV17)</f>
        <v>41</v>
      </c>
      <c r="AX17" s="810">
        <f t="shared" si="10"/>
        <v>-17</v>
      </c>
      <c r="AY17" s="862">
        <f t="shared" si="39"/>
        <v>-0.29310344827586204</v>
      </c>
      <c r="AZ17" s="705">
        <v>32</v>
      </c>
      <c r="BA17" s="706">
        <v>9</v>
      </c>
      <c r="BB17" s="706">
        <f>SUM(AZ17:BA17)</f>
        <v>41</v>
      </c>
      <c r="BC17" s="810">
        <f t="shared" si="17"/>
        <v>-17</v>
      </c>
      <c r="BD17" s="862">
        <f t="shared" si="22"/>
        <v>-0.29310344827586204</v>
      </c>
      <c r="BE17" s="705">
        <v>32</v>
      </c>
      <c r="BF17" s="706">
        <v>9</v>
      </c>
      <c r="BG17" s="706">
        <f>SUM(BE17:BF17)</f>
        <v>41</v>
      </c>
      <c r="BH17" s="810">
        <f t="shared" si="18"/>
        <v>-17</v>
      </c>
      <c r="BI17" s="862">
        <f t="shared" si="40"/>
        <v>-0.29310344827586204</v>
      </c>
      <c r="BJ17" s="705">
        <v>32</v>
      </c>
      <c r="BK17" s="706">
        <v>9</v>
      </c>
      <c r="BL17" s="706">
        <f>SUM(BJ17:BK17)</f>
        <v>41</v>
      </c>
      <c r="BM17" s="810">
        <f t="shared" si="19"/>
        <v>-17</v>
      </c>
      <c r="BN17" s="862">
        <f t="shared" si="41"/>
        <v>-0.29310344827586204</v>
      </c>
      <c r="BO17" s="671"/>
    </row>
    <row r="18" spans="1:67" x14ac:dyDescent="0.2">
      <c r="A18" s="671"/>
      <c r="B18" s="768" t="s">
        <v>91</v>
      </c>
      <c r="C18" s="719">
        <v>55</v>
      </c>
      <c r="D18" s="704">
        <v>17</v>
      </c>
      <c r="E18" s="704">
        <f t="shared" si="43"/>
        <v>72</v>
      </c>
      <c r="F18" s="713"/>
      <c r="G18" s="856">
        <f t="shared" si="14"/>
        <v>2</v>
      </c>
      <c r="H18" s="705">
        <v>54</v>
      </c>
      <c r="I18" s="706">
        <v>16</v>
      </c>
      <c r="J18" s="706">
        <f>SUM(H18:I18)</f>
        <v>70</v>
      </c>
      <c r="K18" s="658">
        <v>0</v>
      </c>
      <c r="L18" s="705">
        <v>53</v>
      </c>
      <c r="M18" s="706">
        <v>16</v>
      </c>
      <c r="N18" s="706">
        <f>SUM(L18:M18)</f>
        <v>69</v>
      </c>
      <c r="O18" s="810">
        <f t="shared" si="15"/>
        <v>-1</v>
      </c>
      <c r="P18" s="862">
        <f t="shared" si="1"/>
        <v>-1.4285714285714285E-2</v>
      </c>
      <c r="Q18" s="705">
        <v>50</v>
      </c>
      <c r="R18" s="706">
        <v>16</v>
      </c>
      <c r="S18" s="706">
        <f>SUM(Q18:R18)</f>
        <v>66</v>
      </c>
      <c r="T18" s="810">
        <f t="shared" si="16"/>
        <v>-4</v>
      </c>
      <c r="U18" s="862">
        <f t="shared" si="2"/>
        <v>-5.7142857142857141E-2</v>
      </c>
      <c r="V18" s="705">
        <v>47</v>
      </c>
      <c r="W18" s="706">
        <v>16</v>
      </c>
      <c r="X18" s="706">
        <f>SUM(V18:W18)</f>
        <v>63</v>
      </c>
      <c r="Y18" s="810">
        <f t="shared" si="3"/>
        <v>-7</v>
      </c>
      <c r="Z18" s="862">
        <f t="shared" si="36"/>
        <v>-0.1</v>
      </c>
      <c r="AA18" s="705">
        <v>47</v>
      </c>
      <c r="AB18" s="706">
        <v>16</v>
      </c>
      <c r="AC18" s="706">
        <f>SUM(AA18:AB18)</f>
        <v>63</v>
      </c>
      <c r="AD18" s="810">
        <f t="shared" si="4"/>
        <v>-7</v>
      </c>
      <c r="AE18" s="862">
        <f>(AC18-$J18)/$J18</f>
        <v>-0.1</v>
      </c>
      <c r="AF18" s="705">
        <v>47</v>
      </c>
      <c r="AG18" s="706">
        <v>16</v>
      </c>
      <c r="AH18" s="706">
        <f>SUM(AF18:AG18)</f>
        <v>63</v>
      </c>
      <c r="AI18" s="810">
        <f t="shared" si="5"/>
        <v>-7</v>
      </c>
      <c r="AJ18" s="862">
        <f t="shared" si="20"/>
        <v>-0.1</v>
      </c>
      <c r="AK18" s="705">
        <v>48</v>
      </c>
      <c r="AL18" s="706">
        <v>16</v>
      </c>
      <c r="AM18" s="706">
        <f>SUM(AK18:AL18)</f>
        <v>64</v>
      </c>
      <c r="AN18" s="810">
        <f t="shared" si="6"/>
        <v>-6</v>
      </c>
      <c r="AO18" s="862">
        <f t="shared" si="38"/>
        <v>-8.5714285714285715E-2</v>
      </c>
      <c r="AP18" s="705">
        <v>46</v>
      </c>
      <c r="AQ18" s="706">
        <v>16</v>
      </c>
      <c r="AR18" s="706">
        <f>SUM(AP18:AQ18)</f>
        <v>62</v>
      </c>
      <c r="AS18" s="810">
        <f t="shared" si="8"/>
        <v>-8</v>
      </c>
      <c r="AT18" s="862">
        <f t="shared" si="21"/>
        <v>-0.11428571428571428</v>
      </c>
      <c r="AU18" s="705">
        <v>45</v>
      </c>
      <c r="AV18" s="706">
        <v>15</v>
      </c>
      <c r="AW18" s="706">
        <f>SUM(AU18:AV18)</f>
        <v>60</v>
      </c>
      <c r="AX18" s="810">
        <f t="shared" si="10"/>
        <v>-10</v>
      </c>
      <c r="AY18" s="862">
        <f t="shared" si="39"/>
        <v>-0.14285714285714285</v>
      </c>
      <c r="AZ18" s="705">
        <v>43</v>
      </c>
      <c r="BA18" s="706">
        <v>15</v>
      </c>
      <c r="BB18" s="706">
        <f>SUM(AZ18:BA18)</f>
        <v>58</v>
      </c>
      <c r="BC18" s="810">
        <f t="shared" si="17"/>
        <v>-12</v>
      </c>
      <c r="BD18" s="862">
        <f t="shared" si="22"/>
        <v>-0.17142857142857143</v>
      </c>
      <c r="BE18" s="705">
        <v>43</v>
      </c>
      <c r="BF18" s="706">
        <v>15</v>
      </c>
      <c r="BG18" s="706">
        <f>SUM(BE18:BF18)</f>
        <v>58</v>
      </c>
      <c r="BH18" s="810">
        <f t="shared" si="18"/>
        <v>-12</v>
      </c>
      <c r="BI18" s="862">
        <f t="shared" si="40"/>
        <v>-0.17142857142857143</v>
      </c>
      <c r="BJ18" s="705">
        <v>43</v>
      </c>
      <c r="BK18" s="706">
        <v>15</v>
      </c>
      <c r="BL18" s="706">
        <f>SUM(BJ18:BK18)</f>
        <v>58</v>
      </c>
      <c r="BM18" s="810">
        <f t="shared" si="19"/>
        <v>-12</v>
      </c>
      <c r="BN18" s="862">
        <f t="shared" si="41"/>
        <v>-0.17142857142857143</v>
      </c>
      <c r="BO18" s="671"/>
    </row>
    <row r="19" spans="1:67" x14ac:dyDescent="0.2">
      <c r="A19" s="688"/>
      <c r="B19" s="769" t="s">
        <v>82</v>
      </c>
      <c r="C19" s="728">
        <f>C26+C20</f>
        <v>630</v>
      </c>
      <c r="D19" s="727">
        <f>D26+D20</f>
        <v>219</v>
      </c>
      <c r="E19" s="727">
        <f>E26+E20</f>
        <v>849</v>
      </c>
      <c r="F19" s="744"/>
      <c r="G19" s="850">
        <f t="shared" si="14"/>
        <v>43</v>
      </c>
      <c r="H19" s="716">
        <f>H26+H20</f>
        <v>595</v>
      </c>
      <c r="I19" s="727">
        <f>I26+I20</f>
        <v>211</v>
      </c>
      <c r="J19" s="727">
        <f t="shared" ref="J19" si="44">J26+J20</f>
        <v>806</v>
      </c>
      <c r="K19" s="746">
        <f>K20+K26</f>
        <v>0</v>
      </c>
      <c r="L19" s="716">
        <f>L26+L20</f>
        <v>589</v>
      </c>
      <c r="M19" s="727">
        <f>M26+M20</f>
        <v>210</v>
      </c>
      <c r="N19" s="727">
        <f>N26+N20</f>
        <v>799</v>
      </c>
      <c r="O19" s="803">
        <f t="shared" si="15"/>
        <v>-7</v>
      </c>
      <c r="P19" s="862">
        <f t="shared" si="1"/>
        <v>-8.6848635235732014E-3</v>
      </c>
      <c r="Q19" s="716">
        <f>Q26+Q20</f>
        <v>586</v>
      </c>
      <c r="R19" s="727">
        <f>R26+R20</f>
        <v>202</v>
      </c>
      <c r="S19" s="727">
        <f>S26+S20</f>
        <v>788</v>
      </c>
      <c r="T19" s="803">
        <f t="shared" si="16"/>
        <v>-18</v>
      </c>
      <c r="U19" s="862">
        <f t="shared" si="2"/>
        <v>-2.2332506203473945E-2</v>
      </c>
      <c r="V19" s="716">
        <f>V26+V20</f>
        <v>573</v>
      </c>
      <c r="W19" s="727">
        <f>W26+W20</f>
        <v>199</v>
      </c>
      <c r="X19" s="727">
        <f>X26+X20</f>
        <v>772</v>
      </c>
      <c r="Y19" s="803">
        <f t="shared" si="3"/>
        <v>-34</v>
      </c>
      <c r="Z19" s="862">
        <f>(X19-$J19)/$J19</f>
        <v>-4.2183622828784122E-2</v>
      </c>
      <c r="AA19" s="716">
        <f>AA26+AA20</f>
        <v>569</v>
      </c>
      <c r="AB19" s="727">
        <f>AB26+AB20</f>
        <v>194</v>
      </c>
      <c r="AC19" s="727">
        <f>AC26+AC20</f>
        <v>763</v>
      </c>
      <c r="AD19" s="803">
        <f t="shared" si="4"/>
        <v>-43</v>
      </c>
      <c r="AE19" s="862">
        <f>(AC19-$J19)/$J19</f>
        <v>-5.3349875930521089E-2</v>
      </c>
      <c r="AF19" s="716">
        <f>AF26+AF20</f>
        <v>529</v>
      </c>
      <c r="AG19" s="727">
        <f>AG26+AG20</f>
        <v>177</v>
      </c>
      <c r="AH19" s="727">
        <f>AH26+AH20</f>
        <v>706</v>
      </c>
      <c r="AI19" s="803">
        <f t="shared" si="5"/>
        <v>-100</v>
      </c>
      <c r="AJ19" s="862">
        <f>(AH19-$J19)/$J19</f>
        <v>-0.12406947890818859</v>
      </c>
      <c r="AK19" s="716">
        <f>AK26+AK20</f>
        <v>537</v>
      </c>
      <c r="AL19" s="727">
        <f>AL26+AL20</f>
        <v>181</v>
      </c>
      <c r="AM19" s="727">
        <f>AM26+AM20</f>
        <v>718</v>
      </c>
      <c r="AN19" s="803">
        <f t="shared" si="6"/>
        <v>-88</v>
      </c>
      <c r="AO19" s="862">
        <f t="shared" si="38"/>
        <v>-0.10918114143920596</v>
      </c>
      <c r="AP19" s="716">
        <f>AP26+AP20</f>
        <v>534</v>
      </c>
      <c r="AQ19" s="727">
        <f>AQ26+AQ20</f>
        <v>181</v>
      </c>
      <c r="AR19" s="727">
        <f>AR26+AR20</f>
        <v>715</v>
      </c>
      <c r="AS19" s="803">
        <f t="shared" si="8"/>
        <v>-91</v>
      </c>
      <c r="AT19" s="862">
        <f>(AR19-$J19)/$J19</f>
        <v>-0.11290322580645161</v>
      </c>
      <c r="AU19" s="716">
        <f>AU26+AU20</f>
        <v>529</v>
      </c>
      <c r="AV19" s="727">
        <f>AV26+AV20</f>
        <v>181</v>
      </c>
      <c r="AW19" s="730">
        <f>AW20+AW26</f>
        <v>710</v>
      </c>
      <c r="AX19" s="803">
        <f t="shared" si="10"/>
        <v>-96</v>
      </c>
      <c r="AY19" s="862">
        <f t="shared" si="39"/>
        <v>-0.11910669975186104</v>
      </c>
      <c r="AZ19" s="716">
        <f>AZ26+AZ20</f>
        <v>522</v>
      </c>
      <c r="BA19" s="727">
        <f>BA26+BA20</f>
        <v>180</v>
      </c>
      <c r="BB19" s="727">
        <f>BB26+BB20</f>
        <v>702</v>
      </c>
      <c r="BC19" s="803">
        <f t="shared" si="17"/>
        <v>-104</v>
      </c>
      <c r="BD19" s="862">
        <f>(BB19-$J19)/$J19</f>
        <v>-0.12903225806451613</v>
      </c>
      <c r="BE19" s="716">
        <f>BE26+BE20</f>
        <v>513</v>
      </c>
      <c r="BF19" s="727">
        <f>BF26+BF20</f>
        <v>180</v>
      </c>
      <c r="BG19" s="727">
        <f>BG26+BG20</f>
        <v>693</v>
      </c>
      <c r="BH19" s="803">
        <f t="shared" si="18"/>
        <v>-113</v>
      </c>
      <c r="BI19" s="862">
        <f t="shared" si="40"/>
        <v>-0.14019851116625309</v>
      </c>
      <c r="BJ19" s="716">
        <f>BJ26+BJ20</f>
        <v>512</v>
      </c>
      <c r="BK19" s="727">
        <f>BK26+BK20</f>
        <v>179</v>
      </c>
      <c r="BL19" s="727">
        <f>BL26+BL20</f>
        <v>691</v>
      </c>
      <c r="BM19" s="803">
        <f t="shared" si="19"/>
        <v>-115</v>
      </c>
      <c r="BN19" s="862">
        <f t="shared" si="41"/>
        <v>-0.14267990074441686</v>
      </c>
      <c r="BO19" s="688"/>
    </row>
    <row r="20" spans="1:67" x14ac:dyDescent="0.2">
      <c r="A20" s="689"/>
      <c r="B20" s="743" t="s">
        <v>171</v>
      </c>
      <c r="C20" s="710">
        <f>SUM(C21:C25)</f>
        <v>118</v>
      </c>
      <c r="D20" s="708">
        <f>SUM(D21:D25)</f>
        <v>129</v>
      </c>
      <c r="E20" s="714">
        <f>SUM(E21:E25)</f>
        <v>247</v>
      </c>
      <c r="F20" s="709"/>
      <c r="G20" s="855">
        <f t="shared" si="14"/>
        <v>15</v>
      </c>
      <c r="H20" s="707">
        <f>SUM(H21:H25)</f>
        <v>109</v>
      </c>
      <c r="I20" s="708">
        <f>SUM(I21:I25)</f>
        <v>123</v>
      </c>
      <c r="J20" s="708">
        <f>SUM(J21:J25)</f>
        <v>232</v>
      </c>
      <c r="K20" s="657">
        <v>0</v>
      </c>
      <c r="L20" s="707">
        <f>SUM(L21:L25)</f>
        <v>110</v>
      </c>
      <c r="M20" s="708">
        <f>SUM(M21:M25)</f>
        <v>122</v>
      </c>
      <c r="N20" s="708">
        <f>SUM(N21:N25)</f>
        <v>232</v>
      </c>
      <c r="O20" s="811">
        <f>-($J20-N20)</f>
        <v>0</v>
      </c>
      <c r="P20" s="862">
        <f>(N20-$J20)/$J20</f>
        <v>0</v>
      </c>
      <c r="Q20" s="707">
        <f>SUM(Q21:Q25)</f>
        <v>110</v>
      </c>
      <c r="R20" s="708">
        <f>SUM(R21:R25)</f>
        <v>121</v>
      </c>
      <c r="S20" s="708">
        <f>SUM(S21:S25)</f>
        <v>231</v>
      </c>
      <c r="T20" s="811">
        <f t="shared" si="16"/>
        <v>-1</v>
      </c>
      <c r="U20" s="862">
        <f t="shared" si="2"/>
        <v>-4.3103448275862068E-3</v>
      </c>
      <c r="V20" s="707">
        <f>SUM(V21:V25)</f>
        <v>108</v>
      </c>
      <c r="W20" s="708">
        <f>SUM(W21:W25)</f>
        <v>120</v>
      </c>
      <c r="X20" s="708">
        <f>SUM(X21:X25)</f>
        <v>228</v>
      </c>
      <c r="Y20" s="811">
        <f t="shared" si="3"/>
        <v>-4</v>
      </c>
      <c r="Z20" s="862">
        <f t="shared" ref="Z20:Z36" si="45">(X20-$J20)/$J20</f>
        <v>-1.7241379310344827E-2</v>
      </c>
      <c r="AA20" s="707">
        <f>SUM(AA21:AA25)</f>
        <v>107</v>
      </c>
      <c r="AB20" s="708">
        <f>SUM(AB21:AB25)</f>
        <v>116</v>
      </c>
      <c r="AC20" s="708">
        <f>SUM(AC21:AC25)</f>
        <v>223</v>
      </c>
      <c r="AD20" s="811">
        <f t="shared" si="4"/>
        <v>-9</v>
      </c>
      <c r="AE20" s="862">
        <f>(AC20-$J20)/$J20</f>
        <v>-3.8793103448275863E-2</v>
      </c>
      <c r="AF20" s="707">
        <f>SUM(AF21:AF25)</f>
        <v>99</v>
      </c>
      <c r="AG20" s="708">
        <f>SUM(AG21:AG25)</f>
        <v>104</v>
      </c>
      <c r="AH20" s="708">
        <f>SUM(AH21:AH25)</f>
        <v>203</v>
      </c>
      <c r="AI20" s="811">
        <f t="shared" si="5"/>
        <v>-29</v>
      </c>
      <c r="AJ20" s="862">
        <f>(AH20-$J20)/$J20</f>
        <v>-0.125</v>
      </c>
      <c r="AK20" s="707">
        <f>SUM(AK21:AK25)</f>
        <v>104</v>
      </c>
      <c r="AL20" s="708">
        <f>SUM(AL21:AL25)</f>
        <v>108</v>
      </c>
      <c r="AM20" s="708">
        <f>SUM(AM21:AM25)</f>
        <v>212</v>
      </c>
      <c r="AN20" s="811">
        <f t="shared" si="6"/>
        <v>-20</v>
      </c>
      <c r="AO20" s="862">
        <f t="shared" si="38"/>
        <v>-8.6206896551724144E-2</v>
      </c>
      <c r="AP20" s="707">
        <f>SUM(AP21:AP25)</f>
        <v>104</v>
      </c>
      <c r="AQ20" s="708">
        <f>SUM(AQ21:AQ25)</f>
        <v>108</v>
      </c>
      <c r="AR20" s="708">
        <f>SUM(AR21:AR25)</f>
        <v>212</v>
      </c>
      <c r="AS20" s="811">
        <f t="shared" si="8"/>
        <v>-20</v>
      </c>
      <c r="AT20" s="862">
        <f>(AR20-$J20)/$J20</f>
        <v>-8.6206896551724144E-2</v>
      </c>
      <c r="AU20" s="707">
        <f>SUM(AU21:AU25)</f>
        <v>103</v>
      </c>
      <c r="AV20" s="708">
        <f>SUM(AV21:AV25)</f>
        <v>108</v>
      </c>
      <c r="AW20" s="807">
        <f t="shared" ref="AW20" si="46">SUM(AU20:AV20)</f>
        <v>211</v>
      </c>
      <c r="AX20" s="811">
        <f t="shared" si="10"/>
        <v>-21</v>
      </c>
      <c r="AY20" s="862">
        <f t="shared" si="39"/>
        <v>-9.0517241379310345E-2</v>
      </c>
      <c r="AZ20" s="707">
        <f>SUM(AZ21:AZ25)</f>
        <v>102</v>
      </c>
      <c r="BA20" s="708">
        <f>SUM(BA21:BA25)</f>
        <v>108</v>
      </c>
      <c r="BB20" s="708">
        <f>SUM(BB21:BB25)</f>
        <v>210</v>
      </c>
      <c r="BC20" s="811">
        <f t="shared" si="17"/>
        <v>-22</v>
      </c>
      <c r="BD20" s="862">
        <f>(BB20-$J20)/$J20</f>
        <v>-9.4827586206896547E-2</v>
      </c>
      <c r="BE20" s="707">
        <f>SUM(BE21:BE25)</f>
        <v>102</v>
      </c>
      <c r="BF20" s="708">
        <f>SUM(BF21:BF25)</f>
        <v>108</v>
      </c>
      <c r="BG20" s="708">
        <f>SUM(BG21:BG25)</f>
        <v>210</v>
      </c>
      <c r="BH20" s="811">
        <f t="shared" si="18"/>
        <v>-22</v>
      </c>
      <c r="BI20" s="862">
        <f t="shared" si="40"/>
        <v>-9.4827586206896547E-2</v>
      </c>
      <c r="BJ20" s="707">
        <f>SUM(BJ21:BJ25)</f>
        <v>102</v>
      </c>
      <c r="BK20" s="708">
        <f>SUM(BK21:BK25)</f>
        <v>108</v>
      </c>
      <c r="BL20" s="708">
        <f>SUM(BL21:BL25)</f>
        <v>210</v>
      </c>
      <c r="BM20" s="811">
        <f t="shared" si="19"/>
        <v>-22</v>
      </c>
      <c r="BN20" s="862">
        <f t="shared" si="41"/>
        <v>-9.4827586206896547E-2</v>
      </c>
      <c r="BO20" s="689"/>
    </row>
    <row r="21" spans="1:67" x14ac:dyDescent="0.2">
      <c r="A21" s="671"/>
      <c r="B21" s="768" t="s">
        <v>44</v>
      </c>
      <c r="C21" s="719">
        <v>56</v>
      </c>
      <c r="D21" s="704">
        <v>65</v>
      </c>
      <c r="E21" s="704">
        <f t="shared" ref="E21:E24" si="47">SUM(C21:D21)</f>
        <v>121</v>
      </c>
      <c r="F21" s="713"/>
      <c r="G21" s="856">
        <f t="shared" si="14"/>
        <v>3</v>
      </c>
      <c r="H21" s="703">
        <v>55</v>
      </c>
      <c r="I21" s="704">
        <v>63</v>
      </c>
      <c r="J21" s="706">
        <f>SUM(H21:I21)</f>
        <v>118</v>
      </c>
      <c r="K21" s="658">
        <v>0</v>
      </c>
      <c r="L21" s="703">
        <v>55</v>
      </c>
      <c r="M21" s="704">
        <v>63</v>
      </c>
      <c r="N21" s="706">
        <f>SUM(L21:M21)</f>
        <v>118</v>
      </c>
      <c r="O21" s="810">
        <f t="shared" si="15"/>
        <v>0</v>
      </c>
      <c r="P21" s="862">
        <f t="shared" si="1"/>
        <v>0</v>
      </c>
      <c r="Q21" s="703">
        <v>55</v>
      </c>
      <c r="R21" s="704">
        <v>62</v>
      </c>
      <c r="S21" s="706">
        <f>SUM(Q21:R21)</f>
        <v>117</v>
      </c>
      <c r="T21" s="810">
        <f t="shared" si="16"/>
        <v>-1</v>
      </c>
      <c r="U21" s="862">
        <f t="shared" si="2"/>
        <v>-8.4745762711864406E-3</v>
      </c>
      <c r="V21" s="703">
        <v>54</v>
      </c>
      <c r="W21" s="704">
        <v>62</v>
      </c>
      <c r="X21" s="706">
        <f>SUM(V21:W21)</f>
        <v>116</v>
      </c>
      <c r="Y21" s="810">
        <f t="shared" si="3"/>
        <v>-2</v>
      </c>
      <c r="Z21" s="862">
        <f t="shared" si="45"/>
        <v>-1.6949152542372881E-2</v>
      </c>
      <c r="AA21" s="703">
        <v>54</v>
      </c>
      <c r="AB21" s="704">
        <v>59</v>
      </c>
      <c r="AC21" s="706">
        <f>SUM(AA21:AB21)</f>
        <v>113</v>
      </c>
      <c r="AD21" s="810">
        <f t="shared" si="4"/>
        <v>-5</v>
      </c>
      <c r="AE21" s="862">
        <f t="shared" ref="AE21:AE24" si="48">(AC21-$J21)/$J21</f>
        <v>-4.2372881355932202E-2</v>
      </c>
      <c r="AF21" s="703">
        <v>47</v>
      </c>
      <c r="AG21" s="704">
        <v>52</v>
      </c>
      <c r="AH21" s="706">
        <f>SUM(AF21:AG21)</f>
        <v>99</v>
      </c>
      <c r="AI21" s="810">
        <f t="shared" si="5"/>
        <v>-19</v>
      </c>
      <c r="AJ21" s="862">
        <f t="shared" ref="AJ21:AJ24" si="49">(AH21-$J21)/$J21</f>
        <v>-0.16101694915254236</v>
      </c>
      <c r="AK21" s="703">
        <v>52</v>
      </c>
      <c r="AL21" s="704">
        <v>55</v>
      </c>
      <c r="AM21" s="706">
        <f>SUM(AK21:AL21)</f>
        <v>107</v>
      </c>
      <c r="AN21" s="810">
        <f t="shared" si="6"/>
        <v>-11</v>
      </c>
      <c r="AO21" s="862">
        <f t="shared" si="38"/>
        <v>-9.3220338983050849E-2</v>
      </c>
      <c r="AP21" s="703">
        <v>52</v>
      </c>
      <c r="AQ21" s="704">
        <v>55</v>
      </c>
      <c r="AR21" s="706">
        <f>SUM(AP21:AQ21)</f>
        <v>107</v>
      </c>
      <c r="AS21" s="810">
        <f t="shared" si="8"/>
        <v>-11</v>
      </c>
      <c r="AT21" s="862">
        <f t="shared" ref="AT21:AT35" si="50">(AR21-$J21)/$J21</f>
        <v>-9.3220338983050849E-2</v>
      </c>
      <c r="AU21" s="703">
        <v>52</v>
      </c>
      <c r="AV21" s="704">
        <v>55</v>
      </c>
      <c r="AW21" s="706">
        <f>SUM(AU21:AV21)</f>
        <v>107</v>
      </c>
      <c r="AX21" s="810">
        <f t="shared" si="10"/>
        <v>-11</v>
      </c>
      <c r="AY21" s="862">
        <f t="shared" si="39"/>
        <v>-9.3220338983050849E-2</v>
      </c>
      <c r="AZ21" s="705">
        <v>52</v>
      </c>
      <c r="BA21" s="706">
        <v>55</v>
      </c>
      <c r="BB21" s="706">
        <f>SUM(AZ21:BA21)</f>
        <v>107</v>
      </c>
      <c r="BC21" s="810">
        <f t="shared" si="17"/>
        <v>-11</v>
      </c>
      <c r="BD21" s="862">
        <f t="shared" ref="BD21:BD35" si="51">(BB21-$J21)/$J21</f>
        <v>-9.3220338983050849E-2</v>
      </c>
      <c r="BE21" s="705">
        <v>52</v>
      </c>
      <c r="BF21" s="706">
        <v>55</v>
      </c>
      <c r="BG21" s="706">
        <f>SUM(BE21:BF21)</f>
        <v>107</v>
      </c>
      <c r="BH21" s="810">
        <f t="shared" si="18"/>
        <v>-11</v>
      </c>
      <c r="BI21" s="862">
        <f t="shared" si="40"/>
        <v>-9.3220338983050849E-2</v>
      </c>
      <c r="BJ21" s="705">
        <v>52</v>
      </c>
      <c r="BK21" s="706">
        <v>55</v>
      </c>
      <c r="BL21" s="706">
        <f>SUM(BJ21:BK21)</f>
        <v>107</v>
      </c>
      <c r="BM21" s="810">
        <f t="shared" si="19"/>
        <v>-11</v>
      </c>
      <c r="BN21" s="862">
        <f t="shared" si="41"/>
        <v>-9.3220338983050849E-2</v>
      </c>
      <c r="BO21" s="671"/>
    </row>
    <row r="22" spans="1:67" x14ac:dyDescent="0.2">
      <c r="A22" s="671"/>
      <c r="B22" s="768" t="s">
        <v>130</v>
      </c>
      <c r="C22" s="719">
        <v>15</v>
      </c>
      <c r="D22" s="704">
        <v>26</v>
      </c>
      <c r="E22" s="704">
        <f t="shared" si="47"/>
        <v>41</v>
      </c>
      <c r="F22" s="713"/>
      <c r="G22" s="856">
        <f t="shared" si="14"/>
        <v>0</v>
      </c>
      <c r="H22" s="703">
        <v>15</v>
      </c>
      <c r="I22" s="704">
        <v>26</v>
      </c>
      <c r="J22" s="706">
        <f t="shared" ref="J22:J25" si="52">SUM(H22:I22)</f>
        <v>41</v>
      </c>
      <c r="K22" s="658">
        <v>0</v>
      </c>
      <c r="L22" s="705">
        <v>15</v>
      </c>
      <c r="M22" s="706">
        <v>24</v>
      </c>
      <c r="N22" s="706">
        <f t="shared" ref="N22:N25" si="53">SUM(L22:M22)</f>
        <v>39</v>
      </c>
      <c r="O22" s="810">
        <f t="shared" si="15"/>
        <v>-2</v>
      </c>
      <c r="P22" s="862">
        <f t="shared" si="1"/>
        <v>-4.878048780487805E-2</v>
      </c>
      <c r="Q22" s="705">
        <v>15</v>
      </c>
      <c r="R22" s="706">
        <v>24</v>
      </c>
      <c r="S22" s="706">
        <f t="shared" ref="S22:S25" si="54">SUM(Q22:R22)</f>
        <v>39</v>
      </c>
      <c r="T22" s="810">
        <f t="shared" si="16"/>
        <v>-2</v>
      </c>
      <c r="U22" s="862">
        <f t="shared" si="2"/>
        <v>-4.878048780487805E-2</v>
      </c>
      <c r="V22" s="705">
        <v>15</v>
      </c>
      <c r="W22" s="706">
        <v>24</v>
      </c>
      <c r="X22" s="706">
        <f t="shared" ref="X22:X25" si="55">SUM(V22:W22)</f>
        <v>39</v>
      </c>
      <c r="Y22" s="810">
        <f t="shared" si="3"/>
        <v>-2</v>
      </c>
      <c r="Z22" s="862">
        <f t="shared" si="45"/>
        <v>-4.878048780487805E-2</v>
      </c>
      <c r="AA22" s="705">
        <v>15</v>
      </c>
      <c r="AB22" s="706">
        <v>24</v>
      </c>
      <c r="AC22" s="706">
        <f t="shared" ref="AC22:AC25" si="56">SUM(AA22:AB22)</f>
        <v>39</v>
      </c>
      <c r="AD22" s="810">
        <f t="shared" si="4"/>
        <v>-2</v>
      </c>
      <c r="AE22" s="862">
        <f t="shared" si="48"/>
        <v>-4.878048780487805E-2</v>
      </c>
      <c r="AF22" s="705">
        <v>14</v>
      </c>
      <c r="AG22" s="706">
        <v>21</v>
      </c>
      <c r="AH22" s="706">
        <f t="shared" ref="AH22:AH25" si="57">SUM(AF22:AG22)</f>
        <v>35</v>
      </c>
      <c r="AI22" s="810">
        <f t="shared" si="5"/>
        <v>-6</v>
      </c>
      <c r="AJ22" s="862">
        <f t="shared" si="49"/>
        <v>-0.14634146341463414</v>
      </c>
      <c r="AK22" s="705">
        <v>14</v>
      </c>
      <c r="AL22" s="706">
        <v>21</v>
      </c>
      <c r="AM22" s="706">
        <f t="shared" ref="AM22:AM25" si="58">SUM(AK22:AL22)</f>
        <v>35</v>
      </c>
      <c r="AN22" s="810">
        <f t="shared" si="6"/>
        <v>-6</v>
      </c>
      <c r="AO22" s="862">
        <f t="shared" si="38"/>
        <v>-0.14634146341463414</v>
      </c>
      <c r="AP22" s="705">
        <v>14</v>
      </c>
      <c r="AQ22" s="706">
        <v>21</v>
      </c>
      <c r="AR22" s="706">
        <f t="shared" ref="AR22:AR25" si="59">SUM(AP22:AQ22)</f>
        <v>35</v>
      </c>
      <c r="AS22" s="810">
        <f t="shared" si="8"/>
        <v>-6</v>
      </c>
      <c r="AT22" s="862">
        <f t="shared" si="50"/>
        <v>-0.14634146341463414</v>
      </c>
      <c r="AU22" s="705">
        <v>14</v>
      </c>
      <c r="AV22" s="706">
        <v>21</v>
      </c>
      <c r="AW22" s="706">
        <f t="shared" ref="AW22:AW26" si="60">SUM(AU22:AV22)</f>
        <v>35</v>
      </c>
      <c r="AX22" s="810">
        <f t="shared" si="10"/>
        <v>-6</v>
      </c>
      <c r="AY22" s="862">
        <f t="shared" si="39"/>
        <v>-0.14634146341463414</v>
      </c>
      <c r="AZ22" s="705">
        <v>13</v>
      </c>
      <c r="BA22" s="706">
        <v>21</v>
      </c>
      <c r="BB22" s="706">
        <f t="shared" ref="BB22:BB25" si="61">SUM(AZ22:BA22)</f>
        <v>34</v>
      </c>
      <c r="BC22" s="810">
        <f t="shared" si="17"/>
        <v>-7</v>
      </c>
      <c r="BD22" s="862">
        <f t="shared" si="51"/>
        <v>-0.17073170731707318</v>
      </c>
      <c r="BE22" s="705">
        <v>13</v>
      </c>
      <c r="BF22" s="706">
        <v>21</v>
      </c>
      <c r="BG22" s="706">
        <f t="shared" ref="BG22:BG25" si="62">SUM(BE22:BF22)</f>
        <v>34</v>
      </c>
      <c r="BH22" s="810">
        <f t="shared" si="18"/>
        <v>-7</v>
      </c>
      <c r="BI22" s="862">
        <f t="shared" si="40"/>
        <v>-0.17073170731707318</v>
      </c>
      <c r="BJ22" s="705">
        <v>13</v>
      </c>
      <c r="BK22" s="706">
        <v>21</v>
      </c>
      <c r="BL22" s="706">
        <f t="shared" ref="BL22:BL25" si="63">SUM(BJ22:BK22)</f>
        <v>34</v>
      </c>
      <c r="BM22" s="810">
        <f t="shared" si="19"/>
        <v>-7</v>
      </c>
      <c r="BN22" s="862">
        <f t="shared" si="41"/>
        <v>-0.17073170731707318</v>
      </c>
      <c r="BO22" s="671"/>
    </row>
    <row r="23" spans="1:67" x14ac:dyDescent="0.2">
      <c r="A23" s="671"/>
      <c r="B23" s="768" t="s">
        <v>11</v>
      </c>
      <c r="C23" s="719">
        <v>9</v>
      </c>
      <c r="D23" s="704">
        <v>11</v>
      </c>
      <c r="E23" s="704">
        <f t="shared" si="47"/>
        <v>20</v>
      </c>
      <c r="F23" s="713"/>
      <c r="G23" s="856">
        <f t="shared" si="14"/>
        <v>2</v>
      </c>
      <c r="H23" s="703">
        <v>8</v>
      </c>
      <c r="I23" s="704">
        <v>10</v>
      </c>
      <c r="J23" s="706">
        <f t="shared" si="52"/>
        <v>18</v>
      </c>
      <c r="K23" s="658">
        <v>0</v>
      </c>
      <c r="L23" s="705">
        <v>8</v>
      </c>
      <c r="M23" s="706">
        <v>10</v>
      </c>
      <c r="N23" s="706">
        <f t="shared" si="53"/>
        <v>18</v>
      </c>
      <c r="O23" s="810">
        <f t="shared" si="15"/>
        <v>0</v>
      </c>
      <c r="P23" s="862">
        <f t="shared" si="1"/>
        <v>0</v>
      </c>
      <c r="Q23" s="705">
        <v>7</v>
      </c>
      <c r="R23" s="706">
        <v>10</v>
      </c>
      <c r="S23" s="706">
        <f t="shared" si="54"/>
        <v>17</v>
      </c>
      <c r="T23" s="810">
        <f t="shared" si="16"/>
        <v>-1</v>
      </c>
      <c r="U23" s="862">
        <f t="shared" si="2"/>
        <v>-5.5555555555555552E-2</v>
      </c>
      <c r="V23" s="705">
        <v>7</v>
      </c>
      <c r="W23" s="706">
        <v>10</v>
      </c>
      <c r="X23" s="706">
        <f t="shared" si="55"/>
        <v>17</v>
      </c>
      <c r="Y23" s="810">
        <f t="shared" si="3"/>
        <v>-1</v>
      </c>
      <c r="Z23" s="862">
        <f>(X23-$J23)/$J23</f>
        <v>-5.5555555555555552E-2</v>
      </c>
      <c r="AA23" s="705">
        <v>7</v>
      </c>
      <c r="AB23" s="706">
        <v>10</v>
      </c>
      <c r="AC23" s="706">
        <f t="shared" si="56"/>
        <v>17</v>
      </c>
      <c r="AD23" s="810">
        <f t="shared" si="4"/>
        <v>-1</v>
      </c>
      <c r="AE23" s="862">
        <f t="shared" si="48"/>
        <v>-5.5555555555555552E-2</v>
      </c>
      <c r="AF23" s="705">
        <v>7</v>
      </c>
      <c r="AG23" s="706">
        <v>10</v>
      </c>
      <c r="AH23" s="706">
        <f t="shared" si="57"/>
        <v>17</v>
      </c>
      <c r="AI23" s="810">
        <f t="shared" si="5"/>
        <v>-1</v>
      </c>
      <c r="AJ23" s="862">
        <f t="shared" si="49"/>
        <v>-5.5555555555555552E-2</v>
      </c>
      <c r="AK23" s="705">
        <v>7</v>
      </c>
      <c r="AL23" s="706">
        <v>10</v>
      </c>
      <c r="AM23" s="706">
        <f t="shared" si="58"/>
        <v>17</v>
      </c>
      <c r="AN23" s="810">
        <f t="shared" si="6"/>
        <v>-1</v>
      </c>
      <c r="AO23" s="862">
        <f t="shared" si="38"/>
        <v>-5.5555555555555552E-2</v>
      </c>
      <c r="AP23" s="705">
        <v>7</v>
      </c>
      <c r="AQ23" s="706">
        <v>10</v>
      </c>
      <c r="AR23" s="706">
        <f t="shared" si="59"/>
        <v>17</v>
      </c>
      <c r="AS23" s="810">
        <f t="shared" si="8"/>
        <v>-1</v>
      </c>
      <c r="AT23" s="862">
        <f t="shared" si="50"/>
        <v>-5.5555555555555552E-2</v>
      </c>
      <c r="AU23" s="705">
        <v>7</v>
      </c>
      <c r="AV23" s="706">
        <v>10</v>
      </c>
      <c r="AW23" s="706">
        <f t="shared" si="60"/>
        <v>17</v>
      </c>
      <c r="AX23" s="810">
        <f t="shared" si="10"/>
        <v>-1</v>
      </c>
      <c r="AY23" s="862">
        <f t="shared" si="39"/>
        <v>-5.5555555555555552E-2</v>
      </c>
      <c r="AZ23" s="705">
        <v>7</v>
      </c>
      <c r="BA23" s="706">
        <v>10</v>
      </c>
      <c r="BB23" s="706">
        <f t="shared" si="61"/>
        <v>17</v>
      </c>
      <c r="BC23" s="810">
        <f t="shared" si="17"/>
        <v>-1</v>
      </c>
      <c r="BD23" s="862">
        <f t="shared" si="51"/>
        <v>-5.5555555555555552E-2</v>
      </c>
      <c r="BE23" s="705">
        <v>7</v>
      </c>
      <c r="BF23" s="706">
        <v>10</v>
      </c>
      <c r="BG23" s="706">
        <f t="shared" si="62"/>
        <v>17</v>
      </c>
      <c r="BH23" s="810">
        <f t="shared" si="18"/>
        <v>-1</v>
      </c>
      <c r="BI23" s="862">
        <f t="shared" si="40"/>
        <v>-5.5555555555555552E-2</v>
      </c>
      <c r="BJ23" s="705">
        <v>7</v>
      </c>
      <c r="BK23" s="706">
        <v>10</v>
      </c>
      <c r="BL23" s="706">
        <f t="shared" si="63"/>
        <v>17</v>
      </c>
      <c r="BM23" s="810">
        <f t="shared" si="19"/>
        <v>-1</v>
      </c>
      <c r="BN23" s="862">
        <f t="shared" si="41"/>
        <v>-5.5555555555555552E-2</v>
      </c>
      <c r="BO23" s="671"/>
    </row>
    <row r="24" spans="1:67" x14ac:dyDescent="0.2">
      <c r="A24" s="671"/>
      <c r="B24" s="768" t="s">
        <v>10</v>
      </c>
      <c r="C24" s="719">
        <v>20</v>
      </c>
      <c r="D24" s="704">
        <v>20</v>
      </c>
      <c r="E24" s="704">
        <f t="shared" si="47"/>
        <v>40</v>
      </c>
      <c r="F24" s="713"/>
      <c r="G24" s="856">
        <f t="shared" si="14"/>
        <v>6</v>
      </c>
      <c r="H24" s="703">
        <v>16</v>
      </c>
      <c r="I24" s="704">
        <v>18</v>
      </c>
      <c r="J24" s="706">
        <f t="shared" si="52"/>
        <v>34</v>
      </c>
      <c r="K24" s="658">
        <v>0</v>
      </c>
      <c r="L24" s="703">
        <v>17</v>
      </c>
      <c r="M24" s="704">
        <v>18</v>
      </c>
      <c r="N24" s="706">
        <f t="shared" si="53"/>
        <v>35</v>
      </c>
      <c r="O24" s="810">
        <f t="shared" si="15"/>
        <v>1</v>
      </c>
      <c r="P24" s="862">
        <f t="shared" si="1"/>
        <v>2.9411764705882353E-2</v>
      </c>
      <c r="Q24" s="703">
        <v>17</v>
      </c>
      <c r="R24" s="704">
        <v>18</v>
      </c>
      <c r="S24" s="706">
        <f t="shared" si="54"/>
        <v>35</v>
      </c>
      <c r="T24" s="810">
        <f t="shared" si="16"/>
        <v>1</v>
      </c>
      <c r="U24" s="862">
        <f t="shared" si="2"/>
        <v>2.9411764705882353E-2</v>
      </c>
      <c r="V24" s="703">
        <v>17</v>
      </c>
      <c r="W24" s="704">
        <v>17</v>
      </c>
      <c r="X24" s="706">
        <f t="shared" si="55"/>
        <v>34</v>
      </c>
      <c r="Y24" s="810">
        <f t="shared" si="3"/>
        <v>0</v>
      </c>
      <c r="Z24" s="862">
        <f t="shared" si="45"/>
        <v>0</v>
      </c>
      <c r="AA24" s="703">
        <v>16</v>
      </c>
      <c r="AB24" s="704">
        <v>16</v>
      </c>
      <c r="AC24" s="706">
        <f t="shared" si="56"/>
        <v>32</v>
      </c>
      <c r="AD24" s="810">
        <f t="shared" si="4"/>
        <v>-2</v>
      </c>
      <c r="AE24" s="862">
        <f t="shared" si="48"/>
        <v>-5.8823529411764705E-2</v>
      </c>
      <c r="AF24" s="703">
        <v>15</v>
      </c>
      <c r="AG24" s="704">
        <v>16</v>
      </c>
      <c r="AH24" s="706">
        <f t="shared" si="57"/>
        <v>31</v>
      </c>
      <c r="AI24" s="810">
        <f t="shared" si="5"/>
        <v>-3</v>
      </c>
      <c r="AJ24" s="862">
        <f t="shared" si="49"/>
        <v>-8.8235294117647065E-2</v>
      </c>
      <c r="AK24" s="703">
        <v>16</v>
      </c>
      <c r="AL24" s="704">
        <v>17</v>
      </c>
      <c r="AM24" s="706">
        <f t="shared" si="58"/>
        <v>33</v>
      </c>
      <c r="AN24" s="810">
        <f t="shared" si="6"/>
        <v>-1</v>
      </c>
      <c r="AO24" s="862">
        <f t="shared" si="38"/>
        <v>-2.9411764705882353E-2</v>
      </c>
      <c r="AP24" s="703">
        <v>16</v>
      </c>
      <c r="AQ24" s="704">
        <v>17</v>
      </c>
      <c r="AR24" s="706">
        <f t="shared" si="59"/>
        <v>33</v>
      </c>
      <c r="AS24" s="810">
        <f t="shared" si="8"/>
        <v>-1</v>
      </c>
      <c r="AT24" s="862">
        <f t="shared" si="50"/>
        <v>-2.9411764705882353E-2</v>
      </c>
      <c r="AU24" s="703">
        <v>15</v>
      </c>
      <c r="AV24" s="704">
        <v>17</v>
      </c>
      <c r="AW24" s="706">
        <f t="shared" si="60"/>
        <v>32</v>
      </c>
      <c r="AX24" s="810">
        <f t="shared" si="10"/>
        <v>-2</v>
      </c>
      <c r="AY24" s="862">
        <f t="shared" si="39"/>
        <v>-5.8823529411764705E-2</v>
      </c>
      <c r="AZ24" s="705">
        <v>15</v>
      </c>
      <c r="BA24" s="706">
        <v>17</v>
      </c>
      <c r="BB24" s="706">
        <f t="shared" si="61"/>
        <v>32</v>
      </c>
      <c r="BC24" s="810">
        <f t="shared" si="17"/>
        <v>-2</v>
      </c>
      <c r="BD24" s="862">
        <f t="shared" si="51"/>
        <v>-5.8823529411764705E-2</v>
      </c>
      <c r="BE24" s="705">
        <v>15</v>
      </c>
      <c r="BF24" s="706">
        <v>17</v>
      </c>
      <c r="BG24" s="706">
        <f t="shared" si="62"/>
        <v>32</v>
      </c>
      <c r="BH24" s="810">
        <f t="shared" si="18"/>
        <v>-2</v>
      </c>
      <c r="BI24" s="862">
        <f t="shared" si="40"/>
        <v>-5.8823529411764705E-2</v>
      </c>
      <c r="BJ24" s="705">
        <v>15</v>
      </c>
      <c r="BK24" s="706">
        <v>17</v>
      </c>
      <c r="BL24" s="706">
        <f t="shared" si="63"/>
        <v>32</v>
      </c>
      <c r="BM24" s="810">
        <f t="shared" si="19"/>
        <v>-2</v>
      </c>
      <c r="BN24" s="862">
        <f t="shared" si="41"/>
        <v>-5.8823529411764705E-2</v>
      </c>
      <c r="BO24" s="671"/>
    </row>
    <row r="25" spans="1:67" x14ac:dyDescent="0.2">
      <c r="A25" s="671"/>
      <c r="B25" s="768" t="s">
        <v>184</v>
      </c>
      <c r="C25" s="719">
        <v>18</v>
      </c>
      <c r="D25" s="704">
        <v>7</v>
      </c>
      <c r="E25" s="704">
        <f>SUM(C25:D25)</f>
        <v>25</v>
      </c>
      <c r="F25" s="713"/>
      <c r="G25" s="856">
        <f t="shared" si="14"/>
        <v>4</v>
      </c>
      <c r="H25" s="703">
        <v>15</v>
      </c>
      <c r="I25" s="704">
        <v>6</v>
      </c>
      <c r="J25" s="706">
        <f t="shared" si="52"/>
        <v>21</v>
      </c>
      <c r="K25" s="658">
        <v>0</v>
      </c>
      <c r="L25" s="705">
        <v>15</v>
      </c>
      <c r="M25" s="706">
        <v>7</v>
      </c>
      <c r="N25" s="706">
        <f t="shared" si="53"/>
        <v>22</v>
      </c>
      <c r="O25" s="810">
        <f t="shared" si="15"/>
        <v>1</v>
      </c>
      <c r="P25" s="862">
        <f>(N25-$J25)/$J25</f>
        <v>4.7619047619047616E-2</v>
      </c>
      <c r="Q25" s="705">
        <v>16</v>
      </c>
      <c r="R25" s="706">
        <v>7</v>
      </c>
      <c r="S25" s="706">
        <f t="shared" si="54"/>
        <v>23</v>
      </c>
      <c r="T25" s="810">
        <f t="shared" si="16"/>
        <v>2</v>
      </c>
      <c r="U25" s="862">
        <f>(S25-$J25)/$J25</f>
        <v>9.5238095238095233E-2</v>
      </c>
      <c r="V25" s="705">
        <v>15</v>
      </c>
      <c r="W25" s="706">
        <v>7</v>
      </c>
      <c r="X25" s="706">
        <f t="shared" si="55"/>
        <v>22</v>
      </c>
      <c r="Y25" s="810">
        <f t="shared" si="3"/>
        <v>1</v>
      </c>
      <c r="Z25" s="862">
        <f t="shared" si="45"/>
        <v>4.7619047619047616E-2</v>
      </c>
      <c r="AA25" s="705">
        <v>15</v>
      </c>
      <c r="AB25" s="706">
        <v>7</v>
      </c>
      <c r="AC25" s="706">
        <f t="shared" si="56"/>
        <v>22</v>
      </c>
      <c r="AD25" s="810">
        <f t="shared" si="4"/>
        <v>1</v>
      </c>
      <c r="AE25" s="862">
        <f>(AC25-$J25)/$J25</f>
        <v>4.7619047619047616E-2</v>
      </c>
      <c r="AF25" s="705">
        <v>16</v>
      </c>
      <c r="AG25" s="706">
        <v>5</v>
      </c>
      <c r="AH25" s="706">
        <f t="shared" si="57"/>
        <v>21</v>
      </c>
      <c r="AI25" s="810">
        <f t="shared" si="5"/>
        <v>0</v>
      </c>
      <c r="AJ25" s="862">
        <f>(AH25-$J25)/$J25</f>
        <v>0</v>
      </c>
      <c r="AK25" s="703">
        <v>15</v>
      </c>
      <c r="AL25" s="704">
        <v>5</v>
      </c>
      <c r="AM25" s="706">
        <f t="shared" si="58"/>
        <v>20</v>
      </c>
      <c r="AN25" s="810">
        <f t="shared" si="6"/>
        <v>-1</v>
      </c>
      <c r="AO25" s="862">
        <f t="shared" si="38"/>
        <v>-4.7619047619047616E-2</v>
      </c>
      <c r="AP25" s="703">
        <v>15</v>
      </c>
      <c r="AQ25" s="704">
        <v>5</v>
      </c>
      <c r="AR25" s="706">
        <f t="shared" si="59"/>
        <v>20</v>
      </c>
      <c r="AS25" s="810">
        <f t="shared" si="8"/>
        <v>-1</v>
      </c>
      <c r="AT25" s="862">
        <f t="shared" si="50"/>
        <v>-4.7619047619047616E-2</v>
      </c>
      <c r="AU25" s="703">
        <v>15</v>
      </c>
      <c r="AV25" s="704">
        <v>5</v>
      </c>
      <c r="AW25" s="706">
        <f t="shared" si="60"/>
        <v>20</v>
      </c>
      <c r="AX25" s="810">
        <f t="shared" si="10"/>
        <v>-1</v>
      </c>
      <c r="AY25" s="862">
        <f t="shared" si="39"/>
        <v>-4.7619047619047616E-2</v>
      </c>
      <c r="AZ25" s="705">
        <v>15</v>
      </c>
      <c r="BA25" s="706">
        <v>5</v>
      </c>
      <c r="BB25" s="706">
        <f t="shared" si="61"/>
        <v>20</v>
      </c>
      <c r="BC25" s="810">
        <f t="shared" si="17"/>
        <v>-1</v>
      </c>
      <c r="BD25" s="862">
        <f t="shared" si="51"/>
        <v>-4.7619047619047616E-2</v>
      </c>
      <c r="BE25" s="705">
        <v>15</v>
      </c>
      <c r="BF25" s="706">
        <v>5</v>
      </c>
      <c r="BG25" s="706">
        <f t="shared" si="62"/>
        <v>20</v>
      </c>
      <c r="BH25" s="810">
        <f t="shared" si="18"/>
        <v>-1</v>
      </c>
      <c r="BI25" s="862">
        <f t="shared" si="40"/>
        <v>-4.7619047619047616E-2</v>
      </c>
      <c r="BJ25" s="705">
        <v>15</v>
      </c>
      <c r="BK25" s="706">
        <v>5</v>
      </c>
      <c r="BL25" s="706">
        <f t="shared" si="63"/>
        <v>20</v>
      </c>
      <c r="BM25" s="810">
        <f t="shared" si="19"/>
        <v>-1</v>
      </c>
      <c r="BN25" s="862">
        <f t="shared" si="41"/>
        <v>-4.7619047619047616E-2</v>
      </c>
      <c r="BO25" s="671"/>
    </row>
    <row r="26" spans="1:67" x14ac:dyDescent="0.2">
      <c r="A26" s="688"/>
      <c r="B26" s="743" t="s">
        <v>172</v>
      </c>
      <c r="C26" s="710">
        <f>SUM(C27:C36)</f>
        <v>512</v>
      </c>
      <c r="D26" s="708">
        <f>SUM(D27:D36)</f>
        <v>90</v>
      </c>
      <c r="E26" s="714">
        <f>SUM(E27:E36)</f>
        <v>602</v>
      </c>
      <c r="F26" s="715"/>
      <c r="G26" s="855">
        <f t="shared" si="14"/>
        <v>28</v>
      </c>
      <c r="H26" s="707">
        <f>SUM(H27:H36)</f>
        <v>486</v>
      </c>
      <c r="I26" s="708">
        <f>SUM(I27:I36)</f>
        <v>88</v>
      </c>
      <c r="J26" s="708">
        <f>SUM(J27:J36)</f>
        <v>574</v>
      </c>
      <c r="K26" s="657">
        <v>0</v>
      </c>
      <c r="L26" s="707">
        <f>SUM(L27:L36)</f>
        <v>479</v>
      </c>
      <c r="M26" s="708">
        <f>SUM(M27:M36)</f>
        <v>88</v>
      </c>
      <c r="N26" s="708">
        <f>SUM(N27:N36)</f>
        <v>567</v>
      </c>
      <c r="O26" s="811">
        <f t="shared" si="15"/>
        <v>-7</v>
      </c>
      <c r="P26" s="862">
        <f t="shared" si="1"/>
        <v>-1.2195121951219513E-2</v>
      </c>
      <c r="Q26" s="707">
        <f>SUM(Q27:Q36)</f>
        <v>476</v>
      </c>
      <c r="R26" s="708">
        <f>SUM(R27:R36)</f>
        <v>81</v>
      </c>
      <c r="S26" s="708">
        <f>SUM(S27:S36)</f>
        <v>557</v>
      </c>
      <c r="T26" s="811">
        <f t="shared" si="16"/>
        <v>-17</v>
      </c>
      <c r="U26" s="862">
        <f t="shared" si="2"/>
        <v>-2.9616724738675958E-2</v>
      </c>
      <c r="V26" s="707">
        <f>SUM(V27:V36)</f>
        <v>465</v>
      </c>
      <c r="W26" s="708">
        <f>SUM(W27:W36)</f>
        <v>79</v>
      </c>
      <c r="X26" s="708">
        <f>SUM(X27:X36)</f>
        <v>544</v>
      </c>
      <c r="Y26" s="811">
        <f t="shared" si="3"/>
        <v>-30</v>
      </c>
      <c r="Z26" s="862">
        <f t="shared" si="45"/>
        <v>-5.2264808362369339E-2</v>
      </c>
      <c r="AA26" s="707">
        <f>SUM(AA27:AA36)</f>
        <v>462</v>
      </c>
      <c r="AB26" s="708">
        <f>SUM(AB27:AB36)</f>
        <v>78</v>
      </c>
      <c r="AC26" s="708">
        <f>SUM(AC27:AC36)</f>
        <v>540</v>
      </c>
      <c r="AD26" s="811">
        <f t="shared" si="4"/>
        <v>-34</v>
      </c>
      <c r="AE26" s="862">
        <f t="shared" ref="AE26:AE36" si="64">(AC26-$J26)/$J26</f>
        <v>-5.9233449477351915E-2</v>
      </c>
      <c r="AF26" s="707">
        <f>SUM(AF27:AF36)</f>
        <v>430</v>
      </c>
      <c r="AG26" s="708">
        <f>SUM(AG27:AG36)</f>
        <v>73</v>
      </c>
      <c r="AH26" s="708">
        <f>SUM(AH27:AH36)</f>
        <v>503</v>
      </c>
      <c r="AI26" s="811">
        <f t="shared" si="5"/>
        <v>-71</v>
      </c>
      <c r="AJ26" s="862">
        <f t="shared" ref="AJ26:AJ35" si="65">(AH26-$J26)/$J26</f>
        <v>-0.12369337979094076</v>
      </c>
      <c r="AK26" s="707">
        <f>SUM(AK27:AK36)</f>
        <v>433</v>
      </c>
      <c r="AL26" s="708">
        <f>SUM(AL27:AL36)</f>
        <v>73</v>
      </c>
      <c r="AM26" s="708">
        <f>SUM(AM27:AM36)</f>
        <v>506</v>
      </c>
      <c r="AN26" s="811">
        <f t="shared" si="6"/>
        <v>-68</v>
      </c>
      <c r="AO26" s="862">
        <f t="shared" si="38"/>
        <v>-0.11846689895470383</v>
      </c>
      <c r="AP26" s="707">
        <f>SUM(AP27:AP36)</f>
        <v>430</v>
      </c>
      <c r="AQ26" s="708">
        <f>SUM(AQ27:AQ36)</f>
        <v>73</v>
      </c>
      <c r="AR26" s="708">
        <f>SUM(AR27:AR36)</f>
        <v>503</v>
      </c>
      <c r="AS26" s="811">
        <f t="shared" si="8"/>
        <v>-71</v>
      </c>
      <c r="AT26" s="862">
        <f t="shared" si="50"/>
        <v>-0.12369337979094076</v>
      </c>
      <c r="AU26" s="707">
        <f>SUM(AU27:AU36)</f>
        <v>426</v>
      </c>
      <c r="AV26" s="708">
        <f>SUM(AV27:AV36)</f>
        <v>73</v>
      </c>
      <c r="AW26" s="807">
        <f t="shared" si="60"/>
        <v>499</v>
      </c>
      <c r="AX26" s="811">
        <f t="shared" si="10"/>
        <v>-75</v>
      </c>
      <c r="AY26" s="862">
        <f t="shared" si="39"/>
        <v>-0.13066202090592335</v>
      </c>
      <c r="AZ26" s="707">
        <f>SUM(AZ27:AZ36)</f>
        <v>420</v>
      </c>
      <c r="BA26" s="708">
        <f>SUM(BA27:BA36)</f>
        <v>72</v>
      </c>
      <c r="BB26" s="708">
        <f>SUM(BB27:BB36)</f>
        <v>492</v>
      </c>
      <c r="BC26" s="811">
        <f t="shared" si="17"/>
        <v>-82</v>
      </c>
      <c r="BD26" s="862">
        <f t="shared" si="51"/>
        <v>-0.14285714285714285</v>
      </c>
      <c r="BE26" s="707">
        <f>SUM(BE27:BE36)</f>
        <v>411</v>
      </c>
      <c r="BF26" s="708">
        <f>SUM(BF27:BF36)</f>
        <v>72</v>
      </c>
      <c r="BG26" s="708">
        <f>SUM(BG27:BG36)</f>
        <v>483</v>
      </c>
      <c r="BH26" s="811">
        <f t="shared" si="18"/>
        <v>-91</v>
      </c>
      <c r="BI26" s="862">
        <f t="shared" si="40"/>
        <v>-0.15853658536585366</v>
      </c>
      <c r="BJ26" s="707">
        <f>SUM(BJ27:BJ36)</f>
        <v>410</v>
      </c>
      <c r="BK26" s="708">
        <f>SUM(BK27:BK36)</f>
        <v>71</v>
      </c>
      <c r="BL26" s="708">
        <f>SUM(BL27:BL36)</f>
        <v>481</v>
      </c>
      <c r="BM26" s="811">
        <f t="shared" si="19"/>
        <v>-93</v>
      </c>
      <c r="BN26" s="862">
        <f t="shared" si="41"/>
        <v>-0.16202090592334495</v>
      </c>
      <c r="BO26" s="688"/>
    </row>
    <row r="27" spans="1:67" x14ac:dyDescent="0.2">
      <c r="A27" s="671"/>
      <c r="B27" s="768" t="s">
        <v>102</v>
      </c>
      <c r="C27" s="719">
        <v>52</v>
      </c>
      <c r="D27" s="704">
        <v>11</v>
      </c>
      <c r="E27" s="704">
        <f t="shared" ref="E27:E36" si="66">SUM(C27:D27)</f>
        <v>63</v>
      </c>
      <c r="F27" s="713"/>
      <c r="G27" s="856">
        <f t="shared" si="14"/>
        <v>4</v>
      </c>
      <c r="H27" s="703">
        <v>48</v>
      </c>
      <c r="I27" s="704">
        <v>11</v>
      </c>
      <c r="J27" s="706">
        <f>SUM(H27:I27)</f>
        <v>59</v>
      </c>
      <c r="K27" s="658">
        <v>0</v>
      </c>
      <c r="L27" s="705">
        <v>47</v>
      </c>
      <c r="M27" s="706">
        <v>11</v>
      </c>
      <c r="N27" s="706">
        <f>SUM(L27:M27)</f>
        <v>58</v>
      </c>
      <c r="O27" s="810">
        <f t="shared" si="15"/>
        <v>-1</v>
      </c>
      <c r="P27" s="862">
        <f t="shared" si="1"/>
        <v>-1.6949152542372881E-2</v>
      </c>
      <c r="Q27" s="705">
        <v>46</v>
      </c>
      <c r="R27" s="706">
        <v>8</v>
      </c>
      <c r="S27" s="706">
        <f>SUM(Q27:R27)</f>
        <v>54</v>
      </c>
      <c r="T27" s="810">
        <f t="shared" si="16"/>
        <v>-5</v>
      </c>
      <c r="U27" s="862">
        <f t="shared" si="2"/>
        <v>-8.4745762711864403E-2</v>
      </c>
      <c r="V27" s="705">
        <v>42</v>
      </c>
      <c r="W27" s="706">
        <v>8</v>
      </c>
      <c r="X27" s="706">
        <f>SUM(V27:W27)</f>
        <v>50</v>
      </c>
      <c r="Y27" s="810">
        <f t="shared" si="3"/>
        <v>-9</v>
      </c>
      <c r="Z27" s="862">
        <f t="shared" si="45"/>
        <v>-0.15254237288135594</v>
      </c>
      <c r="AA27" s="705">
        <v>41</v>
      </c>
      <c r="AB27" s="706">
        <v>7</v>
      </c>
      <c r="AC27" s="706">
        <f>SUM(AA27:AB27)</f>
        <v>48</v>
      </c>
      <c r="AD27" s="810">
        <f t="shared" si="4"/>
        <v>-11</v>
      </c>
      <c r="AE27" s="862">
        <f t="shared" si="64"/>
        <v>-0.1864406779661017</v>
      </c>
      <c r="AF27" s="705">
        <v>41</v>
      </c>
      <c r="AG27" s="706">
        <v>7</v>
      </c>
      <c r="AH27" s="706">
        <f>SUM(AF27:AG27)</f>
        <v>48</v>
      </c>
      <c r="AI27" s="810">
        <f t="shared" si="5"/>
        <v>-11</v>
      </c>
      <c r="AJ27" s="862">
        <f t="shared" si="65"/>
        <v>-0.1864406779661017</v>
      </c>
      <c r="AK27" s="705">
        <v>41</v>
      </c>
      <c r="AL27" s="706">
        <v>7</v>
      </c>
      <c r="AM27" s="706">
        <f>SUM(AK27:AL27)</f>
        <v>48</v>
      </c>
      <c r="AN27" s="810">
        <f t="shared" si="6"/>
        <v>-11</v>
      </c>
      <c r="AO27" s="862">
        <f t="shared" si="38"/>
        <v>-0.1864406779661017</v>
      </c>
      <c r="AP27" s="705">
        <v>41</v>
      </c>
      <c r="AQ27" s="706">
        <v>7</v>
      </c>
      <c r="AR27" s="706">
        <f>SUM(AP27:AQ27)</f>
        <v>48</v>
      </c>
      <c r="AS27" s="810">
        <f t="shared" si="8"/>
        <v>-11</v>
      </c>
      <c r="AT27" s="862">
        <f t="shared" si="50"/>
        <v>-0.1864406779661017</v>
      </c>
      <c r="AU27" s="705">
        <v>41</v>
      </c>
      <c r="AV27" s="706">
        <v>7</v>
      </c>
      <c r="AW27" s="706">
        <f>SUM(AU27:AV27)</f>
        <v>48</v>
      </c>
      <c r="AX27" s="810">
        <f t="shared" si="10"/>
        <v>-11</v>
      </c>
      <c r="AY27" s="862">
        <f t="shared" si="39"/>
        <v>-0.1864406779661017</v>
      </c>
      <c r="AZ27" s="705">
        <v>38</v>
      </c>
      <c r="BA27" s="706">
        <v>6</v>
      </c>
      <c r="BB27" s="706">
        <f>SUM(AZ27:BA27)</f>
        <v>44</v>
      </c>
      <c r="BC27" s="810">
        <f t="shared" si="17"/>
        <v>-15</v>
      </c>
      <c r="BD27" s="862">
        <f t="shared" si="51"/>
        <v>-0.25423728813559321</v>
      </c>
      <c r="BE27" s="705">
        <v>37</v>
      </c>
      <c r="BF27" s="706">
        <v>6</v>
      </c>
      <c r="BG27" s="706">
        <f>SUM(BE27:BF27)</f>
        <v>43</v>
      </c>
      <c r="BH27" s="810">
        <f t="shared" si="18"/>
        <v>-16</v>
      </c>
      <c r="BI27" s="862">
        <f t="shared" si="40"/>
        <v>-0.2711864406779661</v>
      </c>
      <c r="BJ27" s="705">
        <v>37</v>
      </c>
      <c r="BK27" s="706">
        <v>6</v>
      </c>
      <c r="BL27" s="706">
        <f>SUM(BJ27:BK27)</f>
        <v>43</v>
      </c>
      <c r="BM27" s="810">
        <f t="shared" si="19"/>
        <v>-16</v>
      </c>
      <c r="BN27" s="862">
        <f t="shared" si="41"/>
        <v>-0.2711864406779661</v>
      </c>
      <c r="BO27" s="671"/>
    </row>
    <row r="28" spans="1:67" x14ac:dyDescent="0.2">
      <c r="A28" s="671"/>
      <c r="B28" s="768" t="s">
        <v>152</v>
      </c>
      <c r="C28" s="719">
        <v>75</v>
      </c>
      <c r="D28" s="704">
        <v>8</v>
      </c>
      <c r="E28" s="704">
        <f t="shared" si="66"/>
        <v>83</v>
      </c>
      <c r="F28" s="713"/>
      <c r="G28" s="856">
        <f t="shared" si="14"/>
        <v>2</v>
      </c>
      <c r="H28" s="703">
        <v>73</v>
      </c>
      <c r="I28" s="704">
        <v>8</v>
      </c>
      <c r="J28" s="706">
        <f t="shared" ref="J28:J36" si="67">SUM(H28:I28)</f>
        <v>81</v>
      </c>
      <c r="K28" s="658">
        <v>0</v>
      </c>
      <c r="L28" s="705">
        <v>70</v>
      </c>
      <c r="M28" s="706">
        <v>8</v>
      </c>
      <c r="N28" s="706">
        <f t="shared" ref="N28:N36" si="68">SUM(L28:M28)</f>
        <v>78</v>
      </c>
      <c r="O28" s="810">
        <f t="shared" si="15"/>
        <v>-3</v>
      </c>
      <c r="P28" s="862">
        <f t="shared" si="1"/>
        <v>-3.7037037037037035E-2</v>
      </c>
      <c r="Q28" s="705">
        <v>69</v>
      </c>
      <c r="R28" s="706">
        <v>8</v>
      </c>
      <c r="S28" s="706">
        <f t="shared" ref="S28:S36" si="69">SUM(Q28:R28)</f>
        <v>77</v>
      </c>
      <c r="T28" s="810">
        <f t="shared" si="16"/>
        <v>-4</v>
      </c>
      <c r="U28" s="862">
        <f t="shared" si="2"/>
        <v>-4.9382716049382713E-2</v>
      </c>
      <c r="V28" s="705">
        <v>68</v>
      </c>
      <c r="W28" s="706">
        <v>8</v>
      </c>
      <c r="X28" s="706">
        <f t="shared" ref="X28:X36" si="70">SUM(V28:W28)</f>
        <v>76</v>
      </c>
      <c r="Y28" s="810">
        <f t="shared" si="3"/>
        <v>-5</v>
      </c>
      <c r="Z28" s="862">
        <f t="shared" si="45"/>
        <v>-6.1728395061728392E-2</v>
      </c>
      <c r="AA28" s="705">
        <v>68</v>
      </c>
      <c r="AB28" s="706">
        <v>8</v>
      </c>
      <c r="AC28" s="706">
        <f t="shared" ref="AC28:AC36" si="71">SUM(AA28:AB28)</f>
        <v>76</v>
      </c>
      <c r="AD28" s="810">
        <f t="shared" si="4"/>
        <v>-5</v>
      </c>
      <c r="AE28" s="862">
        <f t="shared" si="64"/>
        <v>-6.1728395061728392E-2</v>
      </c>
      <c r="AF28" s="705">
        <v>61</v>
      </c>
      <c r="AG28" s="706">
        <v>8</v>
      </c>
      <c r="AH28" s="706">
        <f t="shared" ref="AH28:AH36" si="72">SUM(AF28:AG28)</f>
        <v>69</v>
      </c>
      <c r="AI28" s="810">
        <f t="shared" si="5"/>
        <v>-12</v>
      </c>
      <c r="AJ28" s="862">
        <f t="shared" si="65"/>
        <v>-0.14814814814814814</v>
      </c>
      <c r="AK28" s="705">
        <v>61</v>
      </c>
      <c r="AL28" s="706">
        <v>8</v>
      </c>
      <c r="AM28" s="706">
        <f t="shared" ref="AM28:AM36" si="73">SUM(AK28:AL28)</f>
        <v>69</v>
      </c>
      <c r="AN28" s="810">
        <f t="shared" si="6"/>
        <v>-12</v>
      </c>
      <c r="AO28" s="862">
        <f t="shared" si="38"/>
        <v>-0.14814814814814814</v>
      </c>
      <c r="AP28" s="705">
        <v>61</v>
      </c>
      <c r="AQ28" s="706">
        <v>8</v>
      </c>
      <c r="AR28" s="706">
        <f t="shared" ref="AR28:AR36" si="74">SUM(AP28:AQ28)</f>
        <v>69</v>
      </c>
      <c r="AS28" s="810">
        <f t="shared" si="8"/>
        <v>-12</v>
      </c>
      <c r="AT28" s="862">
        <f t="shared" si="50"/>
        <v>-0.14814814814814814</v>
      </c>
      <c r="AU28" s="705">
        <v>61</v>
      </c>
      <c r="AV28" s="706">
        <v>8</v>
      </c>
      <c r="AW28" s="706">
        <f t="shared" ref="AW28:AW36" si="75">SUM(AU28:AV28)</f>
        <v>69</v>
      </c>
      <c r="AX28" s="810">
        <f t="shared" si="10"/>
        <v>-12</v>
      </c>
      <c r="AY28" s="862">
        <f t="shared" si="39"/>
        <v>-0.14814814814814814</v>
      </c>
      <c r="AZ28" s="705">
        <v>61</v>
      </c>
      <c r="BA28" s="706">
        <v>8</v>
      </c>
      <c r="BB28" s="706">
        <f t="shared" ref="BB28:BB36" si="76">SUM(AZ28:BA28)</f>
        <v>69</v>
      </c>
      <c r="BC28" s="810">
        <f t="shared" si="17"/>
        <v>-12</v>
      </c>
      <c r="BD28" s="862">
        <f t="shared" si="51"/>
        <v>-0.14814814814814814</v>
      </c>
      <c r="BE28" s="705">
        <v>60</v>
      </c>
      <c r="BF28" s="706">
        <v>8</v>
      </c>
      <c r="BG28" s="706">
        <f t="shared" ref="BG28:BG36" si="77">SUM(BE28:BF28)</f>
        <v>68</v>
      </c>
      <c r="BH28" s="810">
        <f t="shared" si="18"/>
        <v>-13</v>
      </c>
      <c r="BI28" s="862">
        <f t="shared" si="40"/>
        <v>-0.16049382716049382</v>
      </c>
      <c r="BJ28" s="705">
        <v>60</v>
      </c>
      <c r="BK28" s="706">
        <v>7</v>
      </c>
      <c r="BL28" s="706">
        <f t="shared" ref="BL28:BL36" si="78">SUM(BJ28:BK28)</f>
        <v>67</v>
      </c>
      <c r="BM28" s="810">
        <f t="shared" si="19"/>
        <v>-14</v>
      </c>
      <c r="BN28" s="862">
        <f t="shared" si="41"/>
        <v>-0.1728395061728395</v>
      </c>
      <c r="BO28" s="671"/>
    </row>
    <row r="29" spans="1:67" x14ac:dyDescent="0.2">
      <c r="A29" s="671"/>
      <c r="B29" s="768" t="s">
        <v>153</v>
      </c>
      <c r="C29" s="719">
        <v>54</v>
      </c>
      <c r="D29" s="704">
        <v>4</v>
      </c>
      <c r="E29" s="704">
        <f t="shared" si="66"/>
        <v>58</v>
      </c>
      <c r="F29" s="713"/>
      <c r="G29" s="856">
        <f t="shared" si="14"/>
        <v>4</v>
      </c>
      <c r="H29" s="703">
        <v>50</v>
      </c>
      <c r="I29" s="704">
        <v>4</v>
      </c>
      <c r="J29" s="706">
        <f t="shared" si="67"/>
        <v>54</v>
      </c>
      <c r="K29" s="658">
        <v>0</v>
      </c>
      <c r="L29" s="705">
        <v>49</v>
      </c>
      <c r="M29" s="706">
        <v>4</v>
      </c>
      <c r="N29" s="706">
        <f t="shared" si="68"/>
        <v>53</v>
      </c>
      <c r="O29" s="810">
        <f t="shared" si="15"/>
        <v>-1</v>
      </c>
      <c r="P29" s="862">
        <f t="shared" si="1"/>
        <v>-1.8518518518518517E-2</v>
      </c>
      <c r="Q29" s="705">
        <v>50</v>
      </c>
      <c r="R29" s="706">
        <v>3</v>
      </c>
      <c r="S29" s="706">
        <f t="shared" si="69"/>
        <v>53</v>
      </c>
      <c r="T29" s="810">
        <f t="shared" si="16"/>
        <v>-1</v>
      </c>
      <c r="U29" s="862">
        <f t="shared" si="2"/>
        <v>-1.8518518518518517E-2</v>
      </c>
      <c r="V29" s="705">
        <v>50</v>
      </c>
      <c r="W29" s="706">
        <v>3</v>
      </c>
      <c r="X29" s="706">
        <f t="shared" si="70"/>
        <v>53</v>
      </c>
      <c r="Y29" s="810">
        <f t="shared" si="3"/>
        <v>-1</v>
      </c>
      <c r="Z29" s="862">
        <f t="shared" si="45"/>
        <v>-1.8518518518518517E-2</v>
      </c>
      <c r="AA29" s="705">
        <v>50</v>
      </c>
      <c r="AB29" s="706">
        <v>3</v>
      </c>
      <c r="AC29" s="706">
        <f t="shared" si="71"/>
        <v>53</v>
      </c>
      <c r="AD29" s="810">
        <f t="shared" si="4"/>
        <v>-1</v>
      </c>
      <c r="AE29" s="862">
        <f t="shared" si="64"/>
        <v>-1.8518518518518517E-2</v>
      </c>
      <c r="AF29" s="705">
        <v>46</v>
      </c>
      <c r="AG29" s="706">
        <v>3</v>
      </c>
      <c r="AH29" s="706">
        <f t="shared" si="72"/>
        <v>49</v>
      </c>
      <c r="AI29" s="810">
        <f t="shared" si="5"/>
        <v>-5</v>
      </c>
      <c r="AJ29" s="862">
        <f t="shared" si="65"/>
        <v>-9.2592592592592587E-2</v>
      </c>
      <c r="AK29" s="705">
        <v>46</v>
      </c>
      <c r="AL29" s="706">
        <v>3</v>
      </c>
      <c r="AM29" s="706">
        <f t="shared" si="73"/>
        <v>49</v>
      </c>
      <c r="AN29" s="810">
        <f t="shared" si="6"/>
        <v>-5</v>
      </c>
      <c r="AO29" s="862">
        <f t="shared" si="38"/>
        <v>-9.2592592592592587E-2</v>
      </c>
      <c r="AP29" s="705">
        <v>46</v>
      </c>
      <c r="AQ29" s="706">
        <v>3</v>
      </c>
      <c r="AR29" s="706">
        <f t="shared" si="74"/>
        <v>49</v>
      </c>
      <c r="AS29" s="810">
        <f t="shared" si="8"/>
        <v>-5</v>
      </c>
      <c r="AT29" s="862">
        <f t="shared" si="50"/>
        <v>-9.2592592592592587E-2</v>
      </c>
      <c r="AU29" s="705">
        <v>46</v>
      </c>
      <c r="AV29" s="706">
        <v>3</v>
      </c>
      <c r="AW29" s="706">
        <f t="shared" si="75"/>
        <v>49</v>
      </c>
      <c r="AX29" s="810">
        <f t="shared" si="10"/>
        <v>-5</v>
      </c>
      <c r="AY29" s="862">
        <f t="shared" si="39"/>
        <v>-9.2592592592592587E-2</v>
      </c>
      <c r="AZ29" s="705">
        <v>45</v>
      </c>
      <c r="BA29" s="706">
        <v>3</v>
      </c>
      <c r="BB29" s="706">
        <f t="shared" si="76"/>
        <v>48</v>
      </c>
      <c r="BC29" s="810">
        <f t="shared" si="17"/>
        <v>-6</v>
      </c>
      <c r="BD29" s="862">
        <f t="shared" si="51"/>
        <v>-0.1111111111111111</v>
      </c>
      <c r="BE29" s="705">
        <v>44</v>
      </c>
      <c r="BF29" s="706">
        <v>3</v>
      </c>
      <c r="BG29" s="706">
        <f t="shared" si="77"/>
        <v>47</v>
      </c>
      <c r="BH29" s="810">
        <f t="shared" si="18"/>
        <v>-7</v>
      </c>
      <c r="BI29" s="862">
        <f t="shared" si="40"/>
        <v>-0.12962962962962962</v>
      </c>
      <c r="BJ29" s="705">
        <v>44</v>
      </c>
      <c r="BK29" s="706">
        <v>3</v>
      </c>
      <c r="BL29" s="706">
        <f t="shared" si="78"/>
        <v>47</v>
      </c>
      <c r="BM29" s="810">
        <f t="shared" si="19"/>
        <v>-7</v>
      </c>
      <c r="BN29" s="862">
        <f t="shared" si="41"/>
        <v>-0.12962962962962962</v>
      </c>
      <c r="BO29" s="671"/>
    </row>
    <row r="30" spans="1:67" x14ac:dyDescent="0.2">
      <c r="A30" s="671"/>
      <c r="B30" s="768" t="s">
        <v>155</v>
      </c>
      <c r="C30" s="719">
        <v>15</v>
      </c>
      <c r="D30" s="704">
        <v>5</v>
      </c>
      <c r="E30" s="704">
        <f t="shared" si="66"/>
        <v>20</v>
      </c>
      <c r="F30" s="713"/>
      <c r="G30" s="856">
        <f t="shared" si="14"/>
        <v>2</v>
      </c>
      <c r="H30" s="703">
        <v>13</v>
      </c>
      <c r="I30" s="704">
        <v>5</v>
      </c>
      <c r="J30" s="706">
        <f t="shared" si="67"/>
        <v>18</v>
      </c>
      <c r="K30" s="658">
        <v>0</v>
      </c>
      <c r="L30" s="705">
        <v>12</v>
      </c>
      <c r="M30" s="706">
        <v>5</v>
      </c>
      <c r="N30" s="706">
        <f t="shared" si="68"/>
        <v>17</v>
      </c>
      <c r="O30" s="810">
        <f t="shared" si="15"/>
        <v>-1</v>
      </c>
      <c r="P30" s="862">
        <f t="shared" si="1"/>
        <v>-5.5555555555555552E-2</v>
      </c>
      <c r="Q30" s="705">
        <v>12</v>
      </c>
      <c r="R30" s="706">
        <v>5</v>
      </c>
      <c r="S30" s="706">
        <f t="shared" si="69"/>
        <v>17</v>
      </c>
      <c r="T30" s="810">
        <f t="shared" si="16"/>
        <v>-1</v>
      </c>
      <c r="U30" s="862">
        <f t="shared" si="2"/>
        <v>-5.5555555555555552E-2</v>
      </c>
      <c r="V30" s="705">
        <v>12</v>
      </c>
      <c r="W30" s="706">
        <v>5</v>
      </c>
      <c r="X30" s="706">
        <f t="shared" si="70"/>
        <v>17</v>
      </c>
      <c r="Y30" s="810">
        <f t="shared" si="3"/>
        <v>-1</v>
      </c>
      <c r="Z30" s="862">
        <f t="shared" si="45"/>
        <v>-5.5555555555555552E-2</v>
      </c>
      <c r="AA30" s="705">
        <v>12</v>
      </c>
      <c r="AB30" s="706">
        <v>5</v>
      </c>
      <c r="AC30" s="706">
        <f t="shared" si="71"/>
        <v>17</v>
      </c>
      <c r="AD30" s="810">
        <f t="shared" si="4"/>
        <v>-1</v>
      </c>
      <c r="AE30" s="862">
        <f t="shared" si="64"/>
        <v>-5.5555555555555552E-2</v>
      </c>
      <c r="AF30" s="705">
        <v>10</v>
      </c>
      <c r="AG30" s="706">
        <v>5</v>
      </c>
      <c r="AH30" s="706">
        <f t="shared" si="72"/>
        <v>15</v>
      </c>
      <c r="AI30" s="810">
        <f t="shared" si="5"/>
        <v>-3</v>
      </c>
      <c r="AJ30" s="862">
        <f t="shared" si="65"/>
        <v>-0.16666666666666666</v>
      </c>
      <c r="AK30" s="705">
        <v>10</v>
      </c>
      <c r="AL30" s="706">
        <v>5</v>
      </c>
      <c r="AM30" s="706">
        <f t="shared" si="73"/>
        <v>15</v>
      </c>
      <c r="AN30" s="810">
        <f t="shared" si="6"/>
        <v>-3</v>
      </c>
      <c r="AO30" s="862">
        <f t="shared" si="38"/>
        <v>-0.16666666666666666</v>
      </c>
      <c r="AP30" s="705">
        <v>10</v>
      </c>
      <c r="AQ30" s="706">
        <v>5</v>
      </c>
      <c r="AR30" s="706">
        <f t="shared" si="74"/>
        <v>15</v>
      </c>
      <c r="AS30" s="810">
        <f t="shared" si="8"/>
        <v>-3</v>
      </c>
      <c r="AT30" s="862">
        <f t="shared" si="50"/>
        <v>-0.16666666666666666</v>
      </c>
      <c r="AU30" s="705">
        <v>10</v>
      </c>
      <c r="AV30" s="706">
        <v>5</v>
      </c>
      <c r="AW30" s="706">
        <f t="shared" si="75"/>
        <v>15</v>
      </c>
      <c r="AX30" s="810">
        <f t="shared" si="10"/>
        <v>-3</v>
      </c>
      <c r="AY30" s="862">
        <f t="shared" si="39"/>
        <v>-0.16666666666666666</v>
      </c>
      <c r="AZ30" s="705">
        <v>10</v>
      </c>
      <c r="BA30" s="706">
        <v>5</v>
      </c>
      <c r="BB30" s="706">
        <f t="shared" si="76"/>
        <v>15</v>
      </c>
      <c r="BC30" s="810">
        <f t="shared" si="17"/>
        <v>-3</v>
      </c>
      <c r="BD30" s="862">
        <f t="shared" si="51"/>
        <v>-0.16666666666666666</v>
      </c>
      <c r="BE30" s="705">
        <v>10</v>
      </c>
      <c r="BF30" s="706">
        <v>5</v>
      </c>
      <c r="BG30" s="706">
        <f t="shared" si="77"/>
        <v>15</v>
      </c>
      <c r="BH30" s="810">
        <f t="shared" si="18"/>
        <v>-3</v>
      </c>
      <c r="BI30" s="862">
        <f t="shared" si="40"/>
        <v>-0.16666666666666666</v>
      </c>
      <c r="BJ30" s="705">
        <v>10</v>
      </c>
      <c r="BK30" s="706">
        <v>5</v>
      </c>
      <c r="BL30" s="706">
        <f t="shared" si="78"/>
        <v>15</v>
      </c>
      <c r="BM30" s="810">
        <f t="shared" si="19"/>
        <v>-3</v>
      </c>
      <c r="BN30" s="862">
        <f t="shared" si="41"/>
        <v>-0.16666666666666666</v>
      </c>
      <c r="BO30" s="671"/>
    </row>
    <row r="31" spans="1:67" x14ac:dyDescent="0.2">
      <c r="A31" s="671"/>
      <c r="B31" s="768" t="s">
        <v>118</v>
      </c>
      <c r="C31" s="719">
        <v>21</v>
      </c>
      <c r="D31" s="704">
        <v>2</v>
      </c>
      <c r="E31" s="704">
        <f t="shared" si="66"/>
        <v>23</v>
      </c>
      <c r="F31" s="713"/>
      <c r="G31" s="856">
        <f t="shared" si="14"/>
        <v>2</v>
      </c>
      <c r="H31" s="703">
        <v>19</v>
      </c>
      <c r="I31" s="704">
        <v>2</v>
      </c>
      <c r="J31" s="706">
        <f t="shared" si="67"/>
        <v>21</v>
      </c>
      <c r="K31" s="658">
        <v>0</v>
      </c>
      <c r="L31" s="705">
        <v>19</v>
      </c>
      <c r="M31" s="706">
        <v>2</v>
      </c>
      <c r="N31" s="706">
        <f t="shared" si="68"/>
        <v>21</v>
      </c>
      <c r="O31" s="810">
        <f t="shared" si="15"/>
        <v>0</v>
      </c>
      <c r="P31" s="862">
        <f t="shared" si="1"/>
        <v>0</v>
      </c>
      <c r="Q31" s="705">
        <v>19</v>
      </c>
      <c r="R31" s="706">
        <v>1</v>
      </c>
      <c r="S31" s="706">
        <f t="shared" si="69"/>
        <v>20</v>
      </c>
      <c r="T31" s="810">
        <f t="shared" si="16"/>
        <v>-1</v>
      </c>
      <c r="U31" s="862">
        <f t="shared" si="2"/>
        <v>-4.7619047619047616E-2</v>
      </c>
      <c r="V31" s="705">
        <v>18</v>
      </c>
      <c r="W31" s="706">
        <v>1</v>
      </c>
      <c r="X31" s="706">
        <f t="shared" si="70"/>
        <v>19</v>
      </c>
      <c r="Y31" s="810">
        <f t="shared" si="3"/>
        <v>-2</v>
      </c>
      <c r="Z31" s="862">
        <f t="shared" si="45"/>
        <v>-9.5238095238095233E-2</v>
      </c>
      <c r="AA31" s="705">
        <v>18</v>
      </c>
      <c r="AB31" s="706">
        <v>1</v>
      </c>
      <c r="AC31" s="706">
        <f t="shared" si="71"/>
        <v>19</v>
      </c>
      <c r="AD31" s="810">
        <f t="shared" si="4"/>
        <v>-2</v>
      </c>
      <c r="AE31" s="862">
        <f t="shared" si="64"/>
        <v>-9.5238095238095233E-2</v>
      </c>
      <c r="AF31" s="705">
        <v>18</v>
      </c>
      <c r="AG31" s="706">
        <v>1</v>
      </c>
      <c r="AH31" s="706">
        <f t="shared" si="72"/>
        <v>19</v>
      </c>
      <c r="AI31" s="810">
        <f t="shared" si="5"/>
        <v>-2</v>
      </c>
      <c r="AJ31" s="862">
        <f t="shared" si="65"/>
        <v>-9.5238095238095233E-2</v>
      </c>
      <c r="AK31" s="705">
        <v>18</v>
      </c>
      <c r="AL31" s="706">
        <v>1</v>
      </c>
      <c r="AM31" s="706">
        <f t="shared" si="73"/>
        <v>19</v>
      </c>
      <c r="AN31" s="810">
        <f t="shared" si="6"/>
        <v>-2</v>
      </c>
      <c r="AO31" s="862">
        <f t="shared" si="38"/>
        <v>-9.5238095238095233E-2</v>
      </c>
      <c r="AP31" s="705">
        <v>18</v>
      </c>
      <c r="AQ31" s="706">
        <v>1</v>
      </c>
      <c r="AR31" s="706">
        <f t="shared" si="74"/>
        <v>19</v>
      </c>
      <c r="AS31" s="810">
        <f t="shared" si="8"/>
        <v>-2</v>
      </c>
      <c r="AT31" s="862">
        <f t="shared" si="50"/>
        <v>-9.5238095238095233E-2</v>
      </c>
      <c r="AU31" s="705">
        <v>18</v>
      </c>
      <c r="AV31" s="706">
        <v>1</v>
      </c>
      <c r="AW31" s="706">
        <f t="shared" si="75"/>
        <v>19</v>
      </c>
      <c r="AX31" s="810">
        <f t="shared" si="10"/>
        <v>-2</v>
      </c>
      <c r="AY31" s="862">
        <f t="shared" si="39"/>
        <v>-9.5238095238095233E-2</v>
      </c>
      <c r="AZ31" s="705">
        <v>17</v>
      </c>
      <c r="BA31" s="706">
        <v>1</v>
      </c>
      <c r="BB31" s="706">
        <f t="shared" si="76"/>
        <v>18</v>
      </c>
      <c r="BC31" s="810">
        <f t="shared" si="17"/>
        <v>-3</v>
      </c>
      <c r="BD31" s="862">
        <f t="shared" si="51"/>
        <v>-0.14285714285714285</v>
      </c>
      <c r="BE31" s="705">
        <v>17</v>
      </c>
      <c r="BF31" s="706">
        <v>1</v>
      </c>
      <c r="BG31" s="706">
        <f t="shared" si="77"/>
        <v>18</v>
      </c>
      <c r="BH31" s="810">
        <f t="shared" si="18"/>
        <v>-3</v>
      </c>
      <c r="BI31" s="862">
        <f t="shared" si="40"/>
        <v>-0.14285714285714285</v>
      </c>
      <c r="BJ31" s="705">
        <v>17</v>
      </c>
      <c r="BK31" s="706">
        <v>1</v>
      </c>
      <c r="BL31" s="706">
        <f t="shared" si="78"/>
        <v>18</v>
      </c>
      <c r="BM31" s="810">
        <f t="shared" si="19"/>
        <v>-3</v>
      </c>
      <c r="BN31" s="862">
        <f t="shared" si="41"/>
        <v>-0.14285714285714285</v>
      </c>
      <c r="BO31" s="671"/>
    </row>
    <row r="32" spans="1:67" x14ac:dyDescent="0.2">
      <c r="A32" s="671"/>
      <c r="B32" s="768" t="s">
        <v>248</v>
      </c>
      <c r="C32" s="719">
        <v>30</v>
      </c>
      <c r="D32" s="704">
        <v>12</v>
      </c>
      <c r="E32" s="704">
        <f t="shared" si="66"/>
        <v>42</v>
      </c>
      <c r="F32" s="713"/>
      <c r="G32" s="856">
        <f t="shared" si="14"/>
        <v>4</v>
      </c>
      <c r="H32" s="703">
        <v>28</v>
      </c>
      <c r="I32" s="704">
        <v>10</v>
      </c>
      <c r="J32" s="706">
        <f t="shared" si="67"/>
        <v>38</v>
      </c>
      <c r="K32" s="658">
        <v>0</v>
      </c>
      <c r="L32" s="705">
        <v>28</v>
      </c>
      <c r="M32" s="706">
        <v>10</v>
      </c>
      <c r="N32" s="706">
        <f t="shared" si="68"/>
        <v>38</v>
      </c>
      <c r="O32" s="810">
        <f t="shared" si="15"/>
        <v>0</v>
      </c>
      <c r="P32" s="862">
        <f>(N32-$J32)/$J32</f>
        <v>0</v>
      </c>
      <c r="Q32" s="705">
        <v>28</v>
      </c>
      <c r="R32" s="706">
        <v>10</v>
      </c>
      <c r="S32" s="706">
        <f t="shared" si="69"/>
        <v>38</v>
      </c>
      <c r="T32" s="810">
        <f t="shared" si="16"/>
        <v>0</v>
      </c>
      <c r="U32" s="862">
        <f t="shared" si="2"/>
        <v>0</v>
      </c>
      <c r="V32" s="705">
        <v>27</v>
      </c>
      <c r="W32" s="706">
        <v>10</v>
      </c>
      <c r="X32" s="706">
        <f t="shared" si="70"/>
        <v>37</v>
      </c>
      <c r="Y32" s="810">
        <f t="shared" si="3"/>
        <v>-1</v>
      </c>
      <c r="Z32" s="862">
        <f t="shared" si="45"/>
        <v>-2.6315789473684209E-2</v>
      </c>
      <c r="AA32" s="705">
        <v>27</v>
      </c>
      <c r="AB32" s="706">
        <v>10</v>
      </c>
      <c r="AC32" s="706">
        <f t="shared" si="71"/>
        <v>37</v>
      </c>
      <c r="AD32" s="810">
        <f t="shared" si="4"/>
        <v>-1</v>
      </c>
      <c r="AE32" s="862">
        <f t="shared" si="64"/>
        <v>-2.6315789473684209E-2</v>
      </c>
      <c r="AF32" s="705">
        <v>25</v>
      </c>
      <c r="AG32" s="706">
        <v>10</v>
      </c>
      <c r="AH32" s="706">
        <f t="shared" si="72"/>
        <v>35</v>
      </c>
      <c r="AI32" s="810">
        <f t="shared" si="5"/>
        <v>-3</v>
      </c>
      <c r="AJ32" s="862">
        <f t="shared" si="65"/>
        <v>-7.8947368421052627E-2</v>
      </c>
      <c r="AK32" s="705">
        <v>26</v>
      </c>
      <c r="AL32" s="706">
        <v>10</v>
      </c>
      <c r="AM32" s="706">
        <f t="shared" si="73"/>
        <v>36</v>
      </c>
      <c r="AN32" s="810">
        <f t="shared" si="6"/>
        <v>-2</v>
      </c>
      <c r="AO32" s="862">
        <f t="shared" si="38"/>
        <v>-5.2631578947368418E-2</v>
      </c>
      <c r="AP32" s="705">
        <v>26</v>
      </c>
      <c r="AQ32" s="706">
        <v>10</v>
      </c>
      <c r="AR32" s="706">
        <f t="shared" si="74"/>
        <v>36</v>
      </c>
      <c r="AS32" s="810">
        <f t="shared" si="8"/>
        <v>-2</v>
      </c>
      <c r="AT32" s="862">
        <f t="shared" si="50"/>
        <v>-5.2631578947368418E-2</v>
      </c>
      <c r="AU32" s="705">
        <v>26</v>
      </c>
      <c r="AV32" s="706">
        <v>10</v>
      </c>
      <c r="AW32" s="706">
        <f t="shared" si="75"/>
        <v>36</v>
      </c>
      <c r="AX32" s="810">
        <f t="shared" si="10"/>
        <v>-2</v>
      </c>
      <c r="AY32" s="862">
        <f t="shared" si="39"/>
        <v>-5.2631578947368418E-2</v>
      </c>
      <c r="AZ32" s="705">
        <v>26</v>
      </c>
      <c r="BA32" s="706">
        <v>10</v>
      </c>
      <c r="BB32" s="706">
        <f t="shared" si="76"/>
        <v>36</v>
      </c>
      <c r="BC32" s="810">
        <f t="shared" si="17"/>
        <v>-2</v>
      </c>
      <c r="BD32" s="862">
        <f t="shared" si="51"/>
        <v>-5.2631578947368418E-2</v>
      </c>
      <c r="BE32" s="705">
        <v>25</v>
      </c>
      <c r="BF32" s="706">
        <v>10</v>
      </c>
      <c r="BG32" s="706">
        <f t="shared" si="77"/>
        <v>35</v>
      </c>
      <c r="BH32" s="810">
        <f t="shared" si="18"/>
        <v>-3</v>
      </c>
      <c r="BI32" s="862">
        <f t="shared" si="40"/>
        <v>-7.8947368421052627E-2</v>
      </c>
      <c r="BJ32" s="705">
        <v>25</v>
      </c>
      <c r="BK32" s="706">
        <v>10</v>
      </c>
      <c r="BL32" s="706">
        <f t="shared" si="78"/>
        <v>35</v>
      </c>
      <c r="BM32" s="810">
        <f t="shared" si="19"/>
        <v>-3</v>
      </c>
      <c r="BN32" s="862">
        <f t="shared" si="41"/>
        <v>-7.8947368421052627E-2</v>
      </c>
      <c r="BO32" s="671"/>
    </row>
    <row r="33" spans="1:67" x14ac:dyDescent="0.2">
      <c r="A33" s="671"/>
      <c r="B33" s="770" t="s">
        <v>91</v>
      </c>
      <c r="C33" s="712">
        <v>56</v>
      </c>
      <c r="D33" s="706">
        <v>14</v>
      </c>
      <c r="E33" s="704">
        <f t="shared" si="66"/>
        <v>70</v>
      </c>
      <c r="F33" s="713"/>
      <c r="G33" s="856">
        <f t="shared" si="14"/>
        <v>1</v>
      </c>
      <c r="H33" s="703">
        <v>55</v>
      </c>
      <c r="I33" s="704">
        <v>14</v>
      </c>
      <c r="J33" s="706">
        <f t="shared" si="67"/>
        <v>69</v>
      </c>
      <c r="K33" s="658">
        <v>0</v>
      </c>
      <c r="L33" s="705">
        <v>55</v>
      </c>
      <c r="M33" s="706">
        <v>14</v>
      </c>
      <c r="N33" s="706">
        <f t="shared" si="68"/>
        <v>69</v>
      </c>
      <c r="O33" s="810">
        <f t="shared" si="15"/>
        <v>0</v>
      </c>
      <c r="P33" s="862">
        <f t="shared" si="1"/>
        <v>0</v>
      </c>
      <c r="Q33" s="705">
        <v>54</v>
      </c>
      <c r="R33" s="706">
        <v>14</v>
      </c>
      <c r="S33" s="706">
        <f t="shared" si="69"/>
        <v>68</v>
      </c>
      <c r="T33" s="810">
        <f t="shared" si="16"/>
        <v>-1</v>
      </c>
      <c r="U33" s="862">
        <f t="shared" si="2"/>
        <v>-1.4492753623188406E-2</v>
      </c>
      <c r="V33" s="705">
        <v>52</v>
      </c>
      <c r="W33" s="706">
        <v>13</v>
      </c>
      <c r="X33" s="706">
        <f t="shared" si="70"/>
        <v>65</v>
      </c>
      <c r="Y33" s="810">
        <f t="shared" si="3"/>
        <v>-4</v>
      </c>
      <c r="Z33" s="862">
        <f t="shared" si="45"/>
        <v>-5.7971014492753624E-2</v>
      </c>
      <c r="AA33" s="705">
        <v>52</v>
      </c>
      <c r="AB33" s="706">
        <v>13</v>
      </c>
      <c r="AC33" s="706">
        <f t="shared" si="71"/>
        <v>65</v>
      </c>
      <c r="AD33" s="810">
        <f t="shared" si="4"/>
        <v>-4</v>
      </c>
      <c r="AE33" s="862">
        <f t="shared" si="64"/>
        <v>-5.7971014492753624E-2</v>
      </c>
      <c r="AF33" s="705">
        <v>51</v>
      </c>
      <c r="AG33" s="706">
        <v>12</v>
      </c>
      <c r="AH33" s="706">
        <f t="shared" si="72"/>
        <v>63</v>
      </c>
      <c r="AI33" s="810">
        <f t="shared" si="5"/>
        <v>-6</v>
      </c>
      <c r="AJ33" s="862">
        <f t="shared" si="65"/>
        <v>-8.6956521739130432E-2</v>
      </c>
      <c r="AK33" s="705">
        <v>51</v>
      </c>
      <c r="AL33" s="706">
        <v>12</v>
      </c>
      <c r="AM33" s="706">
        <f t="shared" si="73"/>
        <v>63</v>
      </c>
      <c r="AN33" s="810">
        <f t="shared" si="6"/>
        <v>-6</v>
      </c>
      <c r="AO33" s="862">
        <f t="shared" si="38"/>
        <v>-8.6956521739130432E-2</v>
      </c>
      <c r="AP33" s="705">
        <v>50</v>
      </c>
      <c r="AQ33" s="706">
        <v>12</v>
      </c>
      <c r="AR33" s="706">
        <f t="shared" si="74"/>
        <v>62</v>
      </c>
      <c r="AS33" s="810">
        <f t="shared" si="8"/>
        <v>-7</v>
      </c>
      <c r="AT33" s="862">
        <f t="shared" si="50"/>
        <v>-0.10144927536231885</v>
      </c>
      <c r="AU33" s="705">
        <v>49</v>
      </c>
      <c r="AV33" s="706">
        <v>12</v>
      </c>
      <c r="AW33" s="706">
        <f t="shared" si="75"/>
        <v>61</v>
      </c>
      <c r="AX33" s="810">
        <f t="shared" si="10"/>
        <v>-8</v>
      </c>
      <c r="AY33" s="862">
        <f t="shared" si="39"/>
        <v>-0.11594202898550725</v>
      </c>
      <c r="AZ33" s="705">
        <v>49</v>
      </c>
      <c r="BA33" s="706">
        <v>12</v>
      </c>
      <c r="BB33" s="706">
        <f t="shared" si="76"/>
        <v>61</v>
      </c>
      <c r="BC33" s="810">
        <f t="shared" si="17"/>
        <v>-8</v>
      </c>
      <c r="BD33" s="862">
        <f t="shared" si="51"/>
        <v>-0.11594202898550725</v>
      </c>
      <c r="BE33" s="705">
        <v>48</v>
      </c>
      <c r="BF33" s="706">
        <v>12</v>
      </c>
      <c r="BG33" s="706">
        <f t="shared" si="77"/>
        <v>60</v>
      </c>
      <c r="BH33" s="810">
        <f t="shared" si="18"/>
        <v>-9</v>
      </c>
      <c r="BI33" s="862">
        <f t="shared" si="40"/>
        <v>-0.13043478260869565</v>
      </c>
      <c r="BJ33" s="705">
        <v>48</v>
      </c>
      <c r="BK33" s="706">
        <v>12</v>
      </c>
      <c r="BL33" s="706">
        <f t="shared" si="78"/>
        <v>60</v>
      </c>
      <c r="BM33" s="810">
        <f t="shared" si="19"/>
        <v>-9</v>
      </c>
      <c r="BN33" s="862">
        <f t="shared" si="41"/>
        <v>-0.13043478260869565</v>
      </c>
      <c r="BO33" s="671"/>
    </row>
    <row r="34" spans="1:67" x14ac:dyDescent="0.2">
      <c r="A34" s="671"/>
      <c r="B34" s="768" t="s">
        <v>92</v>
      </c>
      <c r="C34" s="719">
        <v>9</v>
      </c>
      <c r="D34" s="704">
        <v>15</v>
      </c>
      <c r="E34" s="704">
        <f t="shared" si="66"/>
        <v>24</v>
      </c>
      <c r="F34" s="713"/>
      <c r="G34" s="856">
        <f t="shared" si="14"/>
        <v>1</v>
      </c>
      <c r="H34" s="703">
        <v>8</v>
      </c>
      <c r="I34" s="704">
        <v>15</v>
      </c>
      <c r="J34" s="706">
        <f t="shared" si="67"/>
        <v>23</v>
      </c>
      <c r="K34" s="658">
        <v>0</v>
      </c>
      <c r="L34" s="705">
        <v>8</v>
      </c>
      <c r="M34" s="706">
        <v>15</v>
      </c>
      <c r="N34" s="706">
        <f t="shared" si="68"/>
        <v>23</v>
      </c>
      <c r="O34" s="810">
        <f t="shared" si="15"/>
        <v>0</v>
      </c>
      <c r="P34" s="862">
        <f t="shared" si="1"/>
        <v>0</v>
      </c>
      <c r="Q34" s="705">
        <v>8</v>
      </c>
      <c r="R34" s="706">
        <v>14</v>
      </c>
      <c r="S34" s="706">
        <f t="shared" si="69"/>
        <v>22</v>
      </c>
      <c r="T34" s="810">
        <f t="shared" si="16"/>
        <v>-1</v>
      </c>
      <c r="U34" s="862">
        <f t="shared" si="2"/>
        <v>-4.3478260869565216E-2</v>
      </c>
      <c r="V34" s="705">
        <v>8</v>
      </c>
      <c r="W34" s="706">
        <v>14</v>
      </c>
      <c r="X34" s="706">
        <f t="shared" si="70"/>
        <v>22</v>
      </c>
      <c r="Y34" s="810">
        <f t="shared" si="3"/>
        <v>-1</v>
      </c>
      <c r="Z34" s="862">
        <f t="shared" si="45"/>
        <v>-4.3478260869565216E-2</v>
      </c>
      <c r="AA34" s="705">
        <v>8</v>
      </c>
      <c r="AB34" s="706">
        <v>14</v>
      </c>
      <c r="AC34" s="706">
        <f t="shared" si="71"/>
        <v>22</v>
      </c>
      <c r="AD34" s="810">
        <f t="shared" si="4"/>
        <v>-1</v>
      </c>
      <c r="AE34" s="862">
        <f t="shared" si="64"/>
        <v>-4.3478260869565216E-2</v>
      </c>
      <c r="AF34" s="705">
        <v>4</v>
      </c>
      <c r="AG34" s="706">
        <v>12</v>
      </c>
      <c r="AH34" s="706">
        <f t="shared" si="72"/>
        <v>16</v>
      </c>
      <c r="AI34" s="810">
        <f t="shared" si="5"/>
        <v>-7</v>
      </c>
      <c r="AJ34" s="862">
        <f t="shared" si="65"/>
        <v>-0.30434782608695654</v>
      </c>
      <c r="AK34" s="705">
        <v>4</v>
      </c>
      <c r="AL34" s="706">
        <v>12</v>
      </c>
      <c r="AM34" s="706">
        <f t="shared" si="73"/>
        <v>16</v>
      </c>
      <c r="AN34" s="810">
        <f t="shared" si="6"/>
        <v>-7</v>
      </c>
      <c r="AO34" s="862">
        <f t="shared" si="38"/>
        <v>-0.30434782608695654</v>
      </c>
      <c r="AP34" s="705">
        <v>4</v>
      </c>
      <c r="AQ34" s="706">
        <v>12</v>
      </c>
      <c r="AR34" s="706">
        <f t="shared" si="74"/>
        <v>16</v>
      </c>
      <c r="AS34" s="810">
        <f t="shared" si="8"/>
        <v>-7</v>
      </c>
      <c r="AT34" s="862">
        <f t="shared" si="50"/>
        <v>-0.30434782608695654</v>
      </c>
      <c r="AU34" s="705">
        <v>4</v>
      </c>
      <c r="AV34" s="706">
        <v>12</v>
      </c>
      <c r="AW34" s="706">
        <f t="shared" si="75"/>
        <v>16</v>
      </c>
      <c r="AX34" s="810">
        <f t="shared" si="10"/>
        <v>-7</v>
      </c>
      <c r="AY34" s="862">
        <f t="shared" si="39"/>
        <v>-0.30434782608695654</v>
      </c>
      <c r="AZ34" s="705">
        <v>4</v>
      </c>
      <c r="BA34" s="706">
        <v>12</v>
      </c>
      <c r="BB34" s="706">
        <f t="shared" si="76"/>
        <v>16</v>
      </c>
      <c r="BC34" s="810">
        <f t="shared" si="17"/>
        <v>-7</v>
      </c>
      <c r="BD34" s="862">
        <f t="shared" si="51"/>
        <v>-0.30434782608695654</v>
      </c>
      <c r="BE34" s="705">
        <v>4</v>
      </c>
      <c r="BF34" s="706">
        <v>12</v>
      </c>
      <c r="BG34" s="706">
        <f t="shared" si="77"/>
        <v>16</v>
      </c>
      <c r="BH34" s="810">
        <f t="shared" si="18"/>
        <v>-7</v>
      </c>
      <c r="BI34" s="862">
        <f t="shared" si="40"/>
        <v>-0.30434782608695654</v>
      </c>
      <c r="BJ34" s="705">
        <v>4</v>
      </c>
      <c r="BK34" s="706">
        <v>12</v>
      </c>
      <c r="BL34" s="706">
        <f t="shared" si="78"/>
        <v>16</v>
      </c>
      <c r="BM34" s="810">
        <f t="shared" si="19"/>
        <v>-7</v>
      </c>
      <c r="BN34" s="862">
        <f t="shared" si="41"/>
        <v>-0.30434782608695654</v>
      </c>
      <c r="BO34" s="671"/>
    </row>
    <row r="35" spans="1:67" x14ac:dyDescent="0.2">
      <c r="A35" s="671"/>
      <c r="B35" s="768" t="s">
        <v>230</v>
      </c>
      <c r="C35" s="719">
        <v>55</v>
      </c>
      <c r="D35" s="704">
        <v>7</v>
      </c>
      <c r="E35" s="704">
        <f t="shared" si="66"/>
        <v>62</v>
      </c>
      <c r="F35" s="713"/>
      <c r="G35" s="856">
        <f t="shared" si="14"/>
        <v>2</v>
      </c>
      <c r="H35" s="703">
        <v>53</v>
      </c>
      <c r="I35" s="704">
        <v>7</v>
      </c>
      <c r="J35" s="706">
        <f t="shared" si="67"/>
        <v>60</v>
      </c>
      <c r="K35" s="658">
        <v>0</v>
      </c>
      <c r="L35" s="705">
        <v>53</v>
      </c>
      <c r="M35" s="706">
        <v>7</v>
      </c>
      <c r="N35" s="706">
        <f t="shared" si="68"/>
        <v>60</v>
      </c>
      <c r="O35" s="810">
        <f t="shared" si="15"/>
        <v>0</v>
      </c>
      <c r="P35" s="862">
        <f t="shared" si="1"/>
        <v>0</v>
      </c>
      <c r="Q35" s="705">
        <v>53</v>
      </c>
      <c r="R35" s="706">
        <v>7</v>
      </c>
      <c r="S35" s="706">
        <f t="shared" si="69"/>
        <v>60</v>
      </c>
      <c r="T35" s="810">
        <f t="shared" si="16"/>
        <v>0</v>
      </c>
      <c r="U35" s="862">
        <f t="shared" si="2"/>
        <v>0</v>
      </c>
      <c r="V35" s="705">
        <v>53</v>
      </c>
      <c r="W35" s="706">
        <v>7</v>
      </c>
      <c r="X35" s="706">
        <f t="shared" si="70"/>
        <v>60</v>
      </c>
      <c r="Y35" s="810">
        <f t="shared" si="3"/>
        <v>0</v>
      </c>
      <c r="Z35" s="862">
        <f t="shared" si="45"/>
        <v>0</v>
      </c>
      <c r="AA35" s="705">
        <v>52</v>
      </c>
      <c r="AB35" s="798">
        <v>7</v>
      </c>
      <c r="AC35" s="706">
        <f t="shared" si="71"/>
        <v>59</v>
      </c>
      <c r="AD35" s="810">
        <f t="shared" si="4"/>
        <v>-1</v>
      </c>
      <c r="AE35" s="862">
        <f t="shared" si="64"/>
        <v>-1.6666666666666666E-2</v>
      </c>
      <c r="AF35" s="705">
        <v>49</v>
      </c>
      <c r="AG35" s="706">
        <v>5</v>
      </c>
      <c r="AH35" s="706">
        <f t="shared" si="72"/>
        <v>54</v>
      </c>
      <c r="AI35" s="810">
        <f t="shared" si="5"/>
        <v>-6</v>
      </c>
      <c r="AJ35" s="862">
        <f t="shared" si="65"/>
        <v>-0.1</v>
      </c>
      <c r="AK35" s="705">
        <v>52</v>
      </c>
      <c r="AL35" s="706">
        <v>5</v>
      </c>
      <c r="AM35" s="706">
        <f t="shared" si="73"/>
        <v>57</v>
      </c>
      <c r="AN35" s="810">
        <f t="shared" si="6"/>
        <v>-3</v>
      </c>
      <c r="AO35" s="862">
        <f t="shared" si="38"/>
        <v>-0.05</v>
      </c>
      <c r="AP35" s="705">
        <v>51</v>
      </c>
      <c r="AQ35" s="706">
        <v>5</v>
      </c>
      <c r="AR35" s="706">
        <f t="shared" si="74"/>
        <v>56</v>
      </c>
      <c r="AS35" s="810">
        <f t="shared" si="8"/>
        <v>-4</v>
      </c>
      <c r="AT35" s="862">
        <f t="shared" si="50"/>
        <v>-6.6666666666666666E-2</v>
      </c>
      <c r="AU35" s="705">
        <v>50</v>
      </c>
      <c r="AV35" s="706">
        <v>5</v>
      </c>
      <c r="AW35" s="706">
        <f t="shared" si="75"/>
        <v>55</v>
      </c>
      <c r="AX35" s="810">
        <f t="shared" si="10"/>
        <v>-5</v>
      </c>
      <c r="AY35" s="862">
        <f t="shared" si="39"/>
        <v>-8.3333333333333329E-2</v>
      </c>
      <c r="AZ35" s="705">
        <v>49</v>
      </c>
      <c r="BA35" s="706">
        <v>5</v>
      </c>
      <c r="BB35" s="706">
        <f t="shared" si="76"/>
        <v>54</v>
      </c>
      <c r="BC35" s="810">
        <f t="shared" si="17"/>
        <v>-6</v>
      </c>
      <c r="BD35" s="862">
        <f t="shared" si="51"/>
        <v>-0.1</v>
      </c>
      <c r="BE35" s="705">
        <v>48</v>
      </c>
      <c r="BF35" s="706">
        <v>5</v>
      </c>
      <c r="BG35" s="706">
        <f t="shared" si="77"/>
        <v>53</v>
      </c>
      <c r="BH35" s="810">
        <f t="shared" si="18"/>
        <v>-7</v>
      </c>
      <c r="BI35" s="862">
        <f t="shared" si="40"/>
        <v>-0.11666666666666667</v>
      </c>
      <c r="BJ35" s="705">
        <v>48</v>
      </c>
      <c r="BK35" s="706">
        <v>5</v>
      </c>
      <c r="BL35" s="706">
        <f t="shared" si="78"/>
        <v>53</v>
      </c>
      <c r="BM35" s="810">
        <f t="shared" si="19"/>
        <v>-7</v>
      </c>
      <c r="BN35" s="862">
        <f t="shared" si="41"/>
        <v>-0.11666666666666667</v>
      </c>
      <c r="BO35" s="671"/>
    </row>
    <row r="36" spans="1:67" ht="13.5" thickBot="1" x14ac:dyDescent="0.25">
      <c r="A36" s="671"/>
      <c r="B36" s="771" t="s">
        <v>38</v>
      </c>
      <c r="C36" s="818">
        <v>145</v>
      </c>
      <c r="D36" s="721">
        <v>12</v>
      </c>
      <c r="E36" s="721">
        <f t="shared" si="66"/>
        <v>157</v>
      </c>
      <c r="F36" s="722"/>
      <c r="G36" s="857">
        <f t="shared" si="14"/>
        <v>6</v>
      </c>
      <c r="H36" s="720">
        <v>139</v>
      </c>
      <c r="I36" s="721">
        <v>12</v>
      </c>
      <c r="J36" s="723">
        <f t="shared" si="67"/>
        <v>151</v>
      </c>
      <c r="K36" s="662">
        <v>0</v>
      </c>
      <c r="L36" s="724">
        <v>138</v>
      </c>
      <c r="M36" s="723">
        <v>12</v>
      </c>
      <c r="N36" s="723">
        <f t="shared" si="68"/>
        <v>150</v>
      </c>
      <c r="O36" s="816">
        <f t="shared" si="15"/>
        <v>-1</v>
      </c>
      <c r="P36" s="863">
        <f t="shared" si="1"/>
        <v>-6.6225165562913907E-3</v>
      </c>
      <c r="Q36" s="724">
        <v>137</v>
      </c>
      <c r="R36" s="723">
        <v>11</v>
      </c>
      <c r="S36" s="723">
        <f t="shared" si="69"/>
        <v>148</v>
      </c>
      <c r="T36" s="816">
        <f t="shared" si="16"/>
        <v>-3</v>
      </c>
      <c r="U36" s="863">
        <f t="shared" si="2"/>
        <v>-1.9867549668874173E-2</v>
      </c>
      <c r="V36" s="724">
        <v>135</v>
      </c>
      <c r="W36" s="723">
        <v>10</v>
      </c>
      <c r="X36" s="723">
        <f t="shared" si="70"/>
        <v>145</v>
      </c>
      <c r="Y36" s="816">
        <f t="shared" si="3"/>
        <v>-6</v>
      </c>
      <c r="Z36" s="863">
        <f t="shared" si="45"/>
        <v>-3.9735099337748346E-2</v>
      </c>
      <c r="AA36" s="799">
        <v>134</v>
      </c>
      <c r="AB36" s="723">
        <v>10</v>
      </c>
      <c r="AC36" s="723">
        <f t="shared" si="71"/>
        <v>144</v>
      </c>
      <c r="AD36" s="816">
        <f t="shared" si="4"/>
        <v>-7</v>
      </c>
      <c r="AE36" s="863">
        <f t="shared" si="64"/>
        <v>-4.6357615894039736E-2</v>
      </c>
      <c r="AF36" s="724">
        <v>125</v>
      </c>
      <c r="AG36" s="723">
        <v>10</v>
      </c>
      <c r="AH36" s="723">
        <f t="shared" si="72"/>
        <v>135</v>
      </c>
      <c r="AI36" s="816">
        <f t="shared" si="5"/>
        <v>-16</v>
      </c>
      <c r="AJ36" s="863">
        <f>(AH36-$J36)/$J36</f>
        <v>-0.10596026490066225</v>
      </c>
      <c r="AK36" s="724">
        <v>124</v>
      </c>
      <c r="AL36" s="723">
        <v>10</v>
      </c>
      <c r="AM36" s="723">
        <f t="shared" si="73"/>
        <v>134</v>
      </c>
      <c r="AN36" s="816">
        <f t="shared" si="6"/>
        <v>-17</v>
      </c>
      <c r="AO36" s="863">
        <f t="shared" si="38"/>
        <v>-0.11258278145695365</v>
      </c>
      <c r="AP36" s="724">
        <v>123</v>
      </c>
      <c r="AQ36" s="723">
        <v>10</v>
      </c>
      <c r="AR36" s="723">
        <f t="shared" si="74"/>
        <v>133</v>
      </c>
      <c r="AS36" s="816">
        <f t="shared" si="8"/>
        <v>-18</v>
      </c>
      <c r="AT36" s="863">
        <f>(AR36-$J36)/$J36</f>
        <v>-0.11920529801324503</v>
      </c>
      <c r="AU36" s="724">
        <v>121</v>
      </c>
      <c r="AV36" s="723">
        <v>10</v>
      </c>
      <c r="AW36" s="723">
        <f t="shared" si="75"/>
        <v>131</v>
      </c>
      <c r="AX36" s="816">
        <f t="shared" si="10"/>
        <v>-20</v>
      </c>
      <c r="AY36" s="863">
        <f t="shared" si="39"/>
        <v>-0.13245033112582782</v>
      </c>
      <c r="AZ36" s="724">
        <v>121</v>
      </c>
      <c r="BA36" s="723">
        <v>10</v>
      </c>
      <c r="BB36" s="723">
        <f t="shared" si="76"/>
        <v>131</v>
      </c>
      <c r="BC36" s="816">
        <f t="shared" si="17"/>
        <v>-20</v>
      </c>
      <c r="BD36" s="863">
        <f>(BB36-$J36)/$J36</f>
        <v>-0.13245033112582782</v>
      </c>
      <c r="BE36" s="724">
        <v>118</v>
      </c>
      <c r="BF36" s="723">
        <v>10</v>
      </c>
      <c r="BG36" s="723">
        <f t="shared" si="77"/>
        <v>128</v>
      </c>
      <c r="BH36" s="816">
        <f t="shared" si="18"/>
        <v>-23</v>
      </c>
      <c r="BI36" s="863">
        <f t="shared" si="40"/>
        <v>-0.15231788079470199</v>
      </c>
      <c r="BJ36" s="724">
        <v>117</v>
      </c>
      <c r="BK36" s="723">
        <v>10</v>
      </c>
      <c r="BL36" s="723">
        <f t="shared" si="78"/>
        <v>127</v>
      </c>
      <c r="BM36" s="816">
        <f t="shared" si="19"/>
        <v>-24</v>
      </c>
      <c r="BN36" s="863">
        <f t="shared" si="41"/>
        <v>-0.15894039735099338</v>
      </c>
      <c r="BO36" s="671"/>
    </row>
    <row r="37" spans="1:67" x14ac:dyDescent="0.2">
      <c r="A37" s="671"/>
      <c r="B37" s="689"/>
      <c r="C37" s="671"/>
      <c r="D37" s="671"/>
      <c r="E37" s="671"/>
      <c r="F37" s="671"/>
      <c r="G37" s="671"/>
      <c r="H37" s="671"/>
      <c r="I37" s="671"/>
      <c r="J37" s="671"/>
      <c r="K37" s="672"/>
      <c r="L37" s="671"/>
      <c r="M37" s="671"/>
      <c r="N37" s="671"/>
      <c r="O37" s="671"/>
      <c r="P37" s="672"/>
      <c r="Q37" s="671"/>
      <c r="R37" s="671"/>
      <c r="S37" s="671"/>
      <c r="T37" s="671"/>
      <c r="U37" s="672"/>
      <c r="V37" s="671"/>
      <c r="W37" s="671"/>
      <c r="X37" s="671"/>
      <c r="Y37" s="671"/>
      <c r="Z37" s="673"/>
      <c r="AA37" s="671"/>
      <c r="AB37" s="671"/>
      <c r="AC37" s="671"/>
      <c r="AD37" s="671"/>
      <c r="AE37" s="673"/>
      <c r="AF37" s="671"/>
      <c r="AG37" s="671"/>
      <c r="AH37" s="671"/>
      <c r="AI37" s="671"/>
      <c r="AJ37" s="672"/>
      <c r="AK37" s="671"/>
      <c r="AL37" s="671"/>
      <c r="AM37" s="671"/>
      <c r="AN37" s="671"/>
      <c r="AO37" s="672"/>
      <c r="AP37" s="671"/>
      <c r="AQ37" s="671"/>
      <c r="AR37" s="671"/>
      <c r="AS37" s="671"/>
      <c r="AT37" s="671"/>
      <c r="AU37" s="671"/>
      <c r="AV37" s="671"/>
      <c r="AW37" s="671"/>
      <c r="AX37" s="671"/>
      <c r="AY37" s="671"/>
      <c r="AZ37" s="671"/>
      <c r="BA37" s="671"/>
      <c r="BB37" s="671"/>
      <c r="BC37" s="671"/>
      <c r="BD37" s="671"/>
      <c r="BE37" s="671"/>
      <c r="BF37" s="671"/>
      <c r="BG37" s="671"/>
      <c r="BH37" s="671"/>
      <c r="BI37" s="671"/>
      <c r="BJ37" s="671"/>
      <c r="BK37" s="671"/>
      <c r="BL37" s="671"/>
      <c r="BM37" s="671"/>
      <c r="BN37" s="671"/>
      <c r="BO37" s="671"/>
    </row>
    <row r="38" spans="1:67" ht="13.5" thickBot="1" x14ac:dyDescent="0.25">
      <c r="A38" s="671"/>
      <c r="B38" s="689"/>
      <c r="C38" s="671"/>
      <c r="D38" s="671"/>
      <c r="E38" s="671"/>
      <c r="F38" s="671"/>
      <c r="G38" s="671"/>
      <c r="H38" s="671"/>
      <c r="I38" s="671"/>
      <c r="J38" s="671"/>
      <c r="K38" s="672"/>
      <c r="L38" s="671"/>
      <c r="M38" s="671"/>
      <c r="N38" s="671"/>
      <c r="O38" s="671"/>
      <c r="P38" s="672"/>
      <c r="Q38" s="671"/>
      <c r="R38" s="671"/>
      <c r="S38" s="671"/>
      <c r="T38" s="671"/>
      <c r="U38" s="672"/>
      <c r="V38" s="671"/>
      <c r="W38" s="671"/>
      <c r="X38" s="671"/>
      <c r="Y38" s="671"/>
      <c r="Z38" s="673"/>
      <c r="AA38" s="671"/>
      <c r="AB38" s="671"/>
      <c r="AC38" s="671"/>
      <c r="AD38" s="671"/>
      <c r="AE38" s="673"/>
      <c r="AF38" s="671"/>
      <c r="AG38" s="671"/>
      <c r="AH38" s="671"/>
      <c r="AI38" s="671"/>
      <c r="AJ38" s="672"/>
      <c r="AK38" s="671"/>
      <c r="AL38" s="671"/>
      <c r="AM38" s="671"/>
      <c r="AN38" s="671"/>
      <c r="AO38" s="672"/>
      <c r="AP38" s="671"/>
      <c r="AQ38" s="671"/>
      <c r="AR38" s="671"/>
      <c r="AS38" s="671"/>
      <c r="AT38" s="671"/>
      <c r="AU38" s="671"/>
      <c r="AV38" s="671"/>
      <c r="AW38" s="671"/>
      <c r="AX38" s="671"/>
      <c r="AY38" s="671"/>
      <c r="AZ38" s="671"/>
      <c r="BA38" s="671"/>
      <c r="BB38" s="671"/>
      <c r="BC38" s="671"/>
      <c r="BD38" s="671"/>
      <c r="BE38" s="671"/>
      <c r="BF38" s="671"/>
      <c r="BG38" s="671"/>
      <c r="BH38" s="671"/>
      <c r="BI38" s="671"/>
      <c r="BJ38" s="671"/>
      <c r="BK38" s="671"/>
      <c r="BL38" s="671"/>
      <c r="BM38" s="671"/>
      <c r="BN38" s="671"/>
      <c r="BO38" s="671"/>
    </row>
    <row r="39" spans="1:67" ht="12.75" customHeight="1" x14ac:dyDescent="0.2">
      <c r="A39" s="671"/>
      <c r="B39" s="932" t="s">
        <v>273</v>
      </c>
      <c r="C39" s="954" t="str">
        <f>C6</f>
        <v>3. september 2018</v>
      </c>
      <c r="D39" s="955"/>
      <c r="E39" s="955"/>
      <c r="F39" s="956"/>
      <c r="G39" s="957" t="s">
        <v>96</v>
      </c>
      <c r="H39" s="959" t="str">
        <f>H6</f>
        <v>Referencedato 10. sep. 2018</v>
      </c>
      <c r="I39" s="960"/>
      <c r="J39" s="960"/>
      <c r="K39" s="961"/>
      <c r="L39" s="954" t="str">
        <f>L6</f>
        <v>1. oktober 2018</v>
      </c>
      <c r="M39" s="955"/>
      <c r="N39" s="955"/>
      <c r="O39" s="955"/>
      <c r="P39" s="956"/>
      <c r="Q39" s="954" t="str">
        <f>Q6</f>
        <v>1. november 2018</v>
      </c>
      <c r="R39" s="955"/>
      <c r="S39" s="955"/>
      <c r="T39" s="955"/>
      <c r="U39" s="956"/>
      <c r="V39" s="954" t="str">
        <f t="shared" ref="V39" si="79">V6</f>
        <v>4. december 2018</v>
      </c>
      <c r="W39" s="955"/>
      <c r="X39" s="955"/>
      <c r="Y39" s="955"/>
      <c r="Z39" s="956"/>
      <c r="AA39" s="954" t="str">
        <f t="shared" ref="AA39" si="80">AA6</f>
        <v>2. januar 2019</v>
      </c>
      <c r="AB39" s="955"/>
      <c r="AC39" s="955"/>
      <c r="AD39" s="955"/>
      <c r="AE39" s="956"/>
      <c r="AF39" s="954" t="str">
        <f t="shared" ref="AF39" si="81">AF6</f>
        <v>4. februar 2019</v>
      </c>
      <c r="AG39" s="955"/>
      <c r="AH39" s="955"/>
      <c r="AI39" s="955"/>
      <c r="AJ39" s="956"/>
      <c r="AK39" s="954" t="str">
        <f t="shared" ref="AK39" si="82">AK6</f>
        <v>1. marts 2019</v>
      </c>
      <c r="AL39" s="955"/>
      <c r="AM39" s="955"/>
      <c r="AN39" s="955"/>
      <c r="AO39" s="956"/>
      <c r="AP39" s="954" t="str">
        <f t="shared" ref="AP39" si="83">AP6</f>
        <v>1. april 2019</v>
      </c>
      <c r="AQ39" s="955"/>
      <c r="AR39" s="955"/>
      <c r="AS39" s="955"/>
      <c r="AT39" s="956"/>
      <c r="AU39" s="954" t="str">
        <f>AU6</f>
        <v>1. maj 2019</v>
      </c>
      <c r="AV39" s="955"/>
      <c r="AW39" s="955"/>
      <c r="AX39" s="955"/>
      <c r="AY39" s="956"/>
      <c r="AZ39" s="954" t="str">
        <f>AZ6</f>
        <v>4. juni 2019</v>
      </c>
      <c r="BA39" s="955"/>
      <c r="BB39" s="955"/>
      <c r="BC39" s="955"/>
      <c r="BD39" s="956"/>
      <c r="BE39" s="954" t="str">
        <f>BE6</f>
        <v>1. juli 2019</v>
      </c>
      <c r="BF39" s="955"/>
      <c r="BG39" s="955"/>
      <c r="BH39" s="955"/>
      <c r="BI39" s="956"/>
      <c r="BJ39" s="954" t="str">
        <f>BJ6</f>
        <v>1. august 2019</v>
      </c>
      <c r="BK39" s="955"/>
      <c r="BL39" s="955"/>
      <c r="BM39" s="955"/>
      <c r="BN39" s="956"/>
      <c r="BO39" s="671"/>
    </row>
    <row r="40" spans="1:67" ht="13.5" thickBot="1" x14ac:dyDescent="0.25">
      <c r="A40" s="671"/>
      <c r="B40" s="933"/>
      <c r="C40" s="682" t="s">
        <v>22</v>
      </c>
      <c r="D40" s="683" t="s">
        <v>21</v>
      </c>
      <c r="E40" s="684" t="s">
        <v>23</v>
      </c>
      <c r="F40" s="840" t="s">
        <v>47</v>
      </c>
      <c r="G40" s="958"/>
      <c r="H40" s="842" t="s">
        <v>22</v>
      </c>
      <c r="I40" s="683" t="s">
        <v>21</v>
      </c>
      <c r="J40" s="684" t="s">
        <v>23</v>
      </c>
      <c r="K40" s="686" t="s">
        <v>47</v>
      </c>
      <c r="L40" s="682" t="s">
        <v>22</v>
      </c>
      <c r="M40" s="683" t="s">
        <v>21</v>
      </c>
      <c r="N40" s="684" t="s">
        <v>23</v>
      </c>
      <c r="O40" s="808" t="s">
        <v>294</v>
      </c>
      <c r="P40" s="686" t="s">
        <v>47</v>
      </c>
      <c r="Q40" s="682" t="s">
        <v>22</v>
      </c>
      <c r="R40" s="683" t="s">
        <v>21</v>
      </c>
      <c r="S40" s="684" t="s">
        <v>23</v>
      </c>
      <c r="T40" s="808" t="s">
        <v>294</v>
      </c>
      <c r="U40" s="686" t="s">
        <v>47</v>
      </c>
      <c r="V40" s="682" t="s">
        <v>22</v>
      </c>
      <c r="W40" s="683" t="s">
        <v>21</v>
      </c>
      <c r="X40" s="684" t="s">
        <v>23</v>
      </c>
      <c r="Y40" s="808" t="s">
        <v>294</v>
      </c>
      <c r="Z40" s="762" t="s">
        <v>47</v>
      </c>
      <c r="AA40" s="682" t="s">
        <v>22</v>
      </c>
      <c r="AB40" s="683" t="s">
        <v>21</v>
      </c>
      <c r="AC40" s="684" t="s">
        <v>23</v>
      </c>
      <c r="AD40" s="808" t="s">
        <v>294</v>
      </c>
      <c r="AE40" s="687" t="s">
        <v>47</v>
      </c>
      <c r="AF40" s="682" t="s">
        <v>22</v>
      </c>
      <c r="AG40" s="683" t="s">
        <v>21</v>
      </c>
      <c r="AH40" s="684" t="s">
        <v>23</v>
      </c>
      <c r="AI40" s="808" t="s">
        <v>294</v>
      </c>
      <c r="AJ40" s="686" t="s">
        <v>47</v>
      </c>
      <c r="AK40" s="682" t="s">
        <v>22</v>
      </c>
      <c r="AL40" s="683" t="s">
        <v>21</v>
      </c>
      <c r="AM40" s="683" t="s">
        <v>289</v>
      </c>
      <c r="AN40" s="808" t="s">
        <v>294</v>
      </c>
      <c r="AO40" s="686" t="s">
        <v>47</v>
      </c>
      <c r="AP40" s="682" t="s">
        <v>22</v>
      </c>
      <c r="AQ40" s="683" t="s">
        <v>21</v>
      </c>
      <c r="AR40" s="683" t="s">
        <v>289</v>
      </c>
      <c r="AS40" s="808" t="s">
        <v>294</v>
      </c>
      <c r="AT40" s="686" t="s">
        <v>47</v>
      </c>
      <c r="AU40" s="682" t="s">
        <v>22</v>
      </c>
      <c r="AV40" s="683" t="s">
        <v>21</v>
      </c>
      <c r="AW40" s="683" t="s">
        <v>289</v>
      </c>
      <c r="AX40" s="808" t="s">
        <v>294</v>
      </c>
      <c r="AY40" s="686" t="s">
        <v>47</v>
      </c>
      <c r="AZ40" s="682" t="s">
        <v>22</v>
      </c>
      <c r="BA40" s="683" t="s">
        <v>21</v>
      </c>
      <c r="BB40" s="683" t="s">
        <v>289</v>
      </c>
      <c r="BC40" s="808" t="s">
        <v>294</v>
      </c>
      <c r="BD40" s="686" t="s">
        <v>47</v>
      </c>
      <c r="BE40" s="682" t="s">
        <v>22</v>
      </c>
      <c r="BF40" s="683" t="s">
        <v>21</v>
      </c>
      <c r="BG40" s="683" t="s">
        <v>289</v>
      </c>
      <c r="BH40" s="808" t="s">
        <v>294</v>
      </c>
      <c r="BI40" s="686" t="s">
        <v>47</v>
      </c>
      <c r="BJ40" s="682" t="s">
        <v>22</v>
      </c>
      <c r="BK40" s="683" t="s">
        <v>21</v>
      </c>
      <c r="BL40" s="683" t="s">
        <v>289</v>
      </c>
      <c r="BM40" s="808" t="s">
        <v>294</v>
      </c>
      <c r="BN40" s="686" t="s">
        <v>47</v>
      </c>
      <c r="BO40" s="671"/>
    </row>
    <row r="41" spans="1:67" x14ac:dyDescent="0.2">
      <c r="A41" s="671"/>
      <c r="B41" s="866" t="s">
        <v>276</v>
      </c>
      <c r="C41" s="752">
        <f>C43+C47+C54</f>
        <v>545</v>
      </c>
      <c r="D41" s="753">
        <f>D43+D47+D54</f>
        <v>243</v>
      </c>
      <c r="E41" s="753">
        <f>E43+E47+E54</f>
        <v>788</v>
      </c>
      <c r="F41" s="804"/>
      <c r="G41" s="845"/>
      <c r="H41" s="843">
        <f>H43+H47+H54</f>
        <v>522</v>
      </c>
      <c r="I41" s="753">
        <f>I43+I47+I54</f>
        <v>230</v>
      </c>
      <c r="J41" s="755">
        <f>J43+J47+J54</f>
        <v>752</v>
      </c>
      <c r="K41" s="767"/>
      <c r="L41" s="752">
        <f>L43+L47+L54</f>
        <v>523</v>
      </c>
      <c r="M41" s="753">
        <f>M43+M47+M54</f>
        <v>219</v>
      </c>
      <c r="N41" s="753">
        <f>N43+N47+N54</f>
        <v>742</v>
      </c>
      <c r="O41" s="804"/>
      <c r="P41" s="756">
        <f>(N41-$J41)/$J41</f>
        <v>-1.3297872340425532E-2</v>
      </c>
      <c r="Q41" s="752">
        <f>Q43+Q47+Q54</f>
        <v>512</v>
      </c>
      <c r="R41" s="753">
        <f>R43+R47+R54</f>
        <v>217</v>
      </c>
      <c r="S41" s="753">
        <f>S43+S47+S54</f>
        <v>729</v>
      </c>
      <c r="T41" s="804"/>
      <c r="U41" s="756">
        <f>(S41-$J41)/$J41</f>
        <v>-3.0585106382978722E-2</v>
      </c>
      <c r="V41" s="752">
        <f>V43+V47+V54</f>
        <v>503</v>
      </c>
      <c r="W41" s="753">
        <f>W43+W47+W54</f>
        <v>214</v>
      </c>
      <c r="X41" s="753">
        <f>X43+X47+X54</f>
        <v>717</v>
      </c>
      <c r="Y41" s="804"/>
      <c r="Z41" s="763">
        <f>(X41-$J41)/$J41</f>
        <v>-4.6542553191489359E-2</v>
      </c>
      <c r="AA41" s="752">
        <f>AA43+AA47+AA54</f>
        <v>496</v>
      </c>
      <c r="AB41" s="753">
        <f>AB43+AB47+AB54</f>
        <v>208</v>
      </c>
      <c r="AC41" s="753">
        <f>AC43+AC47+AC54</f>
        <v>704</v>
      </c>
      <c r="AD41" s="804"/>
      <c r="AE41" s="756">
        <f>(AC41-$J41)/$J41</f>
        <v>-6.3829787234042548E-2</v>
      </c>
      <c r="AF41" s="752">
        <f>AF43+AF47+AF54</f>
        <v>473</v>
      </c>
      <c r="AG41" s="753">
        <f>AG43+AG47+AG54</f>
        <v>198</v>
      </c>
      <c r="AH41" s="753">
        <f>AH43+AH47+AH54</f>
        <v>671</v>
      </c>
      <c r="AI41" s="804"/>
      <c r="AJ41" s="756">
        <f>(AH41-$J41)/$J41</f>
        <v>-0.1077127659574468</v>
      </c>
      <c r="AK41" s="752">
        <f>AK43+AK47+AK54</f>
        <v>482</v>
      </c>
      <c r="AL41" s="753">
        <f>AL43+AL47+AL54</f>
        <v>199</v>
      </c>
      <c r="AM41" s="753">
        <f>AM43+AM47+AM54</f>
        <v>681</v>
      </c>
      <c r="AN41" s="804"/>
      <c r="AO41" s="756">
        <f>(AM41-$J41)/$J41</f>
        <v>-9.4414893617021281E-2</v>
      </c>
      <c r="AP41" s="752">
        <f>AP43+AP47+AP54</f>
        <v>476</v>
      </c>
      <c r="AQ41" s="753">
        <f>AQ43+AQ47+AQ54</f>
        <v>197</v>
      </c>
      <c r="AR41" s="753">
        <f>AR43+AR47+AR54</f>
        <v>673</v>
      </c>
      <c r="AS41" s="804"/>
      <c r="AT41" s="756">
        <f>(AR41-$J41)/$J41</f>
        <v>-0.10505319148936171</v>
      </c>
      <c r="AU41" s="752">
        <f>AU43+AU47+AU54</f>
        <v>471</v>
      </c>
      <c r="AV41" s="753">
        <f>AV43+AV47+AV54</f>
        <v>196</v>
      </c>
      <c r="AW41" s="753">
        <f>AW43+AW47+AW54</f>
        <v>667</v>
      </c>
      <c r="AX41" s="804"/>
      <c r="AY41" s="756">
        <f>(AW41-$J41)/$J41</f>
        <v>-0.11303191489361702</v>
      </c>
      <c r="AZ41" s="752">
        <f>AZ43+AZ47+AZ54</f>
        <v>464</v>
      </c>
      <c r="BA41" s="753">
        <f>BA43+BA47+BA54</f>
        <v>195</v>
      </c>
      <c r="BB41" s="753">
        <f>BB43+BB47+BB54</f>
        <v>659</v>
      </c>
      <c r="BC41" s="804"/>
      <c r="BD41" s="756">
        <f>(BB41-$J41)/$J41</f>
        <v>-0.12367021276595745</v>
      </c>
      <c r="BE41" s="752">
        <f>BE43+BE47+BE54</f>
        <v>460</v>
      </c>
      <c r="BF41" s="753">
        <f>BF43+BF47+BF54</f>
        <v>195</v>
      </c>
      <c r="BG41" s="753">
        <f>BG43+BG47+BG54</f>
        <v>655</v>
      </c>
      <c r="BH41" s="804"/>
      <c r="BI41" s="756">
        <f>(BG41-$J41)/$J41</f>
        <v>-0.12898936170212766</v>
      </c>
      <c r="BJ41" s="752">
        <f>BJ43+BJ47+BJ54</f>
        <v>459</v>
      </c>
      <c r="BK41" s="753">
        <f>BK43+BK47+BK54</f>
        <v>191</v>
      </c>
      <c r="BL41" s="753">
        <f>BL43+BL47+BL54</f>
        <v>650</v>
      </c>
      <c r="BM41" s="804"/>
      <c r="BN41" s="756">
        <f>(BL41-$J41)/$J41</f>
        <v>-0.13563829787234041</v>
      </c>
      <c r="BO41" s="671"/>
    </row>
    <row r="42" spans="1:67" ht="13.5" thickBot="1" x14ac:dyDescent="0.25">
      <c r="A42" s="671"/>
      <c r="B42" s="775" t="s">
        <v>277</v>
      </c>
      <c r="C42" s="776"/>
      <c r="D42" s="777"/>
      <c r="E42" s="778"/>
      <c r="F42" s="841"/>
      <c r="G42" s="851">
        <f>G43+G47+G54</f>
        <v>36</v>
      </c>
      <c r="H42" s="844"/>
      <c r="I42" s="777"/>
      <c r="J42" s="780">
        <v>0</v>
      </c>
      <c r="K42" s="781"/>
      <c r="L42" s="776">
        <f>($H$41-L41)</f>
        <v>-1</v>
      </c>
      <c r="M42" s="777">
        <f>($I$41-M41)</f>
        <v>11</v>
      </c>
      <c r="N42" s="782">
        <f>($J$41-N41)</f>
        <v>10</v>
      </c>
      <c r="O42" s="805">
        <f>N42</f>
        <v>10</v>
      </c>
      <c r="P42" s="781"/>
      <c r="Q42" s="776">
        <f>($H$41-Q41)</f>
        <v>10</v>
      </c>
      <c r="R42" s="777">
        <f>($I$41-R41)</f>
        <v>13</v>
      </c>
      <c r="S42" s="782">
        <f>($J$41-S41)</f>
        <v>23</v>
      </c>
      <c r="T42" s="805">
        <f>S42</f>
        <v>23</v>
      </c>
      <c r="U42" s="781"/>
      <c r="V42" s="776">
        <f>($H$41-V41)</f>
        <v>19</v>
      </c>
      <c r="W42" s="777">
        <f>($I$41-W41)</f>
        <v>16</v>
      </c>
      <c r="X42" s="782">
        <f>($J$41-X41)</f>
        <v>35</v>
      </c>
      <c r="Y42" s="805">
        <f>X42</f>
        <v>35</v>
      </c>
      <c r="Z42" s="783"/>
      <c r="AA42" s="776">
        <f>($H$41-AA41)</f>
        <v>26</v>
      </c>
      <c r="AB42" s="777">
        <f>($I$41-AB41)</f>
        <v>22</v>
      </c>
      <c r="AC42" s="782">
        <f>($J$41-AC41)</f>
        <v>48</v>
      </c>
      <c r="AD42" s="805">
        <f>AC42</f>
        <v>48</v>
      </c>
      <c r="AE42" s="781"/>
      <c r="AF42" s="776">
        <f>($H$41-AF41)</f>
        <v>49</v>
      </c>
      <c r="AG42" s="777">
        <f>($I$41-AG41)</f>
        <v>32</v>
      </c>
      <c r="AH42" s="782">
        <f>($J$41-AH41)</f>
        <v>81</v>
      </c>
      <c r="AI42" s="805">
        <f>AH42</f>
        <v>81</v>
      </c>
      <c r="AJ42" s="781"/>
      <c r="AK42" s="776">
        <f>($H$41-AK41)</f>
        <v>40</v>
      </c>
      <c r="AL42" s="777">
        <f>($I$41-AL41)</f>
        <v>31</v>
      </c>
      <c r="AM42" s="782">
        <f>($J$41-AM41)</f>
        <v>71</v>
      </c>
      <c r="AN42" s="805">
        <f>AM42</f>
        <v>71</v>
      </c>
      <c r="AO42" s="781"/>
      <c r="AP42" s="776">
        <f>($H$41-AP41)</f>
        <v>46</v>
      </c>
      <c r="AQ42" s="777">
        <f>($I$41-AQ41)</f>
        <v>33</v>
      </c>
      <c r="AR42" s="782">
        <f>($J$41-AR41)</f>
        <v>79</v>
      </c>
      <c r="AS42" s="805">
        <f>AR42</f>
        <v>79</v>
      </c>
      <c r="AT42" s="781"/>
      <c r="AU42" s="776">
        <f>($H$41-AU41)</f>
        <v>51</v>
      </c>
      <c r="AV42" s="777">
        <f>($I$41-AV41)</f>
        <v>34</v>
      </c>
      <c r="AW42" s="782">
        <f>($J$41-AW41)</f>
        <v>85</v>
      </c>
      <c r="AX42" s="805">
        <f>AW42</f>
        <v>85</v>
      </c>
      <c r="AY42" s="781"/>
      <c r="AZ42" s="720">
        <f>($H$41-AZ41)</f>
        <v>58</v>
      </c>
      <c r="BA42" s="721">
        <f>($I$41-BA41)</f>
        <v>35</v>
      </c>
      <c r="BB42" s="759">
        <f>($J$41-BB41)</f>
        <v>93</v>
      </c>
      <c r="BC42" s="823">
        <f>BB42</f>
        <v>93</v>
      </c>
      <c r="BD42" s="687"/>
      <c r="BE42" s="720">
        <f>($H$41-BE41)</f>
        <v>62</v>
      </c>
      <c r="BF42" s="721">
        <f>($I$41-BF41)</f>
        <v>35</v>
      </c>
      <c r="BG42" s="759">
        <f>($J$41-BG41)</f>
        <v>97</v>
      </c>
      <c r="BH42" s="823">
        <f>BG42</f>
        <v>97</v>
      </c>
      <c r="BI42" s="687"/>
      <c r="BJ42" s="720">
        <f>($H$41-BJ41)</f>
        <v>63</v>
      </c>
      <c r="BK42" s="721">
        <f>($I$41-BK41)</f>
        <v>39</v>
      </c>
      <c r="BL42" s="759">
        <f>($J$41-BL41)</f>
        <v>102</v>
      </c>
      <c r="BM42" s="823">
        <f>BL42</f>
        <v>102</v>
      </c>
      <c r="BN42" s="687"/>
      <c r="BO42" s="671"/>
    </row>
    <row r="43" spans="1:67" ht="13.5" thickBot="1" x14ac:dyDescent="0.25">
      <c r="A43" s="671"/>
      <c r="B43" s="785" t="s">
        <v>165</v>
      </c>
      <c r="C43" s="786">
        <f>C44</f>
        <v>43</v>
      </c>
      <c r="D43" s="787">
        <f>D44</f>
        <v>19</v>
      </c>
      <c r="E43" s="787">
        <f>E44</f>
        <v>62</v>
      </c>
      <c r="F43" s="834"/>
      <c r="G43" s="850">
        <f>E43-J43</f>
        <v>4</v>
      </c>
      <c r="H43" s="839">
        <f>H44</f>
        <v>40</v>
      </c>
      <c r="I43" s="787">
        <f>I44</f>
        <v>18</v>
      </c>
      <c r="J43" s="787">
        <f>J44</f>
        <v>58</v>
      </c>
      <c r="K43" s="789">
        <f t="shared" ref="K43" si="84">K44</f>
        <v>0</v>
      </c>
      <c r="L43" s="786">
        <f>L44</f>
        <v>44</v>
      </c>
      <c r="M43" s="787">
        <f>M44</f>
        <v>18</v>
      </c>
      <c r="N43" s="787">
        <f>N44</f>
        <v>62</v>
      </c>
      <c r="O43" s="814">
        <f>-($J43-N43)</f>
        <v>4</v>
      </c>
      <c r="P43" s="861">
        <f>(N43-$J43)/$J43</f>
        <v>6.8965517241379309E-2</v>
      </c>
      <c r="Q43" s="786">
        <f>Q44</f>
        <v>40</v>
      </c>
      <c r="R43" s="787">
        <f>R44</f>
        <v>18</v>
      </c>
      <c r="S43" s="787">
        <f>S44</f>
        <v>58</v>
      </c>
      <c r="T43" s="814">
        <f t="shared" ref="T43:T69" si="85">-($J43-S43)</f>
        <v>0</v>
      </c>
      <c r="U43" s="861">
        <f>(S43-$J43)/$J43</f>
        <v>0</v>
      </c>
      <c r="V43" s="786">
        <f>V44</f>
        <v>40</v>
      </c>
      <c r="W43" s="787">
        <f>W44</f>
        <v>18</v>
      </c>
      <c r="X43" s="787">
        <f>X44</f>
        <v>58</v>
      </c>
      <c r="Y43" s="814">
        <f t="shared" ref="Y43:Y69" si="86">-($J43-X43)</f>
        <v>0</v>
      </c>
      <c r="Z43" s="861">
        <f>(X43-$J43)/$J43</f>
        <v>0</v>
      </c>
      <c r="AA43" s="786">
        <f>AA44</f>
        <v>38</v>
      </c>
      <c r="AB43" s="787">
        <f>AB44</f>
        <v>16</v>
      </c>
      <c r="AC43" s="787">
        <f>AC44</f>
        <v>54</v>
      </c>
      <c r="AD43" s="814">
        <f t="shared" ref="AD43:AD69" si="87">-($J43-AC43)</f>
        <v>-4</v>
      </c>
      <c r="AE43" s="861">
        <f>(AC43-$J43)/$J43</f>
        <v>-6.8965517241379309E-2</v>
      </c>
      <c r="AF43" s="786">
        <f>AF44</f>
        <v>36</v>
      </c>
      <c r="AG43" s="787">
        <f>AG44</f>
        <v>16</v>
      </c>
      <c r="AH43" s="787">
        <f>AH44</f>
        <v>52</v>
      </c>
      <c r="AI43" s="814">
        <f t="shared" ref="AI43:AI69" si="88">-($J43-AH43)</f>
        <v>-6</v>
      </c>
      <c r="AJ43" s="861">
        <f>(AH43-$J43)/$J43</f>
        <v>-0.10344827586206896</v>
      </c>
      <c r="AK43" s="786">
        <f>AK44</f>
        <v>35</v>
      </c>
      <c r="AL43" s="787">
        <f>AL44</f>
        <v>15</v>
      </c>
      <c r="AM43" s="787">
        <f>AM44</f>
        <v>50</v>
      </c>
      <c r="AN43" s="814">
        <f t="shared" ref="AN43:AN69" si="89">-($J43-AM43)</f>
        <v>-8</v>
      </c>
      <c r="AO43" s="861">
        <f>(AM43-$J43)/$J43</f>
        <v>-0.13793103448275862</v>
      </c>
      <c r="AP43" s="786">
        <f>AP44</f>
        <v>35</v>
      </c>
      <c r="AQ43" s="787">
        <f>AQ44</f>
        <v>15</v>
      </c>
      <c r="AR43" s="787">
        <f>AR44</f>
        <v>50</v>
      </c>
      <c r="AS43" s="814">
        <f t="shared" ref="AS43:AS69" si="90">-($J43-AR43)</f>
        <v>-8</v>
      </c>
      <c r="AT43" s="861">
        <f>(AR43-$J43)/$J43</f>
        <v>-0.13793103448275862</v>
      </c>
      <c r="AU43" s="786">
        <f>AU44</f>
        <v>34</v>
      </c>
      <c r="AV43" s="787">
        <f>AV44</f>
        <v>15</v>
      </c>
      <c r="AW43" s="787">
        <f>AW44</f>
        <v>49</v>
      </c>
      <c r="AX43" s="814">
        <f t="shared" ref="AX43:AX69" si="91">-($J43-AW43)</f>
        <v>-9</v>
      </c>
      <c r="AY43" s="861">
        <f>(AW43-$J43)/$J43</f>
        <v>-0.15517241379310345</v>
      </c>
      <c r="AZ43" s="820">
        <f>AZ44</f>
        <v>31</v>
      </c>
      <c r="BA43" s="821">
        <f>BA44</f>
        <v>15</v>
      </c>
      <c r="BB43" s="821">
        <f>BB44</f>
        <v>46</v>
      </c>
      <c r="BC43" s="803">
        <f>-($J43-BB43)</f>
        <v>-12</v>
      </c>
      <c r="BD43" s="861">
        <f>(BB43-$J43)/$J43</f>
        <v>-0.20689655172413793</v>
      </c>
      <c r="BE43" s="820">
        <f>BE44</f>
        <v>30</v>
      </c>
      <c r="BF43" s="821">
        <f>BF44</f>
        <v>15</v>
      </c>
      <c r="BG43" s="821">
        <f>BG44</f>
        <v>45</v>
      </c>
      <c r="BH43" s="803">
        <f>-($J43-BG43)</f>
        <v>-13</v>
      </c>
      <c r="BI43" s="861">
        <f>(BG43-$J43)/$J43</f>
        <v>-0.22413793103448276</v>
      </c>
      <c r="BJ43" s="820">
        <f>BJ44</f>
        <v>30</v>
      </c>
      <c r="BK43" s="821">
        <f>BK44</f>
        <v>14</v>
      </c>
      <c r="BL43" s="821">
        <f>BL44</f>
        <v>44</v>
      </c>
      <c r="BM43" s="803">
        <f>-($J43-BL43)</f>
        <v>-14</v>
      </c>
      <c r="BN43" s="861">
        <f>(BL43-$J43)/$J43</f>
        <v>-0.2413793103448276</v>
      </c>
      <c r="BO43" s="671"/>
    </row>
    <row r="44" spans="1:67" ht="13.5" thickBot="1" x14ac:dyDescent="0.25">
      <c r="A44" s="671"/>
      <c r="B44" s="743" t="s">
        <v>173</v>
      </c>
      <c r="C44" s="707">
        <f>SUM(C45:C46)</f>
        <v>43</v>
      </c>
      <c r="D44" s="708">
        <f>SUM(D45:D46)</f>
        <v>19</v>
      </c>
      <c r="E44" s="708">
        <f>SUM(E45:E46)</f>
        <v>62</v>
      </c>
      <c r="F44" s="835"/>
      <c r="G44" s="847">
        <f t="shared" ref="G44:G69" si="92">E44-J44</f>
        <v>4</v>
      </c>
      <c r="H44" s="710">
        <f>SUM(H45:H46)</f>
        <v>40</v>
      </c>
      <c r="I44" s="708">
        <f>SUM(I45:I46)</f>
        <v>18</v>
      </c>
      <c r="J44" s="708">
        <f>SUM(J45:J46)</f>
        <v>58</v>
      </c>
      <c r="K44" s="657">
        <v>0</v>
      </c>
      <c r="L44" s="707">
        <f>SUM(L45:L46)</f>
        <v>44</v>
      </c>
      <c r="M44" s="708">
        <f>SUM(M45:M46)</f>
        <v>18</v>
      </c>
      <c r="N44" s="708">
        <f>SUM(N45:N46)</f>
        <v>62</v>
      </c>
      <c r="O44" s="811">
        <f t="shared" ref="O44:O69" si="93">-($J44-N44)</f>
        <v>4</v>
      </c>
      <c r="P44" s="861">
        <f>(N44-$J44)/$J44</f>
        <v>6.8965517241379309E-2</v>
      </c>
      <c r="Q44" s="707">
        <f>SUM(Q45:Q46)</f>
        <v>40</v>
      </c>
      <c r="R44" s="708">
        <f>SUM(R45:R46)</f>
        <v>18</v>
      </c>
      <c r="S44" s="708">
        <f>SUM(S45:S46)</f>
        <v>58</v>
      </c>
      <c r="T44" s="811">
        <f t="shared" si="85"/>
        <v>0</v>
      </c>
      <c r="U44" s="861">
        <f t="shared" ref="U44:U53" si="94">(S44-$J44)/$J44</f>
        <v>0</v>
      </c>
      <c r="V44" s="707">
        <f>SUM(V45:V46)</f>
        <v>40</v>
      </c>
      <c r="W44" s="708">
        <f>SUM(W45:W46)</f>
        <v>18</v>
      </c>
      <c r="X44" s="708">
        <f>SUM(X45:X46)</f>
        <v>58</v>
      </c>
      <c r="Y44" s="811">
        <f t="shared" si="86"/>
        <v>0</v>
      </c>
      <c r="Z44" s="861">
        <f t="shared" ref="Z44:Z53" si="95">(X44-$J44)/$J44</f>
        <v>0</v>
      </c>
      <c r="AA44" s="707">
        <f>SUM(AA45:AA46)</f>
        <v>38</v>
      </c>
      <c r="AB44" s="708">
        <f>SUM(AB45:AB46)</f>
        <v>16</v>
      </c>
      <c r="AC44" s="708">
        <f>SUM(AC45:AC46)</f>
        <v>54</v>
      </c>
      <c r="AD44" s="811">
        <f t="shared" si="87"/>
        <v>-4</v>
      </c>
      <c r="AE44" s="861">
        <f t="shared" ref="AE44:AE53" si="96">(AC44-$J44)/$J44</f>
        <v>-6.8965517241379309E-2</v>
      </c>
      <c r="AF44" s="707">
        <f>SUM(AF45:AF46)</f>
        <v>36</v>
      </c>
      <c r="AG44" s="708">
        <f>SUM(AG45:AG46)</f>
        <v>16</v>
      </c>
      <c r="AH44" s="708">
        <f>SUM(AH45:AH46)</f>
        <v>52</v>
      </c>
      <c r="AI44" s="811">
        <f t="shared" si="88"/>
        <v>-6</v>
      </c>
      <c r="AJ44" s="861">
        <f t="shared" ref="AJ44:AJ53" si="97">(AH44-$J44)/$J44</f>
        <v>-0.10344827586206896</v>
      </c>
      <c r="AK44" s="707">
        <f>SUM(AK45:AK46)</f>
        <v>35</v>
      </c>
      <c r="AL44" s="708">
        <f>SUM(AL45:AL46)</f>
        <v>15</v>
      </c>
      <c r="AM44" s="708">
        <f>SUM(AM45:AM46)</f>
        <v>50</v>
      </c>
      <c r="AN44" s="811">
        <f t="shared" si="89"/>
        <v>-8</v>
      </c>
      <c r="AO44" s="861">
        <f t="shared" ref="AO44:AO53" si="98">(AM44-$J44)/$J44</f>
        <v>-0.13793103448275862</v>
      </c>
      <c r="AP44" s="707">
        <f>SUM(AP45:AP46)</f>
        <v>35</v>
      </c>
      <c r="AQ44" s="708">
        <f>SUM(AQ45:AQ46)</f>
        <v>15</v>
      </c>
      <c r="AR44" s="708">
        <f>SUM(AR45:AR46)</f>
        <v>50</v>
      </c>
      <c r="AS44" s="811">
        <f t="shared" si="90"/>
        <v>-8</v>
      </c>
      <c r="AT44" s="861">
        <f t="shared" ref="AT44:AT53" si="99">(AR44-$J44)/$J44</f>
        <v>-0.13793103448275862</v>
      </c>
      <c r="AU44" s="707">
        <f>SUM(AU45:AU46)</f>
        <v>34</v>
      </c>
      <c r="AV44" s="708">
        <f>SUM(AV45:AV46)</f>
        <v>15</v>
      </c>
      <c r="AW44" s="708">
        <f>SUM(AW45:AW46)</f>
        <v>49</v>
      </c>
      <c r="AX44" s="811">
        <f t="shared" si="91"/>
        <v>-9</v>
      </c>
      <c r="AY44" s="861">
        <f t="shared" ref="AY44:AY53" si="100">(AW44-$J44)/$J44</f>
        <v>-0.15517241379310345</v>
      </c>
      <c r="AZ44" s="707">
        <f>SUM(AZ45:AZ46)</f>
        <v>31</v>
      </c>
      <c r="BA44" s="708">
        <f>SUM(BA45:BA46)</f>
        <v>15</v>
      </c>
      <c r="BB44" s="708">
        <f>SUM(BB45:BB46)</f>
        <v>46</v>
      </c>
      <c r="BC44" s="811">
        <f t="shared" ref="BC44:BC69" si="101">-($J44-BB44)</f>
        <v>-12</v>
      </c>
      <c r="BD44" s="861">
        <f>(BB44-$J44)/$J44</f>
        <v>-0.20689655172413793</v>
      </c>
      <c r="BE44" s="707">
        <f>SUM(BE45:BE46)</f>
        <v>30</v>
      </c>
      <c r="BF44" s="708">
        <f>SUM(BF45:BF46)</f>
        <v>15</v>
      </c>
      <c r="BG44" s="708">
        <f>SUM(BG45:BG46)</f>
        <v>45</v>
      </c>
      <c r="BH44" s="811">
        <f t="shared" ref="BH44:BH69" si="102">-($J44-BG44)</f>
        <v>-13</v>
      </c>
      <c r="BI44" s="861">
        <f t="shared" ref="BI44:BI53" si="103">(BG44-$J44)/$J44</f>
        <v>-0.22413793103448276</v>
      </c>
      <c r="BJ44" s="707">
        <f>SUM(BJ45:BJ46)</f>
        <v>30</v>
      </c>
      <c r="BK44" s="708">
        <f>SUM(BK45:BK46)</f>
        <v>14</v>
      </c>
      <c r="BL44" s="708">
        <f>SUM(BL45:BL46)</f>
        <v>44</v>
      </c>
      <c r="BM44" s="811">
        <f t="shared" ref="BM44:BM69" si="104">-($J44-BL44)</f>
        <v>-14</v>
      </c>
      <c r="BN44" s="861">
        <f t="shared" ref="BN44:BN53" si="105">(BL44-$J44)/$J44</f>
        <v>-0.2413793103448276</v>
      </c>
      <c r="BO44" s="671"/>
    </row>
    <row r="45" spans="1:67" s="654" customFormat="1" ht="13.5" thickBot="1" x14ac:dyDescent="0.25">
      <c r="A45" s="824"/>
      <c r="B45" s="770" t="s">
        <v>185</v>
      </c>
      <c r="C45" s="705">
        <v>13</v>
      </c>
      <c r="D45" s="706">
        <v>13</v>
      </c>
      <c r="E45" s="706">
        <f>SUM(C45:D45)</f>
        <v>26</v>
      </c>
      <c r="F45" s="836"/>
      <c r="G45" s="848">
        <f t="shared" si="92"/>
        <v>3</v>
      </c>
      <c r="H45" s="712">
        <v>11</v>
      </c>
      <c r="I45" s="706">
        <v>12</v>
      </c>
      <c r="J45" s="706">
        <f>SUM(H45:I45)</f>
        <v>23</v>
      </c>
      <c r="K45" s="658">
        <v>0</v>
      </c>
      <c r="L45" s="705">
        <v>13</v>
      </c>
      <c r="M45" s="706">
        <v>12</v>
      </c>
      <c r="N45" s="706">
        <f>SUM(L45:M45)</f>
        <v>25</v>
      </c>
      <c r="O45" s="810">
        <f t="shared" si="93"/>
        <v>2</v>
      </c>
      <c r="P45" s="861">
        <f t="shared" ref="P45:P46" si="106">(N45-$J45)/$J45</f>
        <v>8.6956521739130432E-2</v>
      </c>
      <c r="Q45" s="705">
        <v>12</v>
      </c>
      <c r="R45" s="706">
        <v>12</v>
      </c>
      <c r="S45" s="706">
        <f>SUM(Q45:R45)</f>
        <v>24</v>
      </c>
      <c r="T45" s="810">
        <f t="shared" si="85"/>
        <v>1</v>
      </c>
      <c r="U45" s="861">
        <f t="shared" si="94"/>
        <v>4.3478260869565216E-2</v>
      </c>
      <c r="V45" s="705">
        <v>12</v>
      </c>
      <c r="W45" s="706">
        <v>12</v>
      </c>
      <c r="X45" s="706">
        <f>SUM(V45:W45)</f>
        <v>24</v>
      </c>
      <c r="Y45" s="810">
        <f t="shared" si="86"/>
        <v>1</v>
      </c>
      <c r="Z45" s="861">
        <f t="shared" si="95"/>
        <v>4.3478260869565216E-2</v>
      </c>
      <c r="AA45" s="705">
        <v>12</v>
      </c>
      <c r="AB45" s="706">
        <v>12</v>
      </c>
      <c r="AC45" s="706">
        <f>SUM(AA45:AB45)</f>
        <v>24</v>
      </c>
      <c r="AD45" s="810">
        <f t="shared" si="87"/>
        <v>1</v>
      </c>
      <c r="AE45" s="861">
        <f t="shared" si="96"/>
        <v>4.3478260869565216E-2</v>
      </c>
      <c r="AF45" s="705">
        <v>12</v>
      </c>
      <c r="AG45" s="706">
        <v>12</v>
      </c>
      <c r="AH45" s="706">
        <f>SUM(AF45:AG45)</f>
        <v>24</v>
      </c>
      <c r="AI45" s="810">
        <f t="shared" si="88"/>
        <v>1</v>
      </c>
      <c r="AJ45" s="861">
        <f t="shared" si="97"/>
        <v>4.3478260869565216E-2</v>
      </c>
      <c r="AK45" s="705">
        <v>12</v>
      </c>
      <c r="AL45" s="706">
        <v>11</v>
      </c>
      <c r="AM45" s="706">
        <f>SUM(AK45:AL45)</f>
        <v>23</v>
      </c>
      <c r="AN45" s="810">
        <f t="shared" si="89"/>
        <v>0</v>
      </c>
      <c r="AO45" s="861">
        <f t="shared" si="98"/>
        <v>0</v>
      </c>
      <c r="AP45" s="705">
        <v>12</v>
      </c>
      <c r="AQ45" s="706">
        <v>11</v>
      </c>
      <c r="AR45" s="706">
        <f>SUM(AP45:AQ45)</f>
        <v>23</v>
      </c>
      <c r="AS45" s="810">
        <f t="shared" si="90"/>
        <v>0</v>
      </c>
      <c r="AT45" s="861">
        <f t="shared" si="99"/>
        <v>0</v>
      </c>
      <c r="AU45" s="705">
        <v>12</v>
      </c>
      <c r="AV45" s="706">
        <v>11</v>
      </c>
      <c r="AW45" s="706">
        <f>SUM(AU45:AV45)</f>
        <v>23</v>
      </c>
      <c r="AX45" s="810">
        <f t="shared" si="91"/>
        <v>0</v>
      </c>
      <c r="AY45" s="861">
        <f t="shared" si="100"/>
        <v>0</v>
      </c>
      <c r="AZ45" s="705">
        <v>12</v>
      </c>
      <c r="BA45" s="706">
        <v>11</v>
      </c>
      <c r="BB45" s="706">
        <f>SUM(AZ45:BA45)</f>
        <v>23</v>
      </c>
      <c r="BC45" s="810">
        <f t="shared" si="101"/>
        <v>0</v>
      </c>
      <c r="BD45" s="861">
        <f t="shared" ref="BD45:BD53" si="107">(BB45-$J45)/$J45</f>
        <v>0</v>
      </c>
      <c r="BE45" s="705">
        <v>12</v>
      </c>
      <c r="BF45" s="706">
        <v>11</v>
      </c>
      <c r="BG45" s="706">
        <f>SUM(BE45:BF45)</f>
        <v>23</v>
      </c>
      <c r="BH45" s="810">
        <f t="shared" si="102"/>
        <v>0</v>
      </c>
      <c r="BI45" s="861">
        <f t="shared" si="103"/>
        <v>0</v>
      </c>
      <c r="BJ45" s="705">
        <v>12</v>
      </c>
      <c r="BK45" s="706">
        <v>10</v>
      </c>
      <c r="BL45" s="706">
        <f>SUM(BJ45:BK45)</f>
        <v>22</v>
      </c>
      <c r="BM45" s="810">
        <f t="shared" si="104"/>
        <v>-1</v>
      </c>
      <c r="BN45" s="861">
        <f t="shared" si="105"/>
        <v>-4.3478260869565216E-2</v>
      </c>
      <c r="BO45" s="824"/>
    </row>
    <row r="46" spans="1:67" s="654" customFormat="1" ht="13.5" thickBot="1" x14ac:dyDescent="0.25">
      <c r="A46" s="824"/>
      <c r="B46" s="770" t="s">
        <v>234</v>
      </c>
      <c r="C46" s="705">
        <v>30</v>
      </c>
      <c r="D46" s="706">
        <v>6</v>
      </c>
      <c r="E46" s="706">
        <f>SUM(C46:D46)</f>
        <v>36</v>
      </c>
      <c r="F46" s="836"/>
      <c r="G46" s="848">
        <f t="shared" si="92"/>
        <v>1</v>
      </c>
      <c r="H46" s="712">
        <v>29</v>
      </c>
      <c r="I46" s="706">
        <v>6</v>
      </c>
      <c r="J46" s="706">
        <f>SUM(H46:I46)</f>
        <v>35</v>
      </c>
      <c r="K46" s="658">
        <v>0</v>
      </c>
      <c r="L46" s="705">
        <v>31</v>
      </c>
      <c r="M46" s="706">
        <v>6</v>
      </c>
      <c r="N46" s="706">
        <f>SUM(L46:M46)</f>
        <v>37</v>
      </c>
      <c r="O46" s="810">
        <f t="shared" si="93"/>
        <v>2</v>
      </c>
      <c r="P46" s="861">
        <f t="shared" si="106"/>
        <v>5.7142857142857141E-2</v>
      </c>
      <c r="Q46" s="705">
        <v>28</v>
      </c>
      <c r="R46" s="706">
        <v>6</v>
      </c>
      <c r="S46" s="706">
        <f>SUM(Q46:R46)</f>
        <v>34</v>
      </c>
      <c r="T46" s="810">
        <f t="shared" si="85"/>
        <v>-1</v>
      </c>
      <c r="U46" s="861">
        <f t="shared" si="94"/>
        <v>-2.8571428571428571E-2</v>
      </c>
      <c r="V46" s="705">
        <v>28</v>
      </c>
      <c r="W46" s="706">
        <v>6</v>
      </c>
      <c r="X46" s="706">
        <f>SUM(V46:W46)</f>
        <v>34</v>
      </c>
      <c r="Y46" s="810">
        <f t="shared" si="86"/>
        <v>-1</v>
      </c>
      <c r="Z46" s="861">
        <f t="shared" si="95"/>
        <v>-2.8571428571428571E-2</v>
      </c>
      <c r="AA46" s="705">
        <v>26</v>
      </c>
      <c r="AB46" s="706">
        <v>4</v>
      </c>
      <c r="AC46" s="706">
        <f>SUM(AA46:AB46)</f>
        <v>30</v>
      </c>
      <c r="AD46" s="810">
        <f t="shared" si="87"/>
        <v>-5</v>
      </c>
      <c r="AE46" s="861">
        <f t="shared" si="96"/>
        <v>-0.14285714285714285</v>
      </c>
      <c r="AF46" s="705">
        <v>24</v>
      </c>
      <c r="AG46" s="706">
        <v>4</v>
      </c>
      <c r="AH46" s="706">
        <f>SUM(AF46:AG46)</f>
        <v>28</v>
      </c>
      <c r="AI46" s="810">
        <f t="shared" si="88"/>
        <v>-7</v>
      </c>
      <c r="AJ46" s="861">
        <f t="shared" si="97"/>
        <v>-0.2</v>
      </c>
      <c r="AK46" s="705">
        <v>23</v>
      </c>
      <c r="AL46" s="706">
        <v>4</v>
      </c>
      <c r="AM46" s="706">
        <f>SUM(AK46:AL46)</f>
        <v>27</v>
      </c>
      <c r="AN46" s="810">
        <f t="shared" si="89"/>
        <v>-8</v>
      </c>
      <c r="AO46" s="861">
        <f t="shared" si="98"/>
        <v>-0.22857142857142856</v>
      </c>
      <c r="AP46" s="705">
        <v>23</v>
      </c>
      <c r="AQ46" s="706">
        <v>4</v>
      </c>
      <c r="AR46" s="706">
        <f t="shared" ref="AR46:AR69" si="108">SUM(AP46:AQ46)</f>
        <v>27</v>
      </c>
      <c r="AS46" s="810">
        <f t="shared" si="90"/>
        <v>-8</v>
      </c>
      <c r="AT46" s="861">
        <f t="shared" si="99"/>
        <v>-0.22857142857142856</v>
      </c>
      <c r="AU46" s="705">
        <v>22</v>
      </c>
      <c r="AV46" s="706">
        <v>4</v>
      </c>
      <c r="AW46" s="706">
        <f t="shared" ref="AW46:AW69" si="109">SUM(AU46:AV46)</f>
        <v>26</v>
      </c>
      <c r="AX46" s="810">
        <f t="shared" si="91"/>
        <v>-9</v>
      </c>
      <c r="AY46" s="861">
        <f t="shared" si="100"/>
        <v>-0.25714285714285712</v>
      </c>
      <c r="AZ46" s="705">
        <v>19</v>
      </c>
      <c r="BA46" s="706">
        <v>4</v>
      </c>
      <c r="BB46" s="706">
        <f>SUM(AZ46:BA46)</f>
        <v>23</v>
      </c>
      <c r="BC46" s="810">
        <f t="shared" si="101"/>
        <v>-12</v>
      </c>
      <c r="BD46" s="861">
        <f t="shared" si="107"/>
        <v>-0.34285714285714286</v>
      </c>
      <c r="BE46" s="705">
        <v>18</v>
      </c>
      <c r="BF46" s="706">
        <v>4</v>
      </c>
      <c r="BG46" s="706">
        <f>SUM(BE46:BF46)</f>
        <v>22</v>
      </c>
      <c r="BH46" s="810">
        <f t="shared" si="102"/>
        <v>-13</v>
      </c>
      <c r="BI46" s="861">
        <f t="shared" si="103"/>
        <v>-0.37142857142857144</v>
      </c>
      <c r="BJ46" s="705">
        <v>18</v>
      </c>
      <c r="BK46" s="706">
        <v>4</v>
      </c>
      <c r="BL46" s="706">
        <f>SUM(BJ46:BK46)</f>
        <v>22</v>
      </c>
      <c r="BM46" s="810">
        <f t="shared" si="104"/>
        <v>-13</v>
      </c>
      <c r="BN46" s="861">
        <f t="shared" si="105"/>
        <v>-0.37142857142857144</v>
      </c>
      <c r="BO46" s="824"/>
    </row>
    <row r="47" spans="1:67" ht="13.5" thickBot="1" x14ac:dyDescent="0.25">
      <c r="A47" s="671"/>
      <c r="B47" s="769" t="s">
        <v>81</v>
      </c>
      <c r="C47" s="828">
        <f>C48</f>
        <v>82</v>
      </c>
      <c r="D47" s="727">
        <f t="shared" ref="D47:E47" si="110">D48</f>
        <v>23</v>
      </c>
      <c r="E47" s="727">
        <f t="shared" si="110"/>
        <v>105</v>
      </c>
      <c r="F47" s="837"/>
      <c r="G47" s="846">
        <f t="shared" si="92"/>
        <v>3</v>
      </c>
      <c r="H47" s="832">
        <f>H48</f>
        <v>80</v>
      </c>
      <c r="I47" s="727">
        <f t="shared" ref="I47:J47" si="111">I48</f>
        <v>22</v>
      </c>
      <c r="J47" s="727">
        <f t="shared" si="111"/>
        <v>102</v>
      </c>
      <c r="K47" s="745">
        <v>0</v>
      </c>
      <c r="L47" s="828">
        <f>L48</f>
        <v>79</v>
      </c>
      <c r="M47" s="727">
        <f t="shared" ref="M47:O47" si="112">M48</f>
        <v>20</v>
      </c>
      <c r="N47" s="727">
        <f t="shared" si="112"/>
        <v>99</v>
      </c>
      <c r="O47" s="727">
        <f t="shared" si="112"/>
        <v>-3</v>
      </c>
      <c r="P47" s="861">
        <f>(N47-$J47)/$J47</f>
        <v>-2.9411764705882353E-2</v>
      </c>
      <c r="Q47" s="828">
        <f>Q48</f>
        <v>79</v>
      </c>
      <c r="R47" s="727">
        <f t="shared" ref="R47:S47" si="113">R48</f>
        <v>20</v>
      </c>
      <c r="S47" s="727">
        <f t="shared" si="113"/>
        <v>99</v>
      </c>
      <c r="T47" s="803">
        <f t="shared" si="85"/>
        <v>-3</v>
      </c>
      <c r="U47" s="861">
        <f t="shared" si="94"/>
        <v>-2.9411764705882353E-2</v>
      </c>
      <c r="V47" s="828">
        <f>V48</f>
        <v>78</v>
      </c>
      <c r="W47" s="727">
        <f t="shared" ref="W47:X47" si="114">W48</f>
        <v>20</v>
      </c>
      <c r="X47" s="727">
        <f t="shared" si="114"/>
        <v>98</v>
      </c>
      <c r="Y47" s="803">
        <f t="shared" si="86"/>
        <v>-4</v>
      </c>
      <c r="Z47" s="861">
        <f t="shared" si="95"/>
        <v>-3.9215686274509803E-2</v>
      </c>
      <c r="AA47" s="828">
        <f>AA48</f>
        <v>76</v>
      </c>
      <c r="AB47" s="727">
        <f t="shared" ref="AB47:AC47" si="115">AB48</f>
        <v>20</v>
      </c>
      <c r="AC47" s="727">
        <f t="shared" si="115"/>
        <v>96</v>
      </c>
      <c r="AD47" s="803">
        <f t="shared" si="87"/>
        <v>-6</v>
      </c>
      <c r="AE47" s="861">
        <f t="shared" si="96"/>
        <v>-5.8823529411764705E-2</v>
      </c>
      <c r="AF47" s="828">
        <f>AF48</f>
        <v>75</v>
      </c>
      <c r="AG47" s="727">
        <f t="shared" ref="AG47:AH47" si="116">AG48</f>
        <v>20</v>
      </c>
      <c r="AH47" s="727">
        <f t="shared" si="116"/>
        <v>95</v>
      </c>
      <c r="AI47" s="803">
        <f t="shared" si="88"/>
        <v>-7</v>
      </c>
      <c r="AJ47" s="861">
        <f t="shared" si="97"/>
        <v>-6.8627450980392163E-2</v>
      </c>
      <c r="AK47" s="828">
        <f>AK48</f>
        <v>75</v>
      </c>
      <c r="AL47" s="727">
        <f t="shared" ref="AL47:AM47" si="117">AL48</f>
        <v>21</v>
      </c>
      <c r="AM47" s="727">
        <f t="shared" si="117"/>
        <v>96</v>
      </c>
      <c r="AN47" s="803">
        <f t="shared" si="89"/>
        <v>-6</v>
      </c>
      <c r="AO47" s="861">
        <f t="shared" si="98"/>
        <v>-5.8823529411764705E-2</v>
      </c>
      <c r="AP47" s="828">
        <f>AP48</f>
        <v>75</v>
      </c>
      <c r="AQ47" s="727">
        <f t="shared" ref="AQ47:AR47" si="118">AQ48</f>
        <v>21</v>
      </c>
      <c r="AR47" s="727">
        <f t="shared" si="118"/>
        <v>96</v>
      </c>
      <c r="AS47" s="803">
        <f t="shared" si="90"/>
        <v>-6</v>
      </c>
      <c r="AT47" s="861">
        <f t="shared" si="99"/>
        <v>-5.8823529411764705E-2</v>
      </c>
      <c r="AU47" s="828">
        <f>AU48</f>
        <v>74</v>
      </c>
      <c r="AV47" s="727">
        <f t="shared" ref="AV47:AW47" si="119">AV48</f>
        <v>21</v>
      </c>
      <c r="AW47" s="727">
        <f t="shared" si="119"/>
        <v>95</v>
      </c>
      <c r="AX47" s="803">
        <f t="shared" si="91"/>
        <v>-7</v>
      </c>
      <c r="AY47" s="861">
        <f t="shared" si="100"/>
        <v>-6.8627450980392163E-2</v>
      </c>
      <c r="AZ47" s="828">
        <f>AZ48</f>
        <v>74</v>
      </c>
      <c r="BA47" s="727">
        <f t="shared" ref="BA47:BB47" si="120">BA48</f>
        <v>21</v>
      </c>
      <c r="BB47" s="727">
        <f t="shared" si="120"/>
        <v>95</v>
      </c>
      <c r="BC47" s="803">
        <f t="shared" si="101"/>
        <v>-7</v>
      </c>
      <c r="BD47" s="861">
        <f t="shared" si="107"/>
        <v>-6.8627450980392163E-2</v>
      </c>
      <c r="BE47" s="828">
        <f>BE48</f>
        <v>73</v>
      </c>
      <c r="BF47" s="727">
        <f>BF48</f>
        <v>21</v>
      </c>
      <c r="BG47" s="727">
        <f>BG48</f>
        <v>94</v>
      </c>
      <c r="BH47" s="803">
        <f t="shared" si="102"/>
        <v>-8</v>
      </c>
      <c r="BI47" s="861">
        <f t="shared" si="103"/>
        <v>-7.8431372549019607E-2</v>
      </c>
      <c r="BJ47" s="828">
        <f>BJ48</f>
        <v>72</v>
      </c>
      <c r="BK47" s="727">
        <f t="shared" ref="BK47:BL47" si="121">BK48</f>
        <v>20</v>
      </c>
      <c r="BL47" s="727">
        <f t="shared" si="121"/>
        <v>92</v>
      </c>
      <c r="BM47" s="803">
        <f t="shared" si="104"/>
        <v>-10</v>
      </c>
      <c r="BN47" s="861">
        <f t="shared" si="105"/>
        <v>-9.8039215686274508E-2</v>
      </c>
      <c r="BO47" s="671"/>
    </row>
    <row r="48" spans="1:67" ht="13.5" thickBot="1" x14ac:dyDescent="0.25">
      <c r="A48" s="671"/>
      <c r="B48" s="743" t="s">
        <v>173</v>
      </c>
      <c r="C48" s="829">
        <f>SUM(C49:C53)</f>
        <v>82</v>
      </c>
      <c r="D48" s="708">
        <f>SUM(D49:D53)</f>
        <v>23</v>
      </c>
      <c r="E48" s="708">
        <f>SUM(E49:E53)</f>
        <v>105</v>
      </c>
      <c r="F48" s="835"/>
      <c r="G48" s="847">
        <f t="shared" si="92"/>
        <v>3</v>
      </c>
      <c r="H48" s="831">
        <f>SUM(H49:H53)</f>
        <v>80</v>
      </c>
      <c r="I48" s="708">
        <f>SUM(I49:I53)</f>
        <v>22</v>
      </c>
      <c r="J48" s="708">
        <f>SUM(J49:J53)</f>
        <v>102</v>
      </c>
      <c r="K48" s="657">
        <v>0</v>
      </c>
      <c r="L48" s="829">
        <f>SUM(L49:L53)</f>
        <v>79</v>
      </c>
      <c r="M48" s="708">
        <f>SUM(M49:M53)</f>
        <v>20</v>
      </c>
      <c r="N48" s="708">
        <f>SUM(N49:N53)</f>
        <v>99</v>
      </c>
      <c r="O48" s="830">
        <f t="shared" si="93"/>
        <v>-3</v>
      </c>
      <c r="P48" s="861">
        <f>(N48-$J48)/$J48</f>
        <v>-2.9411764705882353E-2</v>
      </c>
      <c r="Q48" s="829">
        <f>SUM(Q49:Q53)</f>
        <v>79</v>
      </c>
      <c r="R48" s="708">
        <f>SUM(R49:R53)</f>
        <v>20</v>
      </c>
      <c r="S48" s="708">
        <f>SUM(S49:S53)</f>
        <v>99</v>
      </c>
      <c r="T48" s="811">
        <f t="shared" si="85"/>
        <v>-3</v>
      </c>
      <c r="U48" s="861">
        <f t="shared" si="94"/>
        <v>-2.9411764705882353E-2</v>
      </c>
      <c r="V48" s="829">
        <f>SUM(V49:V53)</f>
        <v>78</v>
      </c>
      <c r="W48" s="708">
        <f>SUM(W49:W53)</f>
        <v>20</v>
      </c>
      <c r="X48" s="708">
        <f>SUM(X49:X53)</f>
        <v>98</v>
      </c>
      <c r="Y48" s="811">
        <f t="shared" si="86"/>
        <v>-4</v>
      </c>
      <c r="Z48" s="861">
        <f t="shared" si="95"/>
        <v>-3.9215686274509803E-2</v>
      </c>
      <c r="AA48" s="829">
        <f>SUM(AA49:AA53)</f>
        <v>76</v>
      </c>
      <c r="AB48" s="708">
        <f>SUM(AB49:AB53)</f>
        <v>20</v>
      </c>
      <c r="AC48" s="708">
        <f>SUM(AC49:AC53)</f>
        <v>96</v>
      </c>
      <c r="AD48" s="811">
        <f t="shared" si="87"/>
        <v>-6</v>
      </c>
      <c r="AE48" s="861">
        <f t="shared" si="96"/>
        <v>-5.8823529411764705E-2</v>
      </c>
      <c r="AF48" s="829">
        <f>SUM(AF49:AF53)</f>
        <v>75</v>
      </c>
      <c r="AG48" s="708">
        <f>SUM(AG49:AG53)</f>
        <v>20</v>
      </c>
      <c r="AH48" s="708">
        <f>SUM(AH49:AH53)</f>
        <v>95</v>
      </c>
      <c r="AI48" s="811">
        <f t="shared" si="88"/>
        <v>-7</v>
      </c>
      <c r="AJ48" s="861">
        <f t="shared" si="97"/>
        <v>-6.8627450980392163E-2</v>
      </c>
      <c r="AK48" s="829">
        <f>SUM(AK49:AK53)</f>
        <v>75</v>
      </c>
      <c r="AL48" s="708">
        <f>SUM(AL49:AL53)</f>
        <v>21</v>
      </c>
      <c r="AM48" s="708">
        <f>SUM(AM49:AM53)</f>
        <v>96</v>
      </c>
      <c r="AN48" s="811">
        <f t="shared" si="89"/>
        <v>-6</v>
      </c>
      <c r="AO48" s="861">
        <f t="shared" si="98"/>
        <v>-5.8823529411764705E-2</v>
      </c>
      <c r="AP48" s="829">
        <f>SUM(AP49:AP53)</f>
        <v>75</v>
      </c>
      <c r="AQ48" s="708">
        <f>SUM(AQ49:AQ53)</f>
        <v>21</v>
      </c>
      <c r="AR48" s="708">
        <f>SUM(AR49:AR53)</f>
        <v>96</v>
      </c>
      <c r="AS48" s="811">
        <f t="shared" si="90"/>
        <v>-6</v>
      </c>
      <c r="AT48" s="861">
        <f t="shared" si="99"/>
        <v>-5.8823529411764705E-2</v>
      </c>
      <c r="AU48" s="829">
        <f>SUM(AU49:AU53)</f>
        <v>74</v>
      </c>
      <c r="AV48" s="708">
        <f>SUM(AV49:AV53)</f>
        <v>21</v>
      </c>
      <c r="AW48" s="708">
        <f>SUM(AW49:AW53)</f>
        <v>95</v>
      </c>
      <c r="AX48" s="811">
        <f t="shared" si="91"/>
        <v>-7</v>
      </c>
      <c r="AY48" s="861">
        <f t="shared" si="100"/>
        <v>-6.8627450980392163E-2</v>
      </c>
      <c r="AZ48" s="829">
        <f>SUM(AZ49:AZ53)</f>
        <v>74</v>
      </c>
      <c r="BA48" s="708">
        <f>SUM(BA49:BA53)</f>
        <v>21</v>
      </c>
      <c r="BB48" s="708">
        <f>SUM(BB49:BB53)</f>
        <v>95</v>
      </c>
      <c r="BC48" s="811">
        <f t="shared" si="101"/>
        <v>-7</v>
      </c>
      <c r="BD48" s="861">
        <f t="shared" si="107"/>
        <v>-6.8627450980392163E-2</v>
      </c>
      <c r="BE48" s="829">
        <f>SUM(BE49:BE53)</f>
        <v>73</v>
      </c>
      <c r="BF48" s="708">
        <f>SUM(BF49:BF53)</f>
        <v>21</v>
      </c>
      <c r="BG48" s="708">
        <f>SUM(BG49:BG53)</f>
        <v>94</v>
      </c>
      <c r="BH48" s="811">
        <f t="shared" si="102"/>
        <v>-8</v>
      </c>
      <c r="BI48" s="861">
        <f t="shared" si="103"/>
        <v>-7.8431372549019607E-2</v>
      </c>
      <c r="BJ48" s="829">
        <f>SUM(BJ49:BJ53)</f>
        <v>72</v>
      </c>
      <c r="BK48" s="708">
        <f>SUM(BK49:BK53)</f>
        <v>20</v>
      </c>
      <c r="BL48" s="708">
        <f>SUM(BL49:BL53)</f>
        <v>92</v>
      </c>
      <c r="BM48" s="811">
        <f t="shared" si="104"/>
        <v>-10</v>
      </c>
      <c r="BN48" s="861">
        <f>(BL48-$J48)/$J48</f>
        <v>-9.8039215686274508E-2</v>
      </c>
      <c r="BO48" s="671"/>
    </row>
    <row r="49" spans="1:67" s="654" customFormat="1" ht="13.5" thickBot="1" x14ac:dyDescent="0.25">
      <c r="A49" s="824"/>
      <c r="B49" s="770" t="s">
        <v>316</v>
      </c>
      <c r="C49" s="705">
        <v>12</v>
      </c>
      <c r="D49" s="706">
        <v>1</v>
      </c>
      <c r="E49" s="706">
        <f t="shared" ref="E49:E53" si="122">SUM(C49:D49)</f>
        <v>13</v>
      </c>
      <c r="F49" s="836"/>
      <c r="G49" s="848">
        <f t="shared" si="92"/>
        <v>0</v>
      </c>
      <c r="H49" s="712">
        <v>12</v>
      </c>
      <c r="I49" s="706">
        <v>1</v>
      </c>
      <c r="J49" s="706">
        <f>SUM(H49:I49)</f>
        <v>13</v>
      </c>
      <c r="K49" s="658">
        <v>0</v>
      </c>
      <c r="L49" s="705">
        <v>12</v>
      </c>
      <c r="M49" s="706">
        <v>1</v>
      </c>
      <c r="N49" s="706">
        <f>SUM(L49:M49)</f>
        <v>13</v>
      </c>
      <c r="O49" s="810">
        <f t="shared" si="93"/>
        <v>0</v>
      </c>
      <c r="P49" s="861">
        <f t="shared" ref="P49:P53" si="123">(N49-$J49)/$J49</f>
        <v>0</v>
      </c>
      <c r="Q49" s="705">
        <v>12</v>
      </c>
      <c r="R49" s="706">
        <v>1</v>
      </c>
      <c r="S49" s="706">
        <f>SUM(Q49:R49)</f>
        <v>13</v>
      </c>
      <c r="T49" s="810">
        <f t="shared" si="85"/>
        <v>0</v>
      </c>
      <c r="U49" s="861">
        <f t="shared" si="94"/>
        <v>0</v>
      </c>
      <c r="V49" s="705">
        <v>12</v>
      </c>
      <c r="W49" s="706">
        <v>1</v>
      </c>
      <c r="X49" s="706">
        <f>SUM(V49:W49)</f>
        <v>13</v>
      </c>
      <c r="Y49" s="810">
        <f t="shared" si="86"/>
        <v>0</v>
      </c>
      <c r="Z49" s="861">
        <f t="shared" si="95"/>
        <v>0</v>
      </c>
      <c r="AA49" s="705">
        <v>12</v>
      </c>
      <c r="AB49" s="706">
        <v>1</v>
      </c>
      <c r="AC49" s="706">
        <f>SUM(AA49:AB49)</f>
        <v>13</v>
      </c>
      <c r="AD49" s="810">
        <f t="shared" si="87"/>
        <v>0</v>
      </c>
      <c r="AE49" s="861">
        <f t="shared" si="96"/>
        <v>0</v>
      </c>
      <c r="AF49" s="705">
        <v>11</v>
      </c>
      <c r="AG49" s="706">
        <v>1</v>
      </c>
      <c r="AH49" s="706">
        <f>SUM(AF49:AG49)</f>
        <v>12</v>
      </c>
      <c r="AI49" s="810">
        <f t="shared" si="88"/>
        <v>-1</v>
      </c>
      <c r="AJ49" s="861">
        <f t="shared" si="97"/>
        <v>-7.6923076923076927E-2</v>
      </c>
      <c r="AK49" s="705">
        <v>11</v>
      </c>
      <c r="AL49" s="706">
        <v>1</v>
      </c>
      <c r="AM49" s="706">
        <f>SUM(AK49:AL49)</f>
        <v>12</v>
      </c>
      <c r="AN49" s="810">
        <f t="shared" si="89"/>
        <v>-1</v>
      </c>
      <c r="AO49" s="861">
        <f t="shared" si="98"/>
        <v>-7.6923076923076927E-2</v>
      </c>
      <c r="AP49" s="705">
        <v>11</v>
      </c>
      <c r="AQ49" s="706">
        <v>1</v>
      </c>
      <c r="AR49" s="706">
        <f t="shared" si="108"/>
        <v>12</v>
      </c>
      <c r="AS49" s="810">
        <f t="shared" si="90"/>
        <v>-1</v>
      </c>
      <c r="AT49" s="861">
        <f t="shared" si="99"/>
        <v>-7.6923076923076927E-2</v>
      </c>
      <c r="AU49" s="705">
        <v>11</v>
      </c>
      <c r="AV49" s="706">
        <v>1</v>
      </c>
      <c r="AW49" s="706">
        <f t="shared" si="109"/>
        <v>12</v>
      </c>
      <c r="AX49" s="810">
        <f t="shared" si="91"/>
        <v>-1</v>
      </c>
      <c r="AY49" s="861">
        <f t="shared" si="100"/>
        <v>-7.6923076923076927E-2</v>
      </c>
      <c r="AZ49" s="705">
        <v>11</v>
      </c>
      <c r="BA49" s="706">
        <v>1</v>
      </c>
      <c r="BB49" s="706">
        <f>SUM(AZ49:BA49)</f>
        <v>12</v>
      </c>
      <c r="BC49" s="810">
        <f t="shared" si="101"/>
        <v>-1</v>
      </c>
      <c r="BD49" s="861">
        <f t="shared" si="107"/>
        <v>-7.6923076923076927E-2</v>
      </c>
      <c r="BE49" s="705">
        <v>11</v>
      </c>
      <c r="BF49" s="706">
        <v>1</v>
      </c>
      <c r="BG49" s="706">
        <f>SUM(BE49:BF49)</f>
        <v>12</v>
      </c>
      <c r="BH49" s="810">
        <f t="shared" si="102"/>
        <v>-1</v>
      </c>
      <c r="BI49" s="861">
        <f t="shared" si="103"/>
        <v>-7.6923076923076927E-2</v>
      </c>
      <c r="BJ49" s="705">
        <v>11</v>
      </c>
      <c r="BK49" s="706">
        <v>0</v>
      </c>
      <c r="BL49" s="706">
        <f>SUM(BJ49:BK49)</f>
        <v>11</v>
      </c>
      <c r="BM49" s="810">
        <f t="shared" si="104"/>
        <v>-2</v>
      </c>
      <c r="BN49" s="861">
        <f t="shared" si="105"/>
        <v>-0.15384615384615385</v>
      </c>
      <c r="BO49" s="824"/>
    </row>
    <row r="50" spans="1:67" s="654" customFormat="1" ht="13.5" thickBot="1" x14ac:dyDescent="0.25">
      <c r="A50" s="824"/>
      <c r="B50" s="770" t="s">
        <v>9</v>
      </c>
      <c r="C50" s="705">
        <v>14</v>
      </c>
      <c r="D50" s="706">
        <v>3</v>
      </c>
      <c r="E50" s="706">
        <f t="shared" si="122"/>
        <v>17</v>
      </c>
      <c r="F50" s="836"/>
      <c r="G50" s="848">
        <f t="shared" si="92"/>
        <v>2</v>
      </c>
      <c r="H50" s="712">
        <v>13</v>
      </c>
      <c r="I50" s="706">
        <v>2</v>
      </c>
      <c r="J50" s="706">
        <f>SUM(H50:I50)</f>
        <v>15</v>
      </c>
      <c r="K50" s="658">
        <v>0</v>
      </c>
      <c r="L50" s="705">
        <v>13</v>
      </c>
      <c r="M50" s="706">
        <v>1</v>
      </c>
      <c r="N50" s="706">
        <f>SUM(L50:M50)</f>
        <v>14</v>
      </c>
      <c r="O50" s="810">
        <f t="shared" si="93"/>
        <v>-1</v>
      </c>
      <c r="P50" s="861">
        <f t="shared" si="123"/>
        <v>-6.6666666666666666E-2</v>
      </c>
      <c r="Q50" s="705">
        <v>13</v>
      </c>
      <c r="R50" s="706">
        <v>1</v>
      </c>
      <c r="S50" s="706">
        <f>SUM(Q50:R50)</f>
        <v>14</v>
      </c>
      <c r="T50" s="810">
        <f t="shared" si="85"/>
        <v>-1</v>
      </c>
      <c r="U50" s="861">
        <f t="shared" si="94"/>
        <v>-6.6666666666666666E-2</v>
      </c>
      <c r="V50" s="705">
        <v>13</v>
      </c>
      <c r="W50" s="706">
        <v>1</v>
      </c>
      <c r="X50" s="706">
        <f>SUM(V50:W50)</f>
        <v>14</v>
      </c>
      <c r="Y50" s="810">
        <f t="shared" si="86"/>
        <v>-1</v>
      </c>
      <c r="Z50" s="861">
        <f t="shared" si="95"/>
        <v>-6.6666666666666666E-2</v>
      </c>
      <c r="AA50" s="705">
        <v>13</v>
      </c>
      <c r="AB50" s="706">
        <v>1</v>
      </c>
      <c r="AC50" s="706">
        <f>SUM(AA50:AB50)</f>
        <v>14</v>
      </c>
      <c r="AD50" s="810">
        <f t="shared" si="87"/>
        <v>-1</v>
      </c>
      <c r="AE50" s="861">
        <f t="shared" si="96"/>
        <v>-6.6666666666666666E-2</v>
      </c>
      <c r="AF50" s="705">
        <v>13</v>
      </c>
      <c r="AG50" s="706">
        <v>1</v>
      </c>
      <c r="AH50" s="706">
        <f>SUM(AF50:AG50)</f>
        <v>14</v>
      </c>
      <c r="AI50" s="810">
        <f t="shared" si="88"/>
        <v>-1</v>
      </c>
      <c r="AJ50" s="861">
        <f t="shared" si="97"/>
        <v>-6.6666666666666666E-2</v>
      </c>
      <c r="AK50" s="705">
        <v>13</v>
      </c>
      <c r="AL50" s="706">
        <v>1</v>
      </c>
      <c r="AM50" s="706">
        <f>SUM(AK50:AL50)</f>
        <v>14</v>
      </c>
      <c r="AN50" s="810">
        <f t="shared" si="89"/>
        <v>-1</v>
      </c>
      <c r="AO50" s="861">
        <f t="shared" si="98"/>
        <v>-6.6666666666666666E-2</v>
      </c>
      <c r="AP50" s="705">
        <v>13</v>
      </c>
      <c r="AQ50" s="706">
        <v>1</v>
      </c>
      <c r="AR50" s="706">
        <f t="shared" si="108"/>
        <v>14</v>
      </c>
      <c r="AS50" s="810">
        <f t="shared" si="90"/>
        <v>-1</v>
      </c>
      <c r="AT50" s="861">
        <f t="shared" si="99"/>
        <v>-6.6666666666666666E-2</v>
      </c>
      <c r="AU50" s="705">
        <v>13</v>
      </c>
      <c r="AV50" s="706">
        <v>1</v>
      </c>
      <c r="AW50" s="706">
        <f t="shared" si="109"/>
        <v>14</v>
      </c>
      <c r="AX50" s="810">
        <f t="shared" si="91"/>
        <v>-1</v>
      </c>
      <c r="AY50" s="861">
        <f t="shared" si="100"/>
        <v>-6.6666666666666666E-2</v>
      </c>
      <c r="AZ50" s="705">
        <v>13</v>
      </c>
      <c r="BA50" s="706">
        <v>1</v>
      </c>
      <c r="BB50" s="706">
        <f>SUM(AZ50:BA50)</f>
        <v>14</v>
      </c>
      <c r="BC50" s="810">
        <f t="shared" si="101"/>
        <v>-1</v>
      </c>
      <c r="BD50" s="861">
        <f t="shared" si="107"/>
        <v>-6.6666666666666666E-2</v>
      </c>
      <c r="BE50" s="705">
        <v>13</v>
      </c>
      <c r="BF50" s="706">
        <v>1</v>
      </c>
      <c r="BG50" s="706">
        <f>SUM(BE50:BF50)</f>
        <v>14</v>
      </c>
      <c r="BH50" s="810">
        <f t="shared" si="102"/>
        <v>-1</v>
      </c>
      <c r="BI50" s="861">
        <f t="shared" si="103"/>
        <v>-6.6666666666666666E-2</v>
      </c>
      <c r="BJ50" s="705">
        <v>13</v>
      </c>
      <c r="BK50" s="706">
        <v>1</v>
      </c>
      <c r="BL50" s="706">
        <f>SUM(BJ50:BK50)</f>
        <v>14</v>
      </c>
      <c r="BM50" s="810">
        <f t="shared" si="104"/>
        <v>-1</v>
      </c>
      <c r="BN50" s="861">
        <f t="shared" si="105"/>
        <v>-6.6666666666666666E-2</v>
      </c>
      <c r="BO50" s="824"/>
    </row>
    <row r="51" spans="1:67" s="654" customFormat="1" ht="13.5" thickBot="1" x14ac:dyDescent="0.25">
      <c r="A51" s="824"/>
      <c r="B51" s="770" t="s">
        <v>103</v>
      </c>
      <c r="C51" s="705">
        <v>24</v>
      </c>
      <c r="D51" s="706">
        <v>1</v>
      </c>
      <c r="E51" s="706">
        <f t="shared" si="122"/>
        <v>25</v>
      </c>
      <c r="F51" s="836"/>
      <c r="G51" s="848">
        <f t="shared" si="92"/>
        <v>0</v>
      </c>
      <c r="H51" s="712">
        <v>24</v>
      </c>
      <c r="I51" s="732">
        <v>1</v>
      </c>
      <c r="J51" s="706">
        <f>SUM(H51:I51)</f>
        <v>25</v>
      </c>
      <c r="K51" s="658">
        <v>0</v>
      </c>
      <c r="L51" s="705">
        <v>24</v>
      </c>
      <c r="M51" s="732">
        <v>1</v>
      </c>
      <c r="N51" s="706">
        <f>SUM(L51:M51)</f>
        <v>25</v>
      </c>
      <c r="O51" s="810">
        <f t="shared" si="93"/>
        <v>0</v>
      </c>
      <c r="P51" s="861">
        <f t="shared" si="123"/>
        <v>0</v>
      </c>
      <c r="Q51" s="705">
        <v>24</v>
      </c>
      <c r="R51" s="732">
        <v>1</v>
      </c>
      <c r="S51" s="706">
        <f>SUM(Q51:R51)</f>
        <v>25</v>
      </c>
      <c r="T51" s="810">
        <f t="shared" si="85"/>
        <v>0</v>
      </c>
      <c r="U51" s="861">
        <f t="shared" si="94"/>
        <v>0</v>
      </c>
      <c r="V51" s="705">
        <v>23</v>
      </c>
      <c r="W51" s="732">
        <v>1</v>
      </c>
      <c r="X51" s="706">
        <f>SUM(V51:W51)</f>
        <v>24</v>
      </c>
      <c r="Y51" s="810">
        <f t="shared" si="86"/>
        <v>-1</v>
      </c>
      <c r="Z51" s="861">
        <f t="shared" si="95"/>
        <v>-0.04</v>
      </c>
      <c r="AA51" s="705">
        <v>22</v>
      </c>
      <c r="AB51" s="732">
        <v>1</v>
      </c>
      <c r="AC51" s="706">
        <f>SUM(AA51:AB51)</f>
        <v>23</v>
      </c>
      <c r="AD51" s="810">
        <f t="shared" si="87"/>
        <v>-2</v>
      </c>
      <c r="AE51" s="861">
        <f t="shared" si="96"/>
        <v>-0.08</v>
      </c>
      <c r="AF51" s="705">
        <v>22</v>
      </c>
      <c r="AG51" s="732">
        <v>1</v>
      </c>
      <c r="AH51" s="706">
        <f>SUM(AF51:AG51)</f>
        <v>23</v>
      </c>
      <c r="AI51" s="810">
        <f t="shared" si="88"/>
        <v>-2</v>
      </c>
      <c r="AJ51" s="861">
        <f t="shared" si="97"/>
        <v>-0.08</v>
      </c>
      <c r="AK51" s="705">
        <v>22</v>
      </c>
      <c r="AL51" s="732">
        <v>1</v>
      </c>
      <c r="AM51" s="706">
        <f>SUM(AK51:AL51)</f>
        <v>23</v>
      </c>
      <c r="AN51" s="810">
        <f t="shared" si="89"/>
        <v>-2</v>
      </c>
      <c r="AO51" s="861">
        <f t="shared" si="98"/>
        <v>-0.08</v>
      </c>
      <c r="AP51" s="705">
        <v>22</v>
      </c>
      <c r="AQ51" s="732">
        <v>1</v>
      </c>
      <c r="AR51" s="706">
        <f t="shared" si="108"/>
        <v>23</v>
      </c>
      <c r="AS51" s="810">
        <f t="shared" si="90"/>
        <v>-2</v>
      </c>
      <c r="AT51" s="861">
        <f t="shared" si="99"/>
        <v>-0.08</v>
      </c>
      <c r="AU51" s="705">
        <v>22</v>
      </c>
      <c r="AV51" s="732">
        <v>1</v>
      </c>
      <c r="AW51" s="706">
        <f t="shared" si="109"/>
        <v>23</v>
      </c>
      <c r="AX51" s="810">
        <f t="shared" si="91"/>
        <v>-2</v>
      </c>
      <c r="AY51" s="861">
        <f t="shared" si="100"/>
        <v>-0.08</v>
      </c>
      <c r="AZ51" s="705">
        <v>22</v>
      </c>
      <c r="BA51" s="732">
        <v>1</v>
      </c>
      <c r="BB51" s="706">
        <f>SUM(AZ51:BA51)</f>
        <v>23</v>
      </c>
      <c r="BC51" s="810">
        <f t="shared" si="101"/>
        <v>-2</v>
      </c>
      <c r="BD51" s="861">
        <f t="shared" si="107"/>
        <v>-0.08</v>
      </c>
      <c r="BE51" s="705">
        <v>22</v>
      </c>
      <c r="BF51" s="732">
        <v>1</v>
      </c>
      <c r="BG51" s="706">
        <f>SUM(BE51:BF51)</f>
        <v>23</v>
      </c>
      <c r="BH51" s="810">
        <f t="shared" si="102"/>
        <v>-2</v>
      </c>
      <c r="BI51" s="861">
        <f t="shared" si="103"/>
        <v>-0.08</v>
      </c>
      <c r="BJ51" s="705">
        <v>21</v>
      </c>
      <c r="BK51" s="732">
        <v>1</v>
      </c>
      <c r="BL51" s="706">
        <f>SUM(BJ51:BK51)</f>
        <v>22</v>
      </c>
      <c r="BM51" s="810">
        <f t="shared" si="104"/>
        <v>-3</v>
      </c>
      <c r="BN51" s="861">
        <f t="shared" si="105"/>
        <v>-0.12</v>
      </c>
      <c r="BO51" s="824"/>
    </row>
    <row r="52" spans="1:67" s="654" customFormat="1" ht="13.5" thickBot="1" x14ac:dyDescent="0.25">
      <c r="A52" s="824"/>
      <c r="B52" s="770" t="s">
        <v>13</v>
      </c>
      <c r="C52" s="705">
        <v>17</v>
      </c>
      <c r="D52" s="706">
        <v>18</v>
      </c>
      <c r="E52" s="706">
        <f t="shared" si="122"/>
        <v>35</v>
      </c>
      <c r="F52" s="836"/>
      <c r="G52" s="848">
        <f t="shared" si="92"/>
        <v>0</v>
      </c>
      <c r="H52" s="712">
        <v>17</v>
      </c>
      <c r="I52" s="706">
        <v>18</v>
      </c>
      <c r="J52" s="706">
        <f>SUM(H52:I52)</f>
        <v>35</v>
      </c>
      <c r="K52" s="658">
        <v>0</v>
      </c>
      <c r="L52" s="705">
        <v>16</v>
      </c>
      <c r="M52" s="706">
        <v>17</v>
      </c>
      <c r="N52" s="706">
        <f>SUM(L52:M52)</f>
        <v>33</v>
      </c>
      <c r="O52" s="810">
        <f t="shared" si="93"/>
        <v>-2</v>
      </c>
      <c r="P52" s="861">
        <f t="shared" si="123"/>
        <v>-5.7142857142857141E-2</v>
      </c>
      <c r="Q52" s="705">
        <v>16</v>
      </c>
      <c r="R52" s="706">
        <v>17</v>
      </c>
      <c r="S52" s="706">
        <f>SUM(Q52:R52)</f>
        <v>33</v>
      </c>
      <c r="T52" s="810">
        <f t="shared" si="85"/>
        <v>-2</v>
      </c>
      <c r="U52" s="861">
        <f t="shared" si="94"/>
        <v>-5.7142857142857141E-2</v>
      </c>
      <c r="V52" s="705">
        <v>16</v>
      </c>
      <c r="W52" s="706">
        <v>17</v>
      </c>
      <c r="X52" s="706">
        <f>SUM(V52:W52)</f>
        <v>33</v>
      </c>
      <c r="Y52" s="810">
        <f t="shared" si="86"/>
        <v>-2</v>
      </c>
      <c r="Z52" s="861">
        <f>(X52-$J52)/$J52</f>
        <v>-5.7142857142857141E-2</v>
      </c>
      <c r="AA52" s="705">
        <v>15</v>
      </c>
      <c r="AB52" s="706">
        <v>17</v>
      </c>
      <c r="AC52" s="706">
        <f>SUM(AA52:AB52)</f>
        <v>32</v>
      </c>
      <c r="AD52" s="810">
        <f t="shared" si="87"/>
        <v>-3</v>
      </c>
      <c r="AE52" s="861">
        <f t="shared" si="96"/>
        <v>-8.5714285714285715E-2</v>
      </c>
      <c r="AF52" s="705">
        <v>16</v>
      </c>
      <c r="AG52" s="706">
        <v>17</v>
      </c>
      <c r="AH52" s="706">
        <f>SUM(AF52:AG52)</f>
        <v>33</v>
      </c>
      <c r="AI52" s="810">
        <f t="shared" si="88"/>
        <v>-2</v>
      </c>
      <c r="AJ52" s="861">
        <f t="shared" si="97"/>
        <v>-5.7142857142857141E-2</v>
      </c>
      <c r="AK52" s="705">
        <v>16</v>
      </c>
      <c r="AL52" s="706">
        <v>18</v>
      </c>
      <c r="AM52" s="706">
        <f>SUM(AK52:AL52)</f>
        <v>34</v>
      </c>
      <c r="AN52" s="810">
        <f t="shared" si="89"/>
        <v>-1</v>
      </c>
      <c r="AO52" s="861">
        <f t="shared" si="98"/>
        <v>-2.8571428571428571E-2</v>
      </c>
      <c r="AP52" s="705">
        <v>16</v>
      </c>
      <c r="AQ52" s="706">
        <v>18</v>
      </c>
      <c r="AR52" s="706">
        <f t="shared" si="108"/>
        <v>34</v>
      </c>
      <c r="AS52" s="810">
        <f t="shared" si="90"/>
        <v>-1</v>
      </c>
      <c r="AT52" s="861">
        <f t="shared" si="99"/>
        <v>-2.8571428571428571E-2</v>
      </c>
      <c r="AU52" s="705">
        <v>15</v>
      </c>
      <c r="AV52" s="706">
        <v>18</v>
      </c>
      <c r="AW52" s="706">
        <f t="shared" si="109"/>
        <v>33</v>
      </c>
      <c r="AX52" s="810">
        <f t="shared" si="91"/>
        <v>-2</v>
      </c>
      <c r="AY52" s="861">
        <f t="shared" si="100"/>
        <v>-5.7142857142857141E-2</v>
      </c>
      <c r="AZ52" s="705">
        <v>15</v>
      </c>
      <c r="BA52" s="706">
        <v>18</v>
      </c>
      <c r="BB52" s="706">
        <f>SUM(AZ52:BA52)</f>
        <v>33</v>
      </c>
      <c r="BC52" s="810">
        <f t="shared" si="101"/>
        <v>-2</v>
      </c>
      <c r="BD52" s="861">
        <f t="shared" si="107"/>
        <v>-5.7142857142857141E-2</v>
      </c>
      <c r="BE52" s="705">
        <v>15</v>
      </c>
      <c r="BF52" s="706">
        <v>18</v>
      </c>
      <c r="BG52" s="706">
        <f>SUM(BE52:BF52)</f>
        <v>33</v>
      </c>
      <c r="BH52" s="810">
        <f t="shared" si="102"/>
        <v>-2</v>
      </c>
      <c r="BI52" s="861">
        <f t="shared" si="103"/>
        <v>-5.7142857142857141E-2</v>
      </c>
      <c r="BJ52" s="705">
        <v>15</v>
      </c>
      <c r="BK52" s="706">
        <v>18</v>
      </c>
      <c r="BL52" s="706">
        <f>SUM(BJ52:BK52)</f>
        <v>33</v>
      </c>
      <c r="BM52" s="810">
        <f t="shared" si="104"/>
        <v>-2</v>
      </c>
      <c r="BN52" s="861">
        <f t="shared" si="105"/>
        <v>-5.7142857142857141E-2</v>
      </c>
      <c r="BO52" s="824"/>
    </row>
    <row r="53" spans="1:67" s="654" customFormat="1" ht="13.5" thickBot="1" x14ac:dyDescent="0.25">
      <c r="A53" s="824"/>
      <c r="B53" s="770" t="s">
        <v>80</v>
      </c>
      <c r="C53" s="705">
        <v>15</v>
      </c>
      <c r="D53" s="706">
        <v>0</v>
      </c>
      <c r="E53" s="706">
        <f t="shared" si="122"/>
        <v>15</v>
      </c>
      <c r="F53" s="836"/>
      <c r="G53" s="848">
        <f t="shared" si="92"/>
        <v>1</v>
      </c>
      <c r="H53" s="712">
        <v>14</v>
      </c>
      <c r="I53" s="706">
        <v>0</v>
      </c>
      <c r="J53" s="706">
        <f>SUM(H53:I53)</f>
        <v>14</v>
      </c>
      <c r="K53" s="658">
        <v>0</v>
      </c>
      <c r="L53" s="705">
        <v>14</v>
      </c>
      <c r="M53" s="706">
        <v>0</v>
      </c>
      <c r="N53" s="706">
        <f>SUM(L53:M53)</f>
        <v>14</v>
      </c>
      <c r="O53" s="810">
        <f t="shared" si="93"/>
        <v>0</v>
      </c>
      <c r="P53" s="861">
        <f t="shared" si="123"/>
        <v>0</v>
      </c>
      <c r="Q53" s="705">
        <v>14</v>
      </c>
      <c r="R53" s="706">
        <v>0</v>
      </c>
      <c r="S53" s="706">
        <f>SUM(Q53:R53)</f>
        <v>14</v>
      </c>
      <c r="T53" s="810">
        <f t="shared" si="85"/>
        <v>0</v>
      </c>
      <c r="U53" s="861">
        <f t="shared" si="94"/>
        <v>0</v>
      </c>
      <c r="V53" s="705">
        <v>14</v>
      </c>
      <c r="W53" s="706">
        <v>0</v>
      </c>
      <c r="X53" s="706">
        <f>SUM(V53:W53)</f>
        <v>14</v>
      </c>
      <c r="Y53" s="810">
        <f t="shared" si="86"/>
        <v>0</v>
      </c>
      <c r="Z53" s="861">
        <f t="shared" si="95"/>
        <v>0</v>
      </c>
      <c r="AA53" s="705">
        <v>14</v>
      </c>
      <c r="AB53" s="706">
        <v>0</v>
      </c>
      <c r="AC53" s="706">
        <f>SUM(AA53:AB53)</f>
        <v>14</v>
      </c>
      <c r="AD53" s="810">
        <f t="shared" si="87"/>
        <v>0</v>
      </c>
      <c r="AE53" s="861">
        <f t="shared" si="96"/>
        <v>0</v>
      </c>
      <c r="AF53" s="705">
        <v>13</v>
      </c>
      <c r="AG53" s="706">
        <v>0</v>
      </c>
      <c r="AH53" s="706">
        <f>SUM(AF53:AG53)</f>
        <v>13</v>
      </c>
      <c r="AI53" s="810">
        <f t="shared" si="88"/>
        <v>-1</v>
      </c>
      <c r="AJ53" s="861">
        <f t="shared" si="97"/>
        <v>-7.1428571428571425E-2</v>
      </c>
      <c r="AK53" s="705">
        <v>13</v>
      </c>
      <c r="AL53" s="706">
        <v>0</v>
      </c>
      <c r="AM53" s="706">
        <f>SUM(AK53:AL53)</f>
        <v>13</v>
      </c>
      <c r="AN53" s="810">
        <f t="shared" si="89"/>
        <v>-1</v>
      </c>
      <c r="AO53" s="861">
        <f t="shared" si="98"/>
        <v>-7.1428571428571425E-2</v>
      </c>
      <c r="AP53" s="705">
        <v>13</v>
      </c>
      <c r="AQ53" s="706">
        <v>0</v>
      </c>
      <c r="AR53" s="706">
        <f t="shared" si="108"/>
        <v>13</v>
      </c>
      <c r="AS53" s="810">
        <f t="shared" si="90"/>
        <v>-1</v>
      </c>
      <c r="AT53" s="861">
        <f t="shared" si="99"/>
        <v>-7.1428571428571425E-2</v>
      </c>
      <c r="AU53" s="705">
        <v>13</v>
      </c>
      <c r="AV53" s="706">
        <v>0</v>
      </c>
      <c r="AW53" s="706">
        <f t="shared" si="109"/>
        <v>13</v>
      </c>
      <c r="AX53" s="810">
        <f t="shared" si="91"/>
        <v>-1</v>
      </c>
      <c r="AY53" s="861">
        <f t="shared" si="100"/>
        <v>-7.1428571428571425E-2</v>
      </c>
      <c r="AZ53" s="705">
        <v>13</v>
      </c>
      <c r="BA53" s="706">
        <v>0</v>
      </c>
      <c r="BB53" s="706">
        <f>SUM(AZ53:BA53)</f>
        <v>13</v>
      </c>
      <c r="BC53" s="810">
        <f t="shared" si="101"/>
        <v>-1</v>
      </c>
      <c r="BD53" s="861">
        <f t="shared" si="107"/>
        <v>-7.1428571428571425E-2</v>
      </c>
      <c r="BE53" s="705">
        <v>12</v>
      </c>
      <c r="BF53" s="706">
        <v>0</v>
      </c>
      <c r="BG53" s="706">
        <f>SUM(BE53:BF53)</f>
        <v>12</v>
      </c>
      <c r="BH53" s="810">
        <f t="shared" si="102"/>
        <v>-2</v>
      </c>
      <c r="BI53" s="861">
        <f t="shared" si="103"/>
        <v>-0.14285714285714285</v>
      </c>
      <c r="BJ53" s="705">
        <v>12</v>
      </c>
      <c r="BK53" s="706">
        <v>0</v>
      </c>
      <c r="BL53" s="706">
        <f>SUM(BJ53:BK53)</f>
        <v>12</v>
      </c>
      <c r="BM53" s="810">
        <f t="shared" si="104"/>
        <v>-2</v>
      </c>
      <c r="BN53" s="861">
        <f t="shared" si="105"/>
        <v>-0.14285714285714285</v>
      </c>
      <c r="BO53" s="824"/>
    </row>
    <row r="54" spans="1:67" ht="13.5" thickBot="1" x14ac:dyDescent="0.25">
      <c r="A54" s="671"/>
      <c r="B54" s="769" t="s">
        <v>82</v>
      </c>
      <c r="C54" s="716">
        <f>C55</f>
        <v>420</v>
      </c>
      <c r="D54" s="727">
        <f>D55</f>
        <v>201</v>
      </c>
      <c r="E54" s="727">
        <f>E55</f>
        <v>621</v>
      </c>
      <c r="F54" s="837"/>
      <c r="G54" s="846">
        <f t="shared" si="92"/>
        <v>29</v>
      </c>
      <c r="H54" s="728">
        <f>H55</f>
        <v>402</v>
      </c>
      <c r="I54" s="727">
        <f>I55</f>
        <v>190</v>
      </c>
      <c r="J54" s="727">
        <f>J55</f>
        <v>592</v>
      </c>
      <c r="K54" s="745">
        <f t="shared" ref="K54" si="124">K55</f>
        <v>0</v>
      </c>
      <c r="L54" s="716">
        <f>L55</f>
        <v>400</v>
      </c>
      <c r="M54" s="727">
        <f>M55</f>
        <v>181</v>
      </c>
      <c r="N54" s="727">
        <f>N55</f>
        <v>581</v>
      </c>
      <c r="O54" s="803">
        <f t="shared" si="93"/>
        <v>-11</v>
      </c>
      <c r="P54" s="861">
        <f>(N54-$J54)/$J54</f>
        <v>-1.8581081081081082E-2</v>
      </c>
      <c r="Q54" s="716">
        <f>Q55</f>
        <v>393</v>
      </c>
      <c r="R54" s="727">
        <f>R55</f>
        <v>179</v>
      </c>
      <c r="S54" s="727">
        <f>S55</f>
        <v>572</v>
      </c>
      <c r="T54" s="803">
        <f t="shared" si="85"/>
        <v>-20</v>
      </c>
      <c r="U54" s="861">
        <f>(S54-$J54)/$J54</f>
        <v>-3.3783783783783786E-2</v>
      </c>
      <c r="V54" s="716">
        <f>V55</f>
        <v>385</v>
      </c>
      <c r="W54" s="727">
        <f>W55</f>
        <v>176</v>
      </c>
      <c r="X54" s="727">
        <f>X55</f>
        <v>561</v>
      </c>
      <c r="Y54" s="803">
        <f t="shared" si="86"/>
        <v>-31</v>
      </c>
      <c r="Z54" s="861">
        <f>(X54-$J54)/$J54</f>
        <v>-5.2364864864864864E-2</v>
      </c>
      <c r="AA54" s="716">
        <f>AA55</f>
        <v>382</v>
      </c>
      <c r="AB54" s="727">
        <f>AB55</f>
        <v>172</v>
      </c>
      <c r="AC54" s="727">
        <f>AC55</f>
        <v>554</v>
      </c>
      <c r="AD54" s="803">
        <f t="shared" si="87"/>
        <v>-38</v>
      </c>
      <c r="AE54" s="861">
        <f>(AC54-$J54)/$J54</f>
        <v>-6.4189189189189186E-2</v>
      </c>
      <c r="AF54" s="716">
        <f>AF55</f>
        <v>362</v>
      </c>
      <c r="AG54" s="727">
        <f>AG55</f>
        <v>162</v>
      </c>
      <c r="AH54" s="727">
        <f>AH55</f>
        <v>524</v>
      </c>
      <c r="AI54" s="803">
        <f t="shared" si="88"/>
        <v>-68</v>
      </c>
      <c r="AJ54" s="861">
        <f>(AH54-$J54)/$J54</f>
        <v>-0.11486486486486487</v>
      </c>
      <c r="AK54" s="716">
        <f>AK55</f>
        <v>372</v>
      </c>
      <c r="AL54" s="727">
        <f>AL55</f>
        <v>163</v>
      </c>
      <c r="AM54" s="727">
        <f>AM55</f>
        <v>535</v>
      </c>
      <c r="AN54" s="803">
        <f t="shared" si="89"/>
        <v>-57</v>
      </c>
      <c r="AO54" s="861">
        <f>(AM54-$J54)/$J54</f>
        <v>-9.6283783783783786E-2</v>
      </c>
      <c r="AP54" s="716">
        <f>AP55</f>
        <v>366</v>
      </c>
      <c r="AQ54" s="727">
        <f>AQ55</f>
        <v>161</v>
      </c>
      <c r="AR54" s="730">
        <f>SUM(AR55)</f>
        <v>527</v>
      </c>
      <c r="AS54" s="803">
        <f t="shared" si="90"/>
        <v>-65</v>
      </c>
      <c r="AT54" s="861">
        <f>(AR54-$J54)/$J54</f>
        <v>-0.1097972972972973</v>
      </c>
      <c r="AU54" s="716">
        <f>AU55</f>
        <v>363</v>
      </c>
      <c r="AV54" s="727">
        <f>AV55</f>
        <v>160</v>
      </c>
      <c r="AW54" s="730">
        <f>AW55</f>
        <v>523</v>
      </c>
      <c r="AX54" s="803">
        <f t="shared" si="91"/>
        <v>-69</v>
      </c>
      <c r="AY54" s="861">
        <f>(AW54-$J54)/$J54</f>
        <v>-0.11655405405405406</v>
      </c>
      <c r="AZ54" s="716">
        <f>AZ55</f>
        <v>359</v>
      </c>
      <c r="BA54" s="727">
        <f>BA55</f>
        <v>159</v>
      </c>
      <c r="BB54" s="727">
        <f>BB55</f>
        <v>518</v>
      </c>
      <c r="BC54" s="803">
        <f t="shared" si="101"/>
        <v>-74</v>
      </c>
      <c r="BD54" s="861">
        <f>(BB54-$J54)/$J54</f>
        <v>-0.125</v>
      </c>
      <c r="BE54" s="716">
        <f>BE55</f>
        <v>357</v>
      </c>
      <c r="BF54" s="727">
        <f>BF55</f>
        <v>159</v>
      </c>
      <c r="BG54" s="727">
        <f>BG55</f>
        <v>516</v>
      </c>
      <c r="BH54" s="803">
        <f t="shared" si="102"/>
        <v>-76</v>
      </c>
      <c r="BI54" s="861">
        <f>(BG54-$J54)/$J54</f>
        <v>-0.12837837837837837</v>
      </c>
      <c r="BJ54" s="716">
        <f>BJ55</f>
        <v>357</v>
      </c>
      <c r="BK54" s="727">
        <f>BK55</f>
        <v>157</v>
      </c>
      <c r="BL54" s="727">
        <f>BL55</f>
        <v>514</v>
      </c>
      <c r="BM54" s="803">
        <f t="shared" si="104"/>
        <v>-78</v>
      </c>
      <c r="BN54" s="861">
        <f>(BL54-$J54)/$J54</f>
        <v>-0.13175675675675674</v>
      </c>
      <c r="BO54" s="671"/>
    </row>
    <row r="55" spans="1:67" ht="13.5" thickBot="1" x14ac:dyDescent="0.25">
      <c r="A55" s="671"/>
      <c r="B55" s="743" t="s">
        <v>173</v>
      </c>
      <c r="C55" s="707">
        <f>SUM(C56:C69)</f>
        <v>420</v>
      </c>
      <c r="D55" s="708">
        <f>SUM(D56:D69)</f>
        <v>201</v>
      </c>
      <c r="E55" s="714">
        <f>SUM(E56:E69)</f>
        <v>621</v>
      </c>
      <c r="F55" s="835"/>
      <c r="G55" s="847">
        <f t="shared" si="92"/>
        <v>29</v>
      </c>
      <c r="H55" s="710">
        <f>SUM(H56:H69)</f>
        <v>402</v>
      </c>
      <c r="I55" s="708">
        <f>SUM(I56:I69)</f>
        <v>190</v>
      </c>
      <c r="J55" s="708">
        <f>SUM(J56:J69)</f>
        <v>592</v>
      </c>
      <c r="K55" s="657">
        <v>0</v>
      </c>
      <c r="L55" s="707">
        <f>SUM(L56:L69)</f>
        <v>400</v>
      </c>
      <c r="M55" s="708">
        <f>SUM(M56:M69)</f>
        <v>181</v>
      </c>
      <c r="N55" s="708">
        <f>SUM(N56:N69)</f>
        <v>581</v>
      </c>
      <c r="O55" s="811">
        <f t="shared" si="93"/>
        <v>-11</v>
      </c>
      <c r="P55" s="861">
        <f>(N55-$J55)/$J55</f>
        <v>-1.8581081081081082E-2</v>
      </c>
      <c r="Q55" s="707">
        <f>SUM(Q56:Q69)</f>
        <v>393</v>
      </c>
      <c r="R55" s="708">
        <f>SUM(R56:R69)</f>
        <v>179</v>
      </c>
      <c r="S55" s="708">
        <f>SUM(S56:S69)</f>
        <v>572</v>
      </c>
      <c r="T55" s="811">
        <f t="shared" si="85"/>
        <v>-20</v>
      </c>
      <c r="U55" s="861">
        <f>(S55-$J55)/$J55</f>
        <v>-3.3783783783783786E-2</v>
      </c>
      <c r="V55" s="707">
        <f>SUM(V56:V69)</f>
        <v>385</v>
      </c>
      <c r="W55" s="708">
        <f>SUM(W56:W69)</f>
        <v>176</v>
      </c>
      <c r="X55" s="708">
        <f>SUM(X56:X69)</f>
        <v>561</v>
      </c>
      <c r="Y55" s="811">
        <f t="shared" si="86"/>
        <v>-31</v>
      </c>
      <c r="Z55" s="861">
        <f>(X55-$J55)/$J55</f>
        <v>-5.2364864864864864E-2</v>
      </c>
      <c r="AA55" s="707">
        <f>SUM(AA56:AA69)</f>
        <v>382</v>
      </c>
      <c r="AB55" s="708">
        <f>SUM(AB56:AB69)</f>
        <v>172</v>
      </c>
      <c r="AC55" s="708">
        <f>SUM(AC56:AC69)</f>
        <v>554</v>
      </c>
      <c r="AD55" s="811">
        <f t="shared" si="87"/>
        <v>-38</v>
      </c>
      <c r="AE55" s="861">
        <f>(AC55-$J55)/$J55</f>
        <v>-6.4189189189189186E-2</v>
      </c>
      <c r="AF55" s="707">
        <f>SUM(AF56:AF69)</f>
        <v>362</v>
      </c>
      <c r="AG55" s="708">
        <f>SUM(AG56:AG69)</f>
        <v>162</v>
      </c>
      <c r="AH55" s="708">
        <f>SUM(AH56:AH69)</f>
        <v>524</v>
      </c>
      <c r="AI55" s="811">
        <f t="shared" si="88"/>
        <v>-68</v>
      </c>
      <c r="AJ55" s="861">
        <f>(AH55-$J55)/$J55</f>
        <v>-0.11486486486486487</v>
      </c>
      <c r="AK55" s="707">
        <f>SUM(AK56:AK69)</f>
        <v>372</v>
      </c>
      <c r="AL55" s="708">
        <f>SUM(AL56:AL69)</f>
        <v>163</v>
      </c>
      <c r="AM55" s="708">
        <f>SUM(AM56:AM69)</f>
        <v>535</v>
      </c>
      <c r="AN55" s="811">
        <f t="shared" si="89"/>
        <v>-57</v>
      </c>
      <c r="AO55" s="861">
        <f>(AM55-$J55)/$J55</f>
        <v>-9.6283783783783786E-2</v>
      </c>
      <c r="AP55" s="707">
        <f>SUM(AP56:AP69)</f>
        <v>366</v>
      </c>
      <c r="AQ55" s="708">
        <f>SUM(AQ56:AQ69)</f>
        <v>161</v>
      </c>
      <c r="AR55" s="714">
        <f>SUM(AR56:AR69)</f>
        <v>527</v>
      </c>
      <c r="AS55" s="811">
        <f t="shared" si="90"/>
        <v>-65</v>
      </c>
      <c r="AT55" s="861">
        <f>(AR55-$J55)/$J55</f>
        <v>-0.1097972972972973</v>
      </c>
      <c r="AU55" s="707">
        <f>SUM(AU56:AU69)</f>
        <v>363</v>
      </c>
      <c r="AV55" s="708">
        <f>SUM(AV56:AV69)</f>
        <v>160</v>
      </c>
      <c r="AW55" s="807">
        <f>SUM(AW56:AW69)</f>
        <v>523</v>
      </c>
      <c r="AX55" s="811">
        <f t="shared" si="91"/>
        <v>-69</v>
      </c>
      <c r="AY55" s="861">
        <f>(AW55-$J55)/$J55</f>
        <v>-0.11655405405405406</v>
      </c>
      <c r="AZ55" s="707">
        <f>SUM(AZ56:AZ69)</f>
        <v>359</v>
      </c>
      <c r="BA55" s="708">
        <f>SUM(BA56:BA69)</f>
        <v>159</v>
      </c>
      <c r="BB55" s="708">
        <f>SUM(BB56:BB69)</f>
        <v>518</v>
      </c>
      <c r="BC55" s="811">
        <f t="shared" si="101"/>
        <v>-74</v>
      </c>
      <c r="BD55" s="861">
        <f>(BB55-$J55)/$J55</f>
        <v>-0.125</v>
      </c>
      <c r="BE55" s="707">
        <f>SUM(BE56:BE69)</f>
        <v>357</v>
      </c>
      <c r="BF55" s="708">
        <f>SUM(BF56:BF69)</f>
        <v>159</v>
      </c>
      <c r="BG55" s="708">
        <f>SUM(BG56:BG69)</f>
        <v>516</v>
      </c>
      <c r="BH55" s="811">
        <f t="shared" si="102"/>
        <v>-76</v>
      </c>
      <c r="BI55" s="861">
        <f>(BG55-$J55)/$J55</f>
        <v>-0.12837837837837837</v>
      </c>
      <c r="BJ55" s="707">
        <f>SUM(BJ56:BJ69)</f>
        <v>357</v>
      </c>
      <c r="BK55" s="708">
        <f>SUM(BK56:BK69)</f>
        <v>157</v>
      </c>
      <c r="BL55" s="708">
        <f>SUM(BL56:BL69)</f>
        <v>514</v>
      </c>
      <c r="BM55" s="811">
        <f t="shared" si="104"/>
        <v>-78</v>
      </c>
      <c r="BN55" s="861">
        <f>(BL55-$J55)/$J55</f>
        <v>-0.13175675675675674</v>
      </c>
      <c r="BO55" s="671"/>
    </row>
    <row r="56" spans="1:67" s="654" customFormat="1" ht="13.5" thickBot="1" x14ac:dyDescent="0.25">
      <c r="A56" s="824"/>
      <c r="B56" s="770" t="s">
        <v>9</v>
      </c>
      <c r="C56" s="705">
        <v>72</v>
      </c>
      <c r="D56" s="706">
        <v>27</v>
      </c>
      <c r="E56" s="706">
        <f t="shared" ref="E56:E69" si="125">SUM(C56:D56)</f>
        <v>99</v>
      </c>
      <c r="F56" s="836"/>
      <c r="G56" s="848">
        <f t="shared" si="92"/>
        <v>7</v>
      </c>
      <c r="H56" s="712">
        <v>67</v>
      </c>
      <c r="I56" s="706">
        <v>25</v>
      </c>
      <c r="J56" s="706">
        <f t="shared" ref="J56:J69" si="126">SUM(H56:I56)</f>
        <v>92</v>
      </c>
      <c r="K56" s="658">
        <v>0</v>
      </c>
      <c r="L56" s="705">
        <v>67</v>
      </c>
      <c r="M56" s="706">
        <v>27</v>
      </c>
      <c r="N56" s="706">
        <f t="shared" ref="N56:N69" si="127">SUM(L56:M56)</f>
        <v>94</v>
      </c>
      <c r="O56" s="810">
        <f t="shared" si="93"/>
        <v>2</v>
      </c>
      <c r="P56" s="861">
        <f t="shared" ref="P56:P68" si="128">(N56-$J56)/$J56</f>
        <v>2.1739130434782608E-2</v>
      </c>
      <c r="Q56" s="705">
        <v>66</v>
      </c>
      <c r="R56" s="706">
        <v>27</v>
      </c>
      <c r="S56" s="706">
        <f t="shared" ref="S56:S69" si="129">SUM(Q56:R56)</f>
        <v>93</v>
      </c>
      <c r="T56" s="810">
        <f t="shared" si="85"/>
        <v>1</v>
      </c>
      <c r="U56" s="861">
        <f t="shared" ref="U56:U69" si="130">(S56-$J56)/$J56</f>
        <v>1.0869565217391304E-2</v>
      </c>
      <c r="V56" s="705">
        <v>66</v>
      </c>
      <c r="W56" s="706">
        <v>27</v>
      </c>
      <c r="X56" s="706">
        <f t="shared" ref="X56:X69" si="131">SUM(V56:W56)</f>
        <v>93</v>
      </c>
      <c r="Y56" s="810">
        <f t="shared" si="86"/>
        <v>1</v>
      </c>
      <c r="Z56" s="861">
        <f t="shared" ref="Z56:Z69" si="132">(X56-$J56)/$J56</f>
        <v>1.0869565217391304E-2</v>
      </c>
      <c r="AA56" s="705">
        <v>66</v>
      </c>
      <c r="AB56" s="706">
        <v>27</v>
      </c>
      <c r="AC56" s="706">
        <f t="shared" ref="AC56:AC69" si="133">SUM(AA56:AB56)</f>
        <v>93</v>
      </c>
      <c r="AD56" s="810">
        <f t="shared" si="87"/>
        <v>1</v>
      </c>
      <c r="AE56" s="861">
        <f t="shared" ref="AE56:AE69" si="134">(AC56-$J56)/$J56</f>
        <v>1.0869565217391304E-2</v>
      </c>
      <c r="AF56" s="705">
        <v>62</v>
      </c>
      <c r="AG56" s="706">
        <v>25</v>
      </c>
      <c r="AH56" s="706">
        <f t="shared" ref="AH56:AH69" si="135">SUM(AF56:AG56)</f>
        <v>87</v>
      </c>
      <c r="AI56" s="810">
        <f t="shared" si="88"/>
        <v>-5</v>
      </c>
      <c r="AJ56" s="861">
        <f t="shared" ref="AJ56:AJ69" si="136">(AH56-$J56)/$J56</f>
        <v>-5.434782608695652E-2</v>
      </c>
      <c r="AK56" s="705">
        <v>63</v>
      </c>
      <c r="AL56" s="706">
        <v>25</v>
      </c>
      <c r="AM56" s="706">
        <f>SUM(AK56:AL56)</f>
        <v>88</v>
      </c>
      <c r="AN56" s="810">
        <f t="shared" si="89"/>
        <v>-4</v>
      </c>
      <c r="AO56" s="861">
        <f t="shared" ref="AO56:AO69" si="137">(AM56-$J56)/$J56</f>
        <v>-4.3478260869565216E-2</v>
      </c>
      <c r="AP56" s="705">
        <v>63</v>
      </c>
      <c r="AQ56" s="706">
        <v>25</v>
      </c>
      <c r="AR56" s="706">
        <f t="shared" si="108"/>
        <v>88</v>
      </c>
      <c r="AS56" s="810">
        <f t="shared" si="90"/>
        <v>-4</v>
      </c>
      <c r="AT56" s="861">
        <f t="shared" ref="AT56:AT69" si="138">(AR56-$J56)/$J56</f>
        <v>-4.3478260869565216E-2</v>
      </c>
      <c r="AU56" s="705">
        <v>63</v>
      </c>
      <c r="AV56" s="706">
        <v>24</v>
      </c>
      <c r="AW56" s="706">
        <f t="shared" si="109"/>
        <v>87</v>
      </c>
      <c r="AX56" s="810">
        <f t="shared" si="91"/>
        <v>-5</v>
      </c>
      <c r="AY56" s="861">
        <f t="shared" ref="AY56:AY69" si="139">(AW56-$J56)/$J56</f>
        <v>-5.434782608695652E-2</v>
      </c>
      <c r="AZ56" s="705">
        <v>61</v>
      </c>
      <c r="BA56" s="706">
        <v>24</v>
      </c>
      <c r="BB56" s="706">
        <f t="shared" ref="BB56:BB69" si="140">SUM(AZ56:BA56)</f>
        <v>85</v>
      </c>
      <c r="BC56" s="810">
        <f t="shared" si="101"/>
        <v>-7</v>
      </c>
      <c r="BD56" s="861">
        <f t="shared" ref="BD56:BD69" si="141">(BB56-$J56)/$J56</f>
        <v>-7.6086956521739135E-2</v>
      </c>
      <c r="BE56" s="705">
        <v>61</v>
      </c>
      <c r="BF56" s="706">
        <v>24</v>
      </c>
      <c r="BG56" s="706">
        <f>SUM(BE56:BF56)</f>
        <v>85</v>
      </c>
      <c r="BH56" s="810">
        <f t="shared" si="102"/>
        <v>-7</v>
      </c>
      <c r="BI56" s="861">
        <f t="shared" ref="BI56:BI69" si="142">(BG56-$J56)/$J56</f>
        <v>-7.6086956521739135E-2</v>
      </c>
      <c r="BJ56" s="705">
        <v>61</v>
      </c>
      <c r="BK56" s="706">
        <v>24</v>
      </c>
      <c r="BL56" s="706">
        <f>SUM(BJ56:BK56)</f>
        <v>85</v>
      </c>
      <c r="BM56" s="810">
        <f t="shared" si="104"/>
        <v>-7</v>
      </c>
      <c r="BN56" s="861">
        <f t="shared" ref="BN56:BN69" si="143">(BL56-$J56)/$J56</f>
        <v>-7.6086956521739135E-2</v>
      </c>
      <c r="BO56" s="824"/>
    </row>
    <row r="57" spans="1:67" s="654" customFormat="1" ht="13.5" thickBot="1" x14ac:dyDescent="0.25">
      <c r="A57" s="824"/>
      <c r="B57" s="770" t="s">
        <v>119</v>
      </c>
      <c r="C57" s="705">
        <v>15</v>
      </c>
      <c r="D57" s="706">
        <v>30</v>
      </c>
      <c r="E57" s="706">
        <f t="shared" si="125"/>
        <v>45</v>
      </c>
      <c r="F57" s="836"/>
      <c r="G57" s="848">
        <f t="shared" si="92"/>
        <v>6</v>
      </c>
      <c r="H57" s="712">
        <v>14</v>
      </c>
      <c r="I57" s="706">
        <v>25</v>
      </c>
      <c r="J57" s="706">
        <f t="shared" si="126"/>
        <v>39</v>
      </c>
      <c r="K57" s="658">
        <v>0</v>
      </c>
      <c r="L57" s="705">
        <v>12</v>
      </c>
      <c r="M57" s="706">
        <v>24</v>
      </c>
      <c r="N57" s="706">
        <f t="shared" si="127"/>
        <v>36</v>
      </c>
      <c r="O57" s="810">
        <f t="shared" si="93"/>
        <v>-3</v>
      </c>
      <c r="P57" s="861">
        <f t="shared" si="128"/>
        <v>-7.6923076923076927E-2</v>
      </c>
      <c r="Q57" s="705">
        <v>12</v>
      </c>
      <c r="R57" s="706">
        <v>23</v>
      </c>
      <c r="S57" s="706">
        <f t="shared" si="129"/>
        <v>35</v>
      </c>
      <c r="T57" s="810">
        <f t="shared" si="85"/>
        <v>-4</v>
      </c>
      <c r="U57" s="861">
        <f t="shared" si="130"/>
        <v>-0.10256410256410256</v>
      </c>
      <c r="V57" s="705">
        <v>12</v>
      </c>
      <c r="W57" s="706">
        <v>23</v>
      </c>
      <c r="X57" s="706">
        <f t="shared" si="131"/>
        <v>35</v>
      </c>
      <c r="Y57" s="810">
        <f t="shared" si="86"/>
        <v>-4</v>
      </c>
      <c r="Z57" s="861">
        <f t="shared" si="132"/>
        <v>-0.10256410256410256</v>
      </c>
      <c r="AA57" s="705">
        <v>12</v>
      </c>
      <c r="AB57" s="706">
        <v>22</v>
      </c>
      <c r="AC57" s="706">
        <f t="shared" si="133"/>
        <v>34</v>
      </c>
      <c r="AD57" s="810">
        <f t="shared" si="87"/>
        <v>-5</v>
      </c>
      <c r="AE57" s="861">
        <f t="shared" si="134"/>
        <v>-0.12820512820512819</v>
      </c>
      <c r="AF57" s="705">
        <v>12</v>
      </c>
      <c r="AG57" s="706">
        <v>19</v>
      </c>
      <c r="AH57" s="706">
        <f t="shared" si="135"/>
        <v>31</v>
      </c>
      <c r="AI57" s="810">
        <f t="shared" si="88"/>
        <v>-8</v>
      </c>
      <c r="AJ57" s="861">
        <f t="shared" si="136"/>
        <v>-0.20512820512820512</v>
      </c>
      <c r="AK57" s="705">
        <v>12</v>
      </c>
      <c r="AL57" s="706">
        <v>18</v>
      </c>
      <c r="AM57" s="706">
        <f>SUM(AK57:AL57)</f>
        <v>30</v>
      </c>
      <c r="AN57" s="810">
        <f t="shared" si="89"/>
        <v>-9</v>
      </c>
      <c r="AO57" s="861">
        <f t="shared" si="137"/>
        <v>-0.23076923076923078</v>
      </c>
      <c r="AP57" s="705">
        <v>12</v>
      </c>
      <c r="AQ57" s="706">
        <v>18</v>
      </c>
      <c r="AR57" s="706">
        <f t="shared" si="108"/>
        <v>30</v>
      </c>
      <c r="AS57" s="810">
        <f t="shared" si="90"/>
        <v>-9</v>
      </c>
      <c r="AT57" s="861">
        <f t="shared" si="138"/>
        <v>-0.23076923076923078</v>
      </c>
      <c r="AU57" s="705">
        <v>12</v>
      </c>
      <c r="AV57" s="706">
        <v>18</v>
      </c>
      <c r="AW57" s="706">
        <f t="shared" si="109"/>
        <v>30</v>
      </c>
      <c r="AX57" s="810">
        <f t="shared" si="91"/>
        <v>-9</v>
      </c>
      <c r="AY57" s="861">
        <f t="shared" si="139"/>
        <v>-0.23076923076923078</v>
      </c>
      <c r="AZ57" s="705">
        <v>12</v>
      </c>
      <c r="BA57" s="706">
        <v>18</v>
      </c>
      <c r="BB57" s="706">
        <f t="shared" si="140"/>
        <v>30</v>
      </c>
      <c r="BC57" s="810">
        <f t="shared" si="101"/>
        <v>-9</v>
      </c>
      <c r="BD57" s="861">
        <f t="shared" si="141"/>
        <v>-0.23076923076923078</v>
      </c>
      <c r="BE57" s="705">
        <v>12</v>
      </c>
      <c r="BF57" s="706">
        <v>18</v>
      </c>
      <c r="BG57" s="706">
        <f>SUM(BE57:BF57)</f>
        <v>30</v>
      </c>
      <c r="BH57" s="810">
        <f t="shared" si="102"/>
        <v>-9</v>
      </c>
      <c r="BI57" s="861">
        <f t="shared" si="142"/>
        <v>-0.23076923076923078</v>
      </c>
      <c r="BJ57" s="705">
        <v>12</v>
      </c>
      <c r="BK57" s="706">
        <v>18</v>
      </c>
      <c r="BL57" s="706">
        <f t="shared" ref="BL57:BL69" si="144">SUM(BJ57:BK57)</f>
        <v>30</v>
      </c>
      <c r="BM57" s="810">
        <f t="shared" si="104"/>
        <v>-9</v>
      </c>
      <c r="BN57" s="861">
        <f t="shared" si="143"/>
        <v>-0.23076923076923078</v>
      </c>
      <c r="BO57" s="824"/>
    </row>
    <row r="58" spans="1:67" s="654" customFormat="1" ht="13.5" thickBot="1" x14ac:dyDescent="0.25">
      <c r="A58" s="824"/>
      <c r="B58" s="770" t="s">
        <v>151</v>
      </c>
      <c r="C58" s="705">
        <v>19</v>
      </c>
      <c r="D58" s="706">
        <v>37</v>
      </c>
      <c r="E58" s="706">
        <f t="shared" si="125"/>
        <v>56</v>
      </c>
      <c r="F58" s="836"/>
      <c r="G58" s="848">
        <f t="shared" si="92"/>
        <v>-3</v>
      </c>
      <c r="H58" s="712">
        <v>20</v>
      </c>
      <c r="I58" s="706">
        <v>39</v>
      </c>
      <c r="J58" s="706">
        <f t="shared" si="126"/>
        <v>59</v>
      </c>
      <c r="K58" s="658">
        <v>0</v>
      </c>
      <c r="L58" s="705">
        <v>21</v>
      </c>
      <c r="M58" s="706">
        <v>35</v>
      </c>
      <c r="N58" s="706">
        <f t="shared" si="127"/>
        <v>56</v>
      </c>
      <c r="O58" s="810">
        <f t="shared" si="93"/>
        <v>-3</v>
      </c>
      <c r="P58" s="861">
        <f>(N58-$J58)/$J58</f>
        <v>-5.0847457627118647E-2</v>
      </c>
      <c r="Q58" s="705">
        <v>21</v>
      </c>
      <c r="R58" s="706">
        <v>35</v>
      </c>
      <c r="S58" s="706">
        <f t="shared" si="129"/>
        <v>56</v>
      </c>
      <c r="T58" s="810">
        <f t="shared" si="85"/>
        <v>-3</v>
      </c>
      <c r="U58" s="861">
        <f t="shared" si="130"/>
        <v>-5.0847457627118647E-2</v>
      </c>
      <c r="V58" s="705">
        <v>20</v>
      </c>
      <c r="W58" s="706">
        <v>33</v>
      </c>
      <c r="X58" s="706">
        <f>SUM(V58:W58)</f>
        <v>53</v>
      </c>
      <c r="Y58" s="810">
        <f t="shared" si="86"/>
        <v>-6</v>
      </c>
      <c r="Z58" s="861">
        <f t="shared" si="132"/>
        <v>-0.10169491525423729</v>
      </c>
      <c r="AA58" s="705">
        <v>19</v>
      </c>
      <c r="AB58" s="706">
        <v>30</v>
      </c>
      <c r="AC58" s="706">
        <f t="shared" si="133"/>
        <v>49</v>
      </c>
      <c r="AD58" s="810">
        <f t="shared" si="87"/>
        <v>-10</v>
      </c>
      <c r="AE58" s="861">
        <f t="shared" si="134"/>
        <v>-0.16949152542372881</v>
      </c>
      <c r="AF58" s="705">
        <v>20</v>
      </c>
      <c r="AG58" s="706">
        <v>30</v>
      </c>
      <c r="AH58" s="706">
        <f t="shared" si="135"/>
        <v>50</v>
      </c>
      <c r="AI58" s="810">
        <f t="shared" si="88"/>
        <v>-9</v>
      </c>
      <c r="AJ58" s="861">
        <f t="shared" si="136"/>
        <v>-0.15254237288135594</v>
      </c>
      <c r="AK58" s="705">
        <v>19</v>
      </c>
      <c r="AL58" s="706">
        <v>30</v>
      </c>
      <c r="AM58" s="706">
        <f>SUM(AK58:AL58)</f>
        <v>49</v>
      </c>
      <c r="AN58" s="810">
        <f t="shared" si="89"/>
        <v>-10</v>
      </c>
      <c r="AO58" s="861">
        <f t="shared" si="137"/>
        <v>-0.16949152542372881</v>
      </c>
      <c r="AP58" s="705">
        <v>17</v>
      </c>
      <c r="AQ58" s="706">
        <v>30</v>
      </c>
      <c r="AR58" s="706">
        <f t="shared" si="108"/>
        <v>47</v>
      </c>
      <c r="AS58" s="810">
        <f t="shared" si="90"/>
        <v>-12</v>
      </c>
      <c r="AT58" s="861">
        <f t="shared" si="138"/>
        <v>-0.20338983050847459</v>
      </c>
      <c r="AU58" s="705">
        <v>17</v>
      </c>
      <c r="AV58" s="706">
        <v>30</v>
      </c>
      <c r="AW58" s="706">
        <f t="shared" si="109"/>
        <v>47</v>
      </c>
      <c r="AX58" s="810">
        <f t="shared" si="91"/>
        <v>-12</v>
      </c>
      <c r="AY58" s="861">
        <f t="shared" si="139"/>
        <v>-0.20338983050847459</v>
      </c>
      <c r="AZ58" s="705">
        <v>17</v>
      </c>
      <c r="BA58" s="706">
        <v>29</v>
      </c>
      <c r="BB58" s="706">
        <f t="shared" si="140"/>
        <v>46</v>
      </c>
      <c r="BC58" s="810">
        <f t="shared" si="101"/>
        <v>-13</v>
      </c>
      <c r="BD58" s="861">
        <f t="shared" si="141"/>
        <v>-0.22033898305084745</v>
      </c>
      <c r="BE58" s="705">
        <v>16</v>
      </c>
      <c r="BF58" s="706">
        <v>29</v>
      </c>
      <c r="BG58" s="706">
        <f>SUM(BE58:BF58)</f>
        <v>45</v>
      </c>
      <c r="BH58" s="810">
        <f t="shared" si="102"/>
        <v>-14</v>
      </c>
      <c r="BI58" s="861">
        <f t="shared" si="142"/>
        <v>-0.23728813559322035</v>
      </c>
      <c r="BJ58" s="705">
        <v>16</v>
      </c>
      <c r="BK58" s="706">
        <v>29</v>
      </c>
      <c r="BL58" s="706">
        <f t="shared" si="144"/>
        <v>45</v>
      </c>
      <c r="BM58" s="810">
        <f t="shared" si="104"/>
        <v>-14</v>
      </c>
      <c r="BN58" s="861">
        <f t="shared" si="143"/>
        <v>-0.23728813559322035</v>
      </c>
      <c r="BO58" s="824"/>
    </row>
    <row r="59" spans="1:67" s="654" customFormat="1" ht="13.5" thickBot="1" x14ac:dyDescent="0.25">
      <c r="A59" s="824"/>
      <c r="B59" s="770" t="s">
        <v>103</v>
      </c>
      <c r="C59" s="705">
        <v>52</v>
      </c>
      <c r="D59" s="706">
        <v>9</v>
      </c>
      <c r="E59" s="706">
        <f t="shared" si="125"/>
        <v>61</v>
      </c>
      <c r="F59" s="836"/>
      <c r="G59" s="848">
        <f t="shared" si="92"/>
        <v>1</v>
      </c>
      <c r="H59" s="712">
        <v>51</v>
      </c>
      <c r="I59" s="706">
        <v>9</v>
      </c>
      <c r="J59" s="706">
        <f t="shared" si="126"/>
        <v>60</v>
      </c>
      <c r="K59" s="658">
        <v>0</v>
      </c>
      <c r="L59" s="705">
        <v>51</v>
      </c>
      <c r="M59" s="706">
        <v>9</v>
      </c>
      <c r="N59" s="706">
        <f t="shared" si="127"/>
        <v>60</v>
      </c>
      <c r="O59" s="810">
        <f t="shared" si="93"/>
        <v>0</v>
      </c>
      <c r="P59" s="861">
        <f t="shared" si="128"/>
        <v>0</v>
      </c>
      <c r="Q59" s="705">
        <v>52</v>
      </c>
      <c r="R59" s="706">
        <v>9</v>
      </c>
      <c r="S59" s="706">
        <f t="shared" si="129"/>
        <v>61</v>
      </c>
      <c r="T59" s="810">
        <f t="shared" si="85"/>
        <v>1</v>
      </c>
      <c r="U59" s="861">
        <f t="shared" si="130"/>
        <v>1.6666666666666666E-2</v>
      </c>
      <c r="V59" s="705">
        <v>51</v>
      </c>
      <c r="W59" s="706">
        <v>9</v>
      </c>
      <c r="X59" s="706">
        <f t="shared" si="131"/>
        <v>60</v>
      </c>
      <c r="Y59" s="810">
        <f t="shared" si="86"/>
        <v>0</v>
      </c>
      <c r="Z59" s="861">
        <f t="shared" si="132"/>
        <v>0</v>
      </c>
      <c r="AA59" s="705">
        <v>49</v>
      </c>
      <c r="AB59" s="706">
        <v>9</v>
      </c>
      <c r="AC59" s="706">
        <f t="shared" si="133"/>
        <v>58</v>
      </c>
      <c r="AD59" s="810">
        <f t="shared" si="87"/>
        <v>-2</v>
      </c>
      <c r="AE59" s="861">
        <f t="shared" si="134"/>
        <v>-3.3333333333333333E-2</v>
      </c>
      <c r="AF59" s="705">
        <v>46</v>
      </c>
      <c r="AG59" s="706">
        <v>8</v>
      </c>
      <c r="AH59" s="706">
        <f t="shared" si="135"/>
        <v>54</v>
      </c>
      <c r="AI59" s="810">
        <f t="shared" si="88"/>
        <v>-6</v>
      </c>
      <c r="AJ59" s="861">
        <f t="shared" si="136"/>
        <v>-0.1</v>
      </c>
      <c r="AK59" s="705">
        <v>46</v>
      </c>
      <c r="AL59" s="706">
        <v>8</v>
      </c>
      <c r="AM59" s="706">
        <f>SUM(AK59:AL59)</f>
        <v>54</v>
      </c>
      <c r="AN59" s="810">
        <f t="shared" si="89"/>
        <v>-6</v>
      </c>
      <c r="AO59" s="861">
        <f t="shared" si="137"/>
        <v>-0.1</v>
      </c>
      <c r="AP59" s="705">
        <v>46</v>
      </c>
      <c r="AQ59" s="706">
        <v>8</v>
      </c>
      <c r="AR59" s="706">
        <f t="shared" si="108"/>
        <v>54</v>
      </c>
      <c r="AS59" s="810">
        <f t="shared" si="90"/>
        <v>-6</v>
      </c>
      <c r="AT59" s="861">
        <f t="shared" si="138"/>
        <v>-0.1</v>
      </c>
      <c r="AU59" s="705">
        <v>46</v>
      </c>
      <c r="AV59" s="706">
        <v>8</v>
      </c>
      <c r="AW59" s="706">
        <f t="shared" si="109"/>
        <v>54</v>
      </c>
      <c r="AX59" s="810">
        <f t="shared" si="91"/>
        <v>-6</v>
      </c>
      <c r="AY59" s="861">
        <f t="shared" si="139"/>
        <v>-0.1</v>
      </c>
      <c r="AZ59" s="705">
        <v>46</v>
      </c>
      <c r="BA59" s="706">
        <v>8</v>
      </c>
      <c r="BB59" s="706">
        <f t="shared" si="140"/>
        <v>54</v>
      </c>
      <c r="BC59" s="810">
        <f t="shared" si="101"/>
        <v>-6</v>
      </c>
      <c r="BD59" s="861">
        <f t="shared" si="141"/>
        <v>-0.1</v>
      </c>
      <c r="BE59" s="705">
        <v>46</v>
      </c>
      <c r="BF59" s="706">
        <v>9</v>
      </c>
      <c r="BG59" s="706">
        <f>SUM(BE59:BF59)</f>
        <v>55</v>
      </c>
      <c r="BH59" s="810">
        <f t="shared" si="102"/>
        <v>-5</v>
      </c>
      <c r="BI59" s="861">
        <f t="shared" si="142"/>
        <v>-8.3333333333333329E-2</v>
      </c>
      <c r="BJ59" s="705">
        <v>46</v>
      </c>
      <c r="BK59" s="706">
        <v>8</v>
      </c>
      <c r="BL59" s="706">
        <f t="shared" si="144"/>
        <v>54</v>
      </c>
      <c r="BM59" s="810">
        <f t="shared" si="104"/>
        <v>-6</v>
      </c>
      <c r="BN59" s="861">
        <f t="shared" si="143"/>
        <v>-0.1</v>
      </c>
      <c r="BO59" s="824"/>
    </row>
    <row r="60" spans="1:67" s="654" customFormat="1" ht="13.5" thickBot="1" x14ac:dyDescent="0.25">
      <c r="A60" s="824"/>
      <c r="B60" s="770" t="s">
        <v>154</v>
      </c>
      <c r="C60" s="705">
        <v>11</v>
      </c>
      <c r="D60" s="706">
        <v>2</v>
      </c>
      <c r="E60" s="706">
        <f t="shared" si="125"/>
        <v>13</v>
      </c>
      <c r="F60" s="836"/>
      <c r="G60" s="848">
        <f t="shared" si="92"/>
        <v>1</v>
      </c>
      <c r="H60" s="712">
        <v>11</v>
      </c>
      <c r="I60" s="706">
        <v>1</v>
      </c>
      <c r="J60" s="706">
        <f t="shared" si="126"/>
        <v>12</v>
      </c>
      <c r="K60" s="658">
        <v>0</v>
      </c>
      <c r="L60" s="705">
        <v>11</v>
      </c>
      <c r="M60" s="706">
        <v>1</v>
      </c>
      <c r="N60" s="706">
        <f t="shared" si="127"/>
        <v>12</v>
      </c>
      <c r="O60" s="810">
        <f t="shared" si="93"/>
        <v>0</v>
      </c>
      <c r="P60" s="861">
        <f t="shared" si="128"/>
        <v>0</v>
      </c>
      <c r="Q60" s="705">
        <v>10</v>
      </c>
      <c r="R60" s="706">
        <v>1</v>
      </c>
      <c r="S60" s="706">
        <f t="shared" si="129"/>
        <v>11</v>
      </c>
      <c r="T60" s="810">
        <f t="shared" si="85"/>
        <v>-1</v>
      </c>
      <c r="U60" s="861">
        <f t="shared" si="130"/>
        <v>-8.3333333333333329E-2</v>
      </c>
      <c r="V60" s="705">
        <v>10</v>
      </c>
      <c r="W60" s="706">
        <v>1</v>
      </c>
      <c r="X60" s="706">
        <f t="shared" si="131"/>
        <v>11</v>
      </c>
      <c r="Y60" s="810">
        <f t="shared" si="86"/>
        <v>-1</v>
      </c>
      <c r="Z60" s="861">
        <f t="shared" si="132"/>
        <v>-8.3333333333333329E-2</v>
      </c>
      <c r="AA60" s="705">
        <v>10</v>
      </c>
      <c r="AB60" s="706">
        <v>1</v>
      </c>
      <c r="AC60" s="706">
        <f t="shared" si="133"/>
        <v>11</v>
      </c>
      <c r="AD60" s="810">
        <f t="shared" si="87"/>
        <v>-1</v>
      </c>
      <c r="AE60" s="861">
        <f t="shared" si="134"/>
        <v>-8.3333333333333329E-2</v>
      </c>
      <c r="AF60" s="705">
        <v>10</v>
      </c>
      <c r="AG60" s="706">
        <v>1</v>
      </c>
      <c r="AH60" s="706">
        <f t="shared" si="135"/>
        <v>11</v>
      </c>
      <c r="AI60" s="810">
        <f t="shared" si="88"/>
        <v>-1</v>
      </c>
      <c r="AJ60" s="861">
        <f t="shared" si="136"/>
        <v>-8.3333333333333329E-2</v>
      </c>
      <c r="AK60" s="705">
        <v>9</v>
      </c>
      <c r="AL60" s="706">
        <v>1</v>
      </c>
      <c r="AM60" s="706">
        <f t="shared" ref="AM60:AM68" si="145">SUM(AK60:AL60)</f>
        <v>10</v>
      </c>
      <c r="AN60" s="810">
        <f t="shared" si="89"/>
        <v>-2</v>
      </c>
      <c r="AO60" s="861">
        <f t="shared" si="137"/>
        <v>-0.16666666666666666</v>
      </c>
      <c r="AP60" s="705">
        <v>9</v>
      </c>
      <c r="AQ60" s="706">
        <v>1</v>
      </c>
      <c r="AR60" s="706">
        <f t="shared" si="108"/>
        <v>10</v>
      </c>
      <c r="AS60" s="810">
        <f t="shared" si="90"/>
        <v>-2</v>
      </c>
      <c r="AT60" s="861">
        <f t="shared" si="138"/>
        <v>-0.16666666666666666</v>
      </c>
      <c r="AU60" s="705">
        <v>8</v>
      </c>
      <c r="AV60" s="706">
        <v>1</v>
      </c>
      <c r="AW60" s="706">
        <f t="shared" si="109"/>
        <v>9</v>
      </c>
      <c r="AX60" s="810">
        <f t="shared" si="91"/>
        <v>-3</v>
      </c>
      <c r="AY60" s="861">
        <f t="shared" si="139"/>
        <v>-0.25</v>
      </c>
      <c r="AZ60" s="705">
        <v>8</v>
      </c>
      <c r="BA60" s="706">
        <v>1</v>
      </c>
      <c r="BB60" s="706">
        <f t="shared" si="140"/>
        <v>9</v>
      </c>
      <c r="BC60" s="810">
        <f t="shared" si="101"/>
        <v>-3</v>
      </c>
      <c r="BD60" s="861">
        <f t="shared" si="141"/>
        <v>-0.25</v>
      </c>
      <c r="BE60" s="705">
        <v>8</v>
      </c>
      <c r="BF60" s="706">
        <v>1</v>
      </c>
      <c r="BG60" s="706">
        <f t="shared" ref="BG60:BG69" si="146">SUM(BE60:BF60)</f>
        <v>9</v>
      </c>
      <c r="BH60" s="810">
        <f t="shared" si="102"/>
        <v>-3</v>
      </c>
      <c r="BI60" s="861">
        <f t="shared" si="142"/>
        <v>-0.25</v>
      </c>
      <c r="BJ60" s="705">
        <v>8</v>
      </c>
      <c r="BK60" s="706">
        <v>1</v>
      </c>
      <c r="BL60" s="706">
        <f t="shared" si="144"/>
        <v>9</v>
      </c>
      <c r="BM60" s="810">
        <f t="shared" si="104"/>
        <v>-3</v>
      </c>
      <c r="BN60" s="861">
        <f t="shared" si="143"/>
        <v>-0.25</v>
      </c>
      <c r="BO60" s="824"/>
    </row>
    <row r="61" spans="1:67" s="654" customFormat="1" ht="13.5" thickBot="1" x14ac:dyDescent="0.25">
      <c r="A61" s="824"/>
      <c r="B61" s="770" t="s">
        <v>116</v>
      </c>
      <c r="C61" s="705">
        <v>48</v>
      </c>
      <c r="D61" s="706">
        <v>21</v>
      </c>
      <c r="E61" s="706">
        <f t="shared" si="125"/>
        <v>69</v>
      </c>
      <c r="F61" s="836"/>
      <c r="G61" s="848">
        <f t="shared" si="92"/>
        <v>0</v>
      </c>
      <c r="H61" s="712">
        <v>48</v>
      </c>
      <c r="I61" s="706">
        <v>21</v>
      </c>
      <c r="J61" s="706">
        <f t="shared" si="126"/>
        <v>69</v>
      </c>
      <c r="K61" s="658">
        <v>0</v>
      </c>
      <c r="L61" s="705">
        <v>48</v>
      </c>
      <c r="M61" s="706">
        <v>21</v>
      </c>
      <c r="N61" s="706">
        <f t="shared" si="127"/>
        <v>69</v>
      </c>
      <c r="O61" s="810">
        <f t="shared" si="93"/>
        <v>0</v>
      </c>
      <c r="P61" s="861">
        <f t="shared" si="128"/>
        <v>0</v>
      </c>
      <c r="Q61" s="705">
        <v>48</v>
      </c>
      <c r="R61" s="706">
        <v>20</v>
      </c>
      <c r="S61" s="706">
        <f t="shared" si="129"/>
        <v>68</v>
      </c>
      <c r="T61" s="810">
        <f t="shared" si="85"/>
        <v>-1</v>
      </c>
      <c r="U61" s="861">
        <f t="shared" si="130"/>
        <v>-1.4492753623188406E-2</v>
      </c>
      <c r="V61" s="705">
        <v>48</v>
      </c>
      <c r="W61" s="706">
        <v>20</v>
      </c>
      <c r="X61" s="706">
        <f t="shared" si="131"/>
        <v>68</v>
      </c>
      <c r="Y61" s="810">
        <f t="shared" si="86"/>
        <v>-1</v>
      </c>
      <c r="Z61" s="861">
        <f t="shared" si="132"/>
        <v>-1.4492753623188406E-2</v>
      </c>
      <c r="AA61" s="705">
        <v>48</v>
      </c>
      <c r="AB61" s="706">
        <v>20</v>
      </c>
      <c r="AC61" s="706">
        <f t="shared" si="133"/>
        <v>68</v>
      </c>
      <c r="AD61" s="810">
        <f t="shared" si="87"/>
        <v>-1</v>
      </c>
      <c r="AE61" s="861">
        <f t="shared" si="134"/>
        <v>-1.4492753623188406E-2</v>
      </c>
      <c r="AF61" s="705">
        <v>35</v>
      </c>
      <c r="AG61" s="706">
        <v>20</v>
      </c>
      <c r="AH61" s="706">
        <f t="shared" si="135"/>
        <v>55</v>
      </c>
      <c r="AI61" s="810">
        <f t="shared" si="88"/>
        <v>-14</v>
      </c>
      <c r="AJ61" s="861">
        <f t="shared" si="136"/>
        <v>-0.20289855072463769</v>
      </c>
      <c r="AK61" s="705">
        <v>46</v>
      </c>
      <c r="AL61" s="706">
        <v>22</v>
      </c>
      <c r="AM61" s="706">
        <f t="shared" si="145"/>
        <v>68</v>
      </c>
      <c r="AN61" s="810">
        <f t="shared" si="89"/>
        <v>-1</v>
      </c>
      <c r="AO61" s="861">
        <f t="shared" si="137"/>
        <v>-1.4492753623188406E-2</v>
      </c>
      <c r="AP61" s="705">
        <v>46</v>
      </c>
      <c r="AQ61" s="706">
        <v>20</v>
      </c>
      <c r="AR61" s="706">
        <f t="shared" si="108"/>
        <v>66</v>
      </c>
      <c r="AS61" s="810">
        <f t="shared" si="90"/>
        <v>-3</v>
      </c>
      <c r="AT61" s="861">
        <f t="shared" si="138"/>
        <v>-4.3478260869565216E-2</v>
      </c>
      <c r="AU61" s="705">
        <v>45</v>
      </c>
      <c r="AV61" s="706">
        <v>20</v>
      </c>
      <c r="AW61" s="706">
        <f t="shared" si="109"/>
        <v>65</v>
      </c>
      <c r="AX61" s="810">
        <f t="shared" si="91"/>
        <v>-4</v>
      </c>
      <c r="AY61" s="861">
        <f t="shared" si="139"/>
        <v>-5.7971014492753624E-2</v>
      </c>
      <c r="AZ61" s="705">
        <v>45</v>
      </c>
      <c r="BA61" s="706">
        <v>20</v>
      </c>
      <c r="BB61" s="706">
        <f t="shared" si="140"/>
        <v>65</v>
      </c>
      <c r="BC61" s="810">
        <f t="shared" si="101"/>
        <v>-4</v>
      </c>
      <c r="BD61" s="861">
        <f t="shared" si="141"/>
        <v>-5.7971014492753624E-2</v>
      </c>
      <c r="BE61" s="705">
        <v>45</v>
      </c>
      <c r="BF61" s="706">
        <v>19</v>
      </c>
      <c r="BG61" s="706">
        <f t="shared" si="146"/>
        <v>64</v>
      </c>
      <c r="BH61" s="810">
        <f t="shared" si="102"/>
        <v>-5</v>
      </c>
      <c r="BI61" s="861">
        <f t="shared" si="142"/>
        <v>-7.2463768115942032E-2</v>
      </c>
      <c r="BJ61" s="705">
        <v>45</v>
      </c>
      <c r="BK61" s="706">
        <v>19</v>
      </c>
      <c r="BL61" s="706">
        <f t="shared" si="144"/>
        <v>64</v>
      </c>
      <c r="BM61" s="810">
        <f t="shared" si="104"/>
        <v>-5</v>
      </c>
      <c r="BN61" s="861">
        <f t="shared" si="143"/>
        <v>-7.2463768115942032E-2</v>
      </c>
      <c r="BO61" s="824"/>
    </row>
    <row r="62" spans="1:67" s="654" customFormat="1" ht="13.5" thickBot="1" x14ac:dyDescent="0.25">
      <c r="A62" s="824"/>
      <c r="B62" s="770" t="s">
        <v>156</v>
      </c>
      <c r="C62" s="705">
        <v>6</v>
      </c>
      <c r="D62" s="706">
        <v>4</v>
      </c>
      <c r="E62" s="706">
        <f t="shared" si="125"/>
        <v>10</v>
      </c>
      <c r="F62" s="836"/>
      <c r="G62" s="848">
        <f t="shared" si="92"/>
        <v>1</v>
      </c>
      <c r="H62" s="712">
        <v>6</v>
      </c>
      <c r="I62" s="706">
        <v>3</v>
      </c>
      <c r="J62" s="706">
        <f t="shared" si="126"/>
        <v>9</v>
      </c>
      <c r="K62" s="658">
        <v>0</v>
      </c>
      <c r="L62" s="705">
        <v>6</v>
      </c>
      <c r="M62" s="706">
        <v>2</v>
      </c>
      <c r="N62" s="706">
        <f t="shared" si="127"/>
        <v>8</v>
      </c>
      <c r="O62" s="810">
        <f t="shared" si="93"/>
        <v>-1</v>
      </c>
      <c r="P62" s="861">
        <f t="shared" si="128"/>
        <v>-0.1111111111111111</v>
      </c>
      <c r="Q62" s="705">
        <v>6</v>
      </c>
      <c r="R62" s="706">
        <v>2</v>
      </c>
      <c r="S62" s="706">
        <f t="shared" si="129"/>
        <v>8</v>
      </c>
      <c r="T62" s="810">
        <f t="shared" si="85"/>
        <v>-1</v>
      </c>
      <c r="U62" s="861">
        <f t="shared" si="130"/>
        <v>-0.1111111111111111</v>
      </c>
      <c r="V62" s="705">
        <v>6</v>
      </c>
      <c r="W62" s="706">
        <v>2</v>
      </c>
      <c r="X62" s="706">
        <f t="shared" si="131"/>
        <v>8</v>
      </c>
      <c r="Y62" s="810">
        <f t="shared" si="86"/>
        <v>-1</v>
      </c>
      <c r="Z62" s="861">
        <f t="shared" si="132"/>
        <v>-0.1111111111111111</v>
      </c>
      <c r="AA62" s="705">
        <v>6</v>
      </c>
      <c r="AB62" s="706">
        <v>2</v>
      </c>
      <c r="AC62" s="706">
        <f t="shared" si="133"/>
        <v>8</v>
      </c>
      <c r="AD62" s="810">
        <f t="shared" si="87"/>
        <v>-1</v>
      </c>
      <c r="AE62" s="861">
        <f t="shared" si="134"/>
        <v>-0.1111111111111111</v>
      </c>
      <c r="AF62" s="705">
        <v>6</v>
      </c>
      <c r="AG62" s="706">
        <v>2</v>
      </c>
      <c r="AH62" s="706">
        <f t="shared" si="135"/>
        <v>8</v>
      </c>
      <c r="AI62" s="810">
        <f t="shared" si="88"/>
        <v>-1</v>
      </c>
      <c r="AJ62" s="861">
        <f t="shared" si="136"/>
        <v>-0.1111111111111111</v>
      </c>
      <c r="AK62" s="705">
        <v>6</v>
      </c>
      <c r="AL62" s="706">
        <v>2</v>
      </c>
      <c r="AM62" s="706">
        <f t="shared" si="145"/>
        <v>8</v>
      </c>
      <c r="AN62" s="810">
        <f t="shared" si="89"/>
        <v>-1</v>
      </c>
      <c r="AO62" s="861">
        <f t="shared" si="137"/>
        <v>-0.1111111111111111</v>
      </c>
      <c r="AP62" s="705">
        <v>6</v>
      </c>
      <c r="AQ62" s="706">
        <v>2</v>
      </c>
      <c r="AR62" s="706">
        <f t="shared" si="108"/>
        <v>8</v>
      </c>
      <c r="AS62" s="810">
        <f t="shared" si="90"/>
        <v>-1</v>
      </c>
      <c r="AT62" s="861">
        <f t="shared" si="138"/>
        <v>-0.1111111111111111</v>
      </c>
      <c r="AU62" s="705">
        <v>6</v>
      </c>
      <c r="AV62" s="706">
        <v>2</v>
      </c>
      <c r="AW62" s="706">
        <f t="shared" si="109"/>
        <v>8</v>
      </c>
      <c r="AX62" s="810">
        <f t="shared" si="91"/>
        <v>-1</v>
      </c>
      <c r="AY62" s="861">
        <f t="shared" si="139"/>
        <v>-0.1111111111111111</v>
      </c>
      <c r="AZ62" s="705">
        <v>6</v>
      </c>
      <c r="BA62" s="706">
        <v>2</v>
      </c>
      <c r="BB62" s="706">
        <f t="shared" si="140"/>
        <v>8</v>
      </c>
      <c r="BC62" s="810">
        <f t="shared" si="101"/>
        <v>-1</v>
      </c>
      <c r="BD62" s="861">
        <f t="shared" si="141"/>
        <v>-0.1111111111111111</v>
      </c>
      <c r="BE62" s="705">
        <v>5</v>
      </c>
      <c r="BF62" s="706">
        <v>2</v>
      </c>
      <c r="BG62" s="706">
        <f t="shared" si="146"/>
        <v>7</v>
      </c>
      <c r="BH62" s="810">
        <f t="shared" si="102"/>
        <v>-2</v>
      </c>
      <c r="BI62" s="861">
        <f t="shared" si="142"/>
        <v>-0.22222222222222221</v>
      </c>
      <c r="BJ62" s="705">
        <v>5</v>
      </c>
      <c r="BK62" s="706">
        <v>2</v>
      </c>
      <c r="BL62" s="706">
        <f t="shared" si="144"/>
        <v>7</v>
      </c>
      <c r="BM62" s="810">
        <f t="shared" si="104"/>
        <v>-2</v>
      </c>
      <c r="BN62" s="861">
        <f t="shared" si="143"/>
        <v>-0.22222222222222221</v>
      </c>
      <c r="BO62" s="824"/>
    </row>
    <row r="63" spans="1:67" s="654" customFormat="1" ht="13.5" thickBot="1" x14ac:dyDescent="0.25">
      <c r="A63" s="824"/>
      <c r="B63" s="770" t="s">
        <v>157</v>
      </c>
      <c r="C63" s="705">
        <v>21</v>
      </c>
      <c r="D63" s="706">
        <v>23</v>
      </c>
      <c r="E63" s="706">
        <f t="shared" si="125"/>
        <v>44</v>
      </c>
      <c r="F63" s="836"/>
      <c r="G63" s="848">
        <f t="shared" si="92"/>
        <v>0</v>
      </c>
      <c r="H63" s="712">
        <v>21</v>
      </c>
      <c r="I63" s="706">
        <v>23</v>
      </c>
      <c r="J63" s="706">
        <f t="shared" si="126"/>
        <v>44</v>
      </c>
      <c r="K63" s="658">
        <v>0</v>
      </c>
      <c r="L63" s="705">
        <v>21</v>
      </c>
      <c r="M63" s="706">
        <v>23</v>
      </c>
      <c r="N63" s="706">
        <f t="shared" si="127"/>
        <v>44</v>
      </c>
      <c r="O63" s="810">
        <f t="shared" si="93"/>
        <v>0</v>
      </c>
      <c r="P63" s="861">
        <f t="shared" si="128"/>
        <v>0</v>
      </c>
      <c r="Q63" s="705">
        <v>20</v>
      </c>
      <c r="R63" s="706">
        <v>23</v>
      </c>
      <c r="S63" s="706">
        <f t="shared" si="129"/>
        <v>43</v>
      </c>
      <c r="T63" s="810">
        <f t="shared" si="85"/>
        <v>-1</v>
      </c>
      <c r="U63" s="861">
        <f t="shared" si="130"/>
        <v>-2.2727272727272728E-2</v>
      </c>
      <c r="V63" s="705">
        <v>19</v>
      </c>
      <c r="W63" s="706">
        <v>23</v>
      </c>
      <c r="X63" s="706">
        <f t="shared" si="131"/>
        <v>42</v>
      </c>
      <c r="Y63" s="810">
        <f t="shared" si="86"/>
        <v>-2</v>
      </c>
      <c r="Z63" s="861">
        <f t="shared" si="132"/>
        <v>-4.5454545454545456E-2</v>
      </c>
      <c r="AA63" s="705">
        <v>19</v>
      </c>
      <c r="AB63" s="706">
        <v>23</v>
      </c>
      <c r="AC63" s="706">
        <f t="shared" si="133"/>
        <v>42</v>
      </c>
      <c r="AD63" s="810">
        <f t="shared" si="87"/>
        <v>-2</v>
      </c>
      <c r="AE63" s="861">
        <f t="shared" si="134"/>
        <v>-4.5454545454545456E-2</v>
      </c>
      <c r="AF63" s="705">
        <v>20</v>
      </c>
      <c r="AG63" s="706">
        <v>21</v>
      </c>
      <c r="AH63" s="706">
        <f t="shared" si="135"/>
        <v>41</v>
      </c>
      <c r="AI63" s="810">
        <f t="shared" si="88"/>
        <v>-3</v>
      </c>
      <c r="AJ63" s="861">
        <f t="shared" si="136"/>
        <v>-6.8181818181818177E-2</v>
      </c>
      <c r="AK63" s="705">
        <v>19</v>
      </c>
      <c r="AL63" s="706">
        <v>21</v>
      </c>
      <c r="AM63" s="706">
        <f t="shared" si="145"/>
        <v>40</v>
      </c>
      <c r="AN63" s="810">
        <f t="shared" si="89"/>
        <v>-4</v>
      </c>
      <c r="AO63" s="861">
        <f t="shared" si="137"/>
        <v>-9.0909090909090912E-2</v>
      </c>
      <c r="AP63" s="705">
        <v>19</v>
      </c>
      <c r="AQ63" s="706">
        <v>21</v>
      </c>
      <c r="AR63" s="706">
        <f t="shared" si="108"/>
        <v>40</v>
      </c>
      <c r="AS63" s="810">
        <f t="shared" si="90"/>
        <v>-4</v>
      </c>
      <c r="AT63" s="861">
        <f t="shared" si="138"/>
        <v>-9.0909090909090912E-2</v>
      </c>
      <c r="AU63" s="705">
        <v>18</v>
      </c>
      <c r="AV63" s="706">
        <v>21</v>
      </c>
      <c r="AW63" s="706">
        <f t="shared" si="109"/>
        <v>39</v>
      </c>
      <c r="AX63" s="810">
        <f t="shared" si="91"/>
        <v>-5</v>
      </c>
      <c r="AY63" s="861">
        <f t="shared" si="139"/>
        <v>-0.11363636363636363</v>
      </c>
      <c r="AZ63" s="705">
        <v>18</v>
      </c>
      <c r="BA63" s="706">
        <v>21</v>
      </c>
      <c r="BB63" s="706">
        <f t="shared" si="140"/>
        <v>39</v>
      </c>
      <c r="BC63" s="810">
        <f t="shared" si="101"/>
        <v>-5</v>
      </c>
      <c r="BD63" s="861">
        <f t="shared" si="141"/>
        <v>-0.11363636363636363</v>
      </c>
      <c r="BE63" s="705">
        <v>18</v>
      </c>
      <c r="BF63" s="706">
        <v>21</v>
      </c>
      <c r="BG63" s="706">
        <f t="shared" si="146"/>
        <v>39</v>
      </c>
      <c r="BH63" s="810">
        <f t="shared" si="102"/>
        <v>-5</v>
      </c>
      <c r="BI63" s="861">
        <f t="shared" si="142"/>
        <v>-0.11363636363636363</v>
      </c>
      <c r="BJ63" s="705">
        <v>18</v>
      </c>
      <c r="BK63" s="706">
        <v>21</v>
      </c>
      <c r="BL63" s="706">
        <f t="shared" si="144"/>
        <v>39</v>
      </c>
      <c r="BM63" s="810">
        <f t="shared" si="104"/>
        <v>-5</v>
      </c>
      <c r="BN63" s="861">
        <f t="shared" si="143"/>
        <v>-0.11363636363636363</v>
      </c>
      <c r="BO63" s="824"/>
    </row>
    <row r="64" spans="1:67" s="654" customFormat="1" ht="13.5" thickBot="1" x14ac:dyDescent="0.25">
      <c r="A64" s="824"/>
      <c r="B64" s="770" t="s">
        <v>164</v>
      </c>
      <c r="C64" s="705">
        <v>30</v>
      </c>
      <c r="D64" s="706">
        <v>13</v>
      </c>
      <c r="E64" s="706">
        <f t="shared" si="125"/>
        <v>43</v>
      </c>
      <c r="F64" s="836"/>
      <c r="G64" s="848">
        <f t="shared" si="92"/>
        <v>1</v>
      </c>
      <c r="H64" s="712">
        <v>29</v>
      </c>
      <c r="I64" s="706">
        <v>13</v>
      </c>
      <c r="J64" s="706">
        <f t="shared" si="126"/>
        <v>42</v>
      </c>
      <c r="K64" s="658">
        <v>0</v>
      </c>
      <c r="L64" s="705">
        <v>27</v>
      </c>
      <c r="M64" s="706">
        <v>9</v>
      </c>
      <c r="N64" s="706">
        <f t="shared" si="127"/>
        <v>36</v>
      </c>
      <c r="O64" s="810">
        <f t="shared" si="93"/>
        <v>-6</v>
      </c>
      <c r="P64" s="861">
        <f t="shared" si="128"/>
        <v>-0.14285714285714285</v>
      </c>
      <c r="Q64" s="705">
        <v>25</v>
      </c>
      <c r="R64" s="706">
        <v>9</v>
      </c>
      <c r="S64" s="706">
        <f t="shared" si="129"/>
        <v>34</v>
      </c>
      <c r="T64" s="810">
        <f t="shared" si="85"/>
        <v>-8</v>
      </c>
      <c r="U64" s="861">
        <f t="shared" si="130"/>
        <v>-0.19047619047619047</v>
      </c>
      <c r="V64" s="705">
        <v>23</v>
      </c>
      <c r="W64" s="706">
        <v>9</v>
      </c>
      <c r="X64" s="706">
        <f t="shared" si="131"/>
        <v>32</v>
      </c>
      <c r="Y64" s="810">
        <f t="shared" si="86"/>
        <v>-10</v>
      </c>
      <c r="Z64" s="861">
        <f t="shared" si="132"/>
        <v>-0.23809523809523808</v>
      </c>
      <c r="AA64" s="705">
        <v>23</v>
      </c>
      <c r="AB64" s="706">
        <v>9</v>
      </c>
      <c r="AC64" s="706">
        <f t="shared" si="133"/>
        <v>32</v>
      </c>
      <c r="AD64" s="810">
        <f t="shared" si="87"/>
        <v>-10</v>
      </c>
      <c r="AE64" s="861">
        <f t="shared" si="134"/>
        <v>-0.23809523809523808</v>
      </c>
      <c r="AF64" s="705">
        <v>21</v>
      </c>
      <c r="AG64" s="706">
        <v>9</v>
      </c>
      <c r="AH64" s="706">
        <f t="shared" si="135"/>
        <v>30</v>
      </c>
      <c r="AI64" s="810">
        <f t="shared" si="88"/>
        <v>-12</v>
      </c>
      <c r="AJ64" s="861">
        <f t="shared" si="136"/>
        <v>-0.2857142857142857</v>
      </c>
      <c r="AK64" s="705">
        <v>22</v>
      </c>
      <c r="AL64" s="706">
        <v>9</v>
      </c>
      <c r="AM64" s="706">
        <f t="shared" si="145"/>
        <v>31</v>
      </c>
      <c r="AN64" s="810">
        <f t="shared" si="89"/>
        <v>-11</v>
      </c>
      <c r="AO64" s="861">
        <f t="shared" si="137"/>
        <v>-0.26190476190476192</v>
      </c>
      <c r="AP64" s="705">
        <v>21</v>
      </c>
      <c r="AQ64" s="706">
        <v>9</v>
      </c>
      <c r="AR64" s="706">
        <f t="shared" si="108"/>
        <v>30</v>
      </c>
      <c r="AS64" s="810">
        <f t="shared" si="90"/>
        <v>-12</v>
      </c>
      <c r="AT64" s="861">
        <f t="shared" si="138"/>
        <v>-0.2857142857142857</v>
      </c>
      <c r="AU64" s="705">
        <v>21</v>
      </c>
      <c r="AV64" s="706">
        <v>9</v>
      </c>
      <c r="AW64" s="706">
        <f t="shared" si="109"/>
        <v>30</v>
      </c>
      <c r="AX64" s="810">
        <f t="shared" si="91"/>
        <v>-12</v>
      </c>
      <c r="AY64" s="861">
        <f t="shared" si="139"/>
        <v>-0.2857142857142857</v>
      </c>
      <c r="AZ64" s="705">
        <v>21</v>
      </c>
      <c r="BA64" s="706">
        <v>9</v>
      </c>
      <c r="BB64" s="706">
        <f t="shared" si="140"/>
        <v>30</v>
      </c>
      <c r="BC64" s="810">
        <f t="shared" si="101"/>
        <v>-12</v>
      </c>
      <c r="BD64" s="861">
        <f t="shared" si="141"/>
        <v>-0.2857142857142857</v>
      </c>
      <c r="BE64" s="705">
        <v>21</v>
      </c>
      <c r="BF64" s="706">
        <v>9</v>
      </c>
      <c r="BG64" s="706">
        <f t="shared" si="146"/>
        <v>30</v>
      </c>
      <c r="BH64" s="810">
        <f t="shared" si="102"/>
        <v>-12</v>
      </c>
      <c r="BI64" s="861">
        <f t="shared" si="142"/>
        <v>-0.2857142857142857</v>
      </c>
      <c r="BJ64" s="705">
        <v>21</v>
      </c>
      <c r="BK64" s="706">
        <v>9</v>
      </c>
      <c r="BL64" s="706">
        <f t="shared" si="144"/>
        <v>30</v>
      </c>
      <c r="BM64" s="810">
        <f t="shared" si="104"/>
        <v>-12</v>
      </c>
      <c r="BN64" s="861">
        <f t="shared" si="143"/>
        <v>-0.2857142857142857</v>
      </c>
      <c r="BO64" s="824"/>
    </row>
    <row r="65" spans="1:67" s="654" customFormat="1" ht="13.5" thickBot="1" x14ac:dyDescent="0.25">
      <c r="A65" s="824"/>
      <c r="B65" s="770" t="s">
        <v>158</v>
      </c>
      <c r="C65" s="705">
        <v>23</v>
      </c>
      <c r="D65" s="706">
        <v>14</v>
      </c>
      <c r="E65" s="706">
        <f t="shared" si="125"/>
        <v>37</v>
      </c>
      <c r="F65" s="836"/>
      <c r="G65" s="848">
        <f t="shared" si="92"/>
        <v>6</v>
      </c>
      <c r="H65" s="712">
        <v>20</v>
      </c>
      <c r="I65" s="706">
        <v>11</v>
      </c>
      <c r="J65" s="706">
        <f t="shared" si="126"/>
        <v>31</v>
      </c>
      <c r="K65" s="658">
        <v>0</v>
      </c>
      <c r="L65" s="705">
        <v>20</v>
      </c>
      <c r="M65" s="706">
        <v>10</v>
      </c>
      <c r="N65" s="706">
        <f t="shared" si="127"/>
        <v>30</v>
      </c>
      <c r="O65" s="810">
        <f t="shared" si="93"/>
        <v>-1</v>
      </c>
      <c r="P65" s="861">
        <f t="shared" si="128"/>
        <v>-3.2258064516129031E-2</v>
      </c>
      <c r="Q65" s="705">
        <v>21</v>
      </c>
      <c r="R65" s="706">
        <v>11</v>
      </c>
      <c r="S65" s="706">
        <f t="shared" si="129"/>
        <v>32</v>
      </c>
      <c r="T65" s="810">
        <f t="shared" si="85"/>
        <v>1</v>
      </c>
      <c r="U65" s="861">
        <f t="shared" si="130"/>
        <v>3.2258064516129031E-2</v>
      </c>
      <c r="V65" s="705">
        <v>20</v>
      </c>
      <c r="W65" s="706">
        <v>11</v>
      </c>
      <c r="X65" s="706">
        <f t="shared" si="131"/>
        <v>31</v>
      </c>
      <c r="Y65" s="810">
        <f t="shared" si="86"/>
        <v>0</v>
      </c>
      <c r="Z65" s="861">
        <f t="shared" si="132"/>
        <v>0</v>
      </c>
      <c r="AA65" s="705">
        <v>20</v>
      </c>
      <c r="AB65" s="706">
        <v>11</v>
      </c>
      <c r="AC65" s="706">
        <f t="shared" si="133"/>
        <v>31</v>
      </c>
      <c r="AD65" s="810">
        <f t="shared" si="87"/>
        <v>0</v>
      </c>
      <c r="AE65" s="861">
        <f t="shared" si="134"/>
        <v>0</v>
      </c>
      <c r="AF65" s="705">
        <v>20</v>
      </c>
      <c r="AG65" s="706">
        <v>9</v>
      </c>
      <c r="AH65" s="706">
        <f t="shared" si="135"/>
        <v>29</v>
      </c>
      <c r="AI65" s="810">
        <f t="shared" si="88"/>
        <v>-2</v>
      </c>
      <c r="AJ65" s="861">
        <f t="shared" si="136"/>
        <v>-6.4516129032258063E-2</v>
      </c>
      <c r="AK65" s="705">
        <v>20</v>
      </c>
      <c r="AL65" s="706">
        <v>9</v>
      </c>
      <c r="AM65" s="706">
        <f t="shared" si="145"/>
        <v>29</v>
      </c>
      <c r="AN65" s="810">
        <f t="shared" si="89"/>
        <v>-2</v>
      </c>
      <c r="AO65" s="861">
        <f t="shared" si="137"/>
        <v>-6.4516129032258063E-2</v>
      </c>
      <c r="AP65" s="705">
        <v>19</v>
      </c>
      <c r="AQ65" s="706">
        <v>9</v>
      </c>
      <c r="AR65" s="706">
        <f t="shared" si="108"/>
        <v>28</v>
      </c>
      <c r="AS65" s="810">
        <f t="shared" si="90"/>
        <v>-3</v>
      </c>
      <c r="AT65" s="861">
        <f t="shared" si="138"/>
        <v>-9.6774193548387094E-2</v>
      </c>
      <c r="AU65" s="705">
        <v>19</v>
      </c>
      <c r="AV65" s="706">
        <v>9</v>
      </c>
      <c r="AW65" s="706">
        <f t="shared" si="109"/>
        <v>28</v>
      </c>
      <c r="AX65" s="810">
        <f t="shared" si="91"/>
        <v>-3</v>
      </c>
      <c r="AY65" s="861">
        <f t="shared" si="139"/>
        <v>-9.6774193548387094E-2</v>
      </c>
      <c r="AZ65" s="705">
        <v>19</v>
      </c>
      <c r="BA65" s="706">
        <v>9</v>
      </c>
      <c r="BB65" s="706">
        <f t="shared" si="140"/>
        <v>28</v>
      </c>
      <c r="BC65" s="810">
        <f t="shared" si="101"/>
        <v>-3</v>
      </c>
      <c r="BD65" s="861">
        <f t="shared" si="141"/>
        <v>-9.6774193548387094E-2</v>
      </c>
      <c r="BE65" s="705">
        <v>19</v>
      </c>
      <c r="BF65" s="706">
        <v>9</v>
      </c>
      <c r="BG65" s="706">
        <f t="shared" si="146"/>
        <v>28</v>
      </c>
      <c r="BH65" s="810">
        <f t="shared" si="102"/>
        <v>-3</v>
      </c>
      <c r="BI65" s="861">
        <f t="shared" si="142"/>
        <v>-9.6774193548387094E-2</v>
      </c>
      <c r="BJ65" s="705">
        <v>19</v>
      </c>
      <c r="BK65" s="706">
        <v>9</v>
      </c>
      <c r="BL65" s="706">
        <f t="shared" si="144"/>
        <v>28</v>
      </c>
      <c r="BM65" s="810">
        <f t="shared" si="104"/>
        <v>-3</v>
      </c>
      <c r="BN65" s="861">
        <f t="shared" si="143"/>
        <v>-9.6774193548387094E-2</v>
      </c>
      <c r="BO65" s="824"/>
    </row>
    <row r="66" spans="1:67" s="654" customFormat="1" ht="13.5" thickBot="1" x14ac:dyDescent="0.25">
      <c r="A66" s="824"/>
      <c r="B66" s="770" t="s">
        <v>215</v>
      </c>
      <c r="C66" s="705">
        <v>21</v>
      </c>
      <c r="D66" s="706">
        <v>3</v>
      </c>
      <c r="E66" s="706">
        <f t="shared" si="125"/>
        <v>24</v>
      </c>
      <c r="F66" s="836"/>
      <c r="G66" s="848">
        <f t="shared" si="92"/>
        <v>0</v>
      </c>
      <c r="H66" s="712">
        <v>21</v>
      </c>
      <c r="I66" s="706">
        <v>3</v>
      </c>
      <c r="J66" s="706">
        <f t="shared" si="126"/>
        <v>24</v>
      </c>
      <c r="K66" s="658">
        <v>0</v>
      </c>
      <c r="L66" s="705">
        <v>21</v>
      </c>
      <c r="M66" s="706">
        <v>3</v>
      </c>
      <c r="N66" s="706">
        <f t="shared" si="127"/>
        <v>24</v>
      </c>
      <c r="O66" s="810">
        <f t="shared" si="93"/>
        <v>0</v>
      </c>
      <c r="P66" s="861">
        <f t="shared" si="128"/>
        <v>0</v>
      </c>
      <c r="Q66" s="705">
        <v>20</v>
      </c>
      <c r="R66" s="706">
        <v>3</v>
      </c>
      <c r="S66" s="706">
        <f t="shared" si="129"/>
        <v>23</v>
      </c>
      <c r="T66" s="810">
        <f t="shared" si="85"/>
        <v>-1</v>
      </c>
      <c r="U66" s="861">
        <f t="shared" si="130"/>
        <v>-4.1666666666666664E-2</v>
      </c>
      <c r="V66" s="705">
        <v>20</v>
      </c>
      <c r="W66" s="706">
        <v>3</v>
      </c>
      <c r="X66" s="706">
        <f t="shared" si="131"/>
        <v>23</v>
      </c>
      <c r="Y66" s="810">
        <f t="shared" si="86"/>
        <v>-1</v>
      </c>
      <c r="Z66" s="861">
        <f t="shared" si="132"/>
        <v>-4.1666666666666664E-2</v>
      </c>
      <c r="AA66" s="705">
        <v>20</v>
      </c>
      <c r="AB66" s="706">
        <v>3</v>
      </c>
      <c r="AC66" s="706">
        <f t="shared" si="133"/>
        <v>23</v>
      </c>
      <c r="AD66" s="810">
        <f t="shared" si="87"/>
        <v>-1</v>
      </c>
      <c r="AE66" s="861">
        <f t="shared" si="134"/>
        <v>-4.1666666666666664E-2</v>
      </c>
      <c r="AF66" s="705">
        <v>20</v>
      </c>
      <c r="AG66" s="706">
        <v>3</v>
      </c>
      <c r="AH66" s="706">
        <f t="shared" si="135"/>
        <v>23</v>
      </c>
      <c r="AI66" s="810">
        <f t="shared" si="88"/>
        <v>-1</v>
      </c>
      <c r="AJ66" s="861">
        <f t="shared" si="136"/>
        <v>-4.1666666666666664E-2</v>
      </c>
      <c r="AK66" s="705">
        <v>20</v>
      </c>
      <c r="AL66" s="706">
        <v>3</v>
      </c>
      <c r="AM66" s="706">
        <f t="shared" si="145"/>
        <v>23</v>
      </c>
      <c r="AN66" s="810">
        <f t="shared" si="89"/>
        <v>-1</v>
      </c>
      <c r="AO66" s="861">
        <f t="shared" si="137"/>
        <v>-4.1666666666666664E-2</v>
      </c>
      <c r="AP66" s="705">
        <v>20</v>
      </c>
      <c r="AQ66" s="706">
        <v>3</v>
      </c>
      <c r="AR66" s="706">
        <f t="shared" si="108"/>
        <v>23</v>
      </c>
      <c r="AS66" s="810">
        <f t="shared" si="90"/>
        <v>-1</v>
      </c>
      <c r="AT66" s="861">
        <f t="shared" si="138"/>
        <v>-4.1666666666666664E-2</v>
      </c>
      <c r="AU66" s="705">
        <v>20</v>
      </c>
      <c r="AV66" s="706">
        <v>3</v>
      </c>
      <c r="AW66" s="706">
        <f t="shared" si="109"/>
        <v>23</v>
      </c>
      <c r="AX66" s="810">
        <f t="shared" si="91"/>
        <v>-1</v>
      </c>
      <c r="AY66" s="861">
        <f t="shared" si="139"/>
        <v>-4.1666666666666664E-2</v>
      </c>
      <c r="AZ66" s="705">
        <v>20</v>
      </c>
      <c r="BA66" s="706">
        <v>3</v>
      </c>
      <c r="BB66" s="706">
        <f t="shared" si="140"/>
        <v>23</v>
      </c>
      <c r="BC66" s="810">
        <f t="shared" si="101"/>
        <v>-1</v>
      </c>
      <c r="BD66" s="861">
        <f t="shared" si="141"/>
        <v>-4.1666666666666664E-2</v>
      </c>
      <c r="BE66" s="705">
        <v>20</v>
      </c>
      <c r="BF66" s="706">
        <v>3</v>
      </c>
      <c r="BG66" s="706">
        <f t="shared" si="146"/>
        <v>23</v>
      </c>
      <c r="BH66" s="810">
        <f t="shared" si="102"/>
        <v>-1</v>
      </c>
      <c r="BI66" s="861">
        <f t="shared" si="142"/>
        <v>-4.1666666666666664E-2</v>
      </c>
      <c r="BJ66" s="705">
        <v>20</v>
      </c>
      <c r="BK66" s="706">
        <v>2</v>
      </c>
      <c r="BL66" s="706">
        <f t="shared" si="144"/>
        <v>22</v>
      </c>
      <c r="BM66" s="810">
        <f t="shared" si="104"/>
        <v>-2</v>
      </c>
      <c r="BN66" s="861">
        <f t="shared" si="143"/>
        <v>-8.3333333333333329E-2</v>
      </c>
      <c r="BO66" s="824"/>
    </row>
    <row r="67" spans="1:67" s="654" customFormat="1" ht="13.5" thickBot="1" x14ac:dyDescent="0.25">
      <c r="A67" s="824"/>
      <c r="B67" s="770" t="s">
        <v>161</v>
      </c>
      <c r="C67" s="705">
        <v>6</v>
      </c>
      <c r="D67" s="706">
        <v>10</v>
      </c>
      <c r="E67" s="706">
        <f t="shared" si="125"/>
        <v>16</v>
      </c>
      <c r="F67" s="836"/>
      <c r="G67" s="848">
        <f t="shared" si="92"/>
        <v>0</v>
      </c>
      <c r="H67" s="712">
        <v>6</v>
      </c>
      <c r="I67" s="706">
        <v>10</v>
      </c>
      <c r="J67" s="706">
        <f t="shared" si="126"/>
        <v>16</v>
      </c>
      <c r="K67" s="658">
        <v>0</v>
      </c>
      <c r="L67" s="705">
        <v>6</v>
      </c>
      <c r="M67" s="706">
        <v>10</v>
      </c>
      <c r="N67" s="706">
        <f t="shared" si="127"/>
        <v>16</v>
      </c>
      <c r="O67" s="810">
        <f t="shared" si="93"/>
        <v>0</v>
      </c>
      <c r="P67" s="861">
        <f t="shared" si="128"/>
        <v>0</v>
      </c>
      <c r="Q67" s="705">
        <v>6</v>
      </c>
      <c r="R67" s="706">
        <v>9</v>
      </c>
      <c r="S67" s="706">
        <f t="shared" si="129"/>
        <v>15</v>
      </c>
      <c r="T67" s="810">
        <f t="shared" si="85"/>
        <v>-1</v>
      </c>
      <c r="U67" s="861">
        <f t="shared" si="130"/>
        <v>-6.25E-2</v>
      </c>
      <c r="V67" s="705">
        <v>6</v>
      </c>
      <c r="W67" s="706">
        <v>8</v>
      </c>
      <c r="X67" s="706">
        <f t="shared" si="131"/>
        <v>14</v>
      </c>
      <c r="Y67" s="810">
        <f t="shared" si="86"/>
        <v>-2</v>
      </c>
      <c r="Z67" s="861">
        <f t="shared" si="132"/>
        <v>-0.125</v>
      </c>
      <c r="AA67" s="705">
        <v>6</v>
      </c>
      <c r="AB67" s="706">
        <v>8</v>
      </c>
      <c r="AC67" s="706">
        <f t="shared" si="133"/>
        <v>14</v>
      </c>
      <c r="AD67" s="810">
        <f t="shared" si="87"/>
        <v>-2</v>
      </c>
      <c r="AE67" s="861">
        <f t="shared" si="134"/>
        <v>-0.125</v>
      </c>
      <c r="AF67" s="705">
        <v>6</v>
      </c>
      <c r="AG67" s="706">
        <v>8</v>
      </c>
      <c r="AH67" s="706">
        <f t="shared" si="135"/>
        <v>14</v>
      </c>
      <c r="AI67" s="810">
        <f t="shared" si="88"/>
        <v>-2</v>
      </c>
      <c r="AJ67" s="861">
        <f t="shared" si="136"/>
        <v>-0.125</v>
      </c>
      <c r="AK67" s="705">
        <v>6</v>
      </c>
      <c r="AL67" s="706">
        <v>8</v>
      </c>
      <c r="AM67" s="706">
        <f t="shared" si="145"/>
        <v>14</v>
      </c>
      <c r="AN67" s="810">
        <f t="shared" si="89"/>
        <v>-2</v>
      </c>
      <c r="AO67" s="861">
        <f t="shared" si="137"/>
        <v>-0.125</v>
      </c>
      <c r="AP67" s="705">
        <v>6</v>
      </c>
      <c r="AQ67" s="706">
        <v>8</v>
      </c>
      <c r="AR67" s="706">
        <f t="shared" si="108"/>
        <v>14</v>
      </c>
      <c r="AS67" s="810">
        <f t="shared" si="90"/>
        <v>-2</v>
      </c>
      <c r="AT67" s="861">
        <f t="shared" si="138"/>
        <v>-0.125</v>
      </c>
      <c r="AU67" s="705">
        <v>6</v>
      </c>
      <c r="AV67" s="706">
        <v>8</v>
      </c>
      <c r="AW67" s="706">
        <f t="shared" si="109"/>
        <v>14</v>
      </c>
      <c r="AX67" s="810">
        <f t="shared" si="91"/>
        <v>-2</v>
      </c>
      <c r="AY67" s="861">
        <f t="shared" si="139"/>
        <v>-0.125</v>
      </c>
      <c r="AZ67" s="705">
        <v>6</v>
      </c>
      <c r="BA67" s="706">
        <v>8</v>
      </c>
      <c r="BB67" s="706">
        <f t="shared" si="140"/>
        <v>14</v>
      </c>
      <c r="BC67" s="810">
        <f t="shared" si="101"/>
        <v>-2</v>
      </c>
      <c r="BD67" s="861">
        <f t="shared" si="141"/>
        <v>-0.125</v>
      </c>
      <c r="BE67" s="705">
        <v>6</v>
      </c>
      <c r="BF67" s="706">
        <v>8</v>
      </c>
      <c r="BG67" s="706">
        <f t="shared" si="146"/>
        <v>14</v>
      </c>
      <c r="BH67" s="810">
        <f t="shared" si="102"/>
        <v>-2</v>
      </c>
      <c r="BI67" s="861">
        <f t="shared" si="142"/>
        <v>-0.125</v>
      </c>
      <c r="BJ67" s="705">
        <v>6</v>
      </c>
      <c r="BK67" s="706">
        <v>8</v>
      </c>
      <c r="BL67" s="706">
        <f t="shared" si="144"/>
        <v>14</v>
      </c>
      <c r="BM67" s="810">
        <f t="shared" si="104"/>
        <v>-2</v>
      </c>
      <c r="BN67" s="861">
        <f t="shared" si="143"/>
        <v>-0.125</v>
      </c>
      <c r="BO67" s="824"/>
    </row>
    <row r="68" spans="1:67" s="654" customFormat="1" ht="13.5" thickBot="1" x14ac:dyDescent="0.25">
      <c r="A68" s="824"/>
      <c r="B68" s="770" t="s">
        <v>162</v>
      </c>
      <c r="C68" s="705">
        <v>81</v>
      </c>
      <c r="D68" s="706">
        <v>1</v>
      </c>
      <c r="E68" s="706">
        <f t="shared" si="125"/>
        <v>82</v>
      </c>
      <c r="F68" s="836"/>
      <c r="G68" s="848">
        <f t="shared" si="92"/>
        <v>8</v>
      </c>
      <c r="H68" s="712">
        <v>73</v>
      </c>
      <c r="I68" s="706">
        <v>1</v>
      </c>
      <c r="J68" s="706">
        <f t="shared" si="126"/>
        <v>74</v>
      </c>
      <c r="K68" s="658">
        <v>0</v>
      </c>
      <c r="L68" s="705">
        <v>75</v>
      </c>
      <c r="M68" s="706">
        <v>1</v>
      </c>
      <c r="N68" s="706">
        <f t="shared" si="127"/>
        <v>76</v>
      </c>
      <c r="O68" s="810">
        <f t="shared" si="93"/>
        <v>2</v>
      </c>
      <c r="P68" s="861">
        <f t="shared" si="128"/>
        <v>2.7027027027027029E-2</v>
      </c>
      <c r="Q68" s="705">
        <v>72</v>
      </c>
      <c r="R68" s="706">
        <v>1</v>
      </c>
      <c r="S68" s="706">
        <f t="shared" si="129"/>
        <v>73</v>
      </c>
      <c r="T68" s="810">
        <f t="shared" si="85"/>
        <v>-1</v>
      </c>
      <c r="U68" s="861">
        <f t="shared" si="130"/>
        <v>-1.3513513513513514E-2</v>
      </c>
      <c r="V68" s="705">
        <v>71</v>
      </c>
      <c r="W68" s="706">
        <v>1</v>
      </c>
      <c r="X68" s="706">
        <f t="shared" si="131"/>
        <v>72</v>
      </c>
      <c r="Y68" s="810">
        <f t="shared" si="86"/>
        <v>-2</v>
      </c>
      <c r="Z68" s="861">
        <f t="shared" si="132"/>
        <v>-2.7027027027027029E-2</v>
      </c>
      <c r="AA68" s="705">
        <v>71</v>
      </c>
      <c r="AB68" s="706">
        <v>1</v>
      </c>
      <c r="AC68" s="706">
        <f t="shared" si="133"/>
        <v>72</v>
      </c>
      <c r="AD68" s="810">
        <f t="shared" si="87"/>
        <v>-2</v>
      </c>
      <c r="AE68" s="861">
        <f t="shared" si="134"/>
        <v>-2.7027027027027029E-2</v>
      </c>
      <c r="AF68" s="705">
        <v>71</v>
      </c>
      <c r="AG68" s="706">
        <v>1</v>
      </c>
      <c r="AH68" s="706">
        <f t="shared" si="135"/>
        <v>72</v>
      </c>
      <c r="AI68" s="810">
        <f t="shared" si="88"/>
        <v>-2</v>
      </c>
      <c r="AJ68" s="861">
        <f t="shared" si="136"/>
        <v>-2.7027027027027029E-2</v>
      </c>
      <c r="AK68" s="705">
        <v>71</v>
      </c>
      <c r="AL68" s="706">
        <v>1</v>
      </c>
      <c r="AM68" s="706">
        <f t="shared" si="145"/>
        <v>72</v>
      </c>
      <c r="AN68" s="810">
        <f t="shared" si="89"/>
        <v>-2</v>
      </c>
      <c r="AO68" s="861">
        <f t="shared" si="137"/>
        <v>-2.7027027027027029E-2</v>
      </c>
      <c r="AP68" s="705">
        <v>69</v>
      </c>
      <c r="AQ68" s="706">
        <v>1</v>
      </c>
      <c r="AR68" s="706">
        <f t="shared" si="108"/>
        <v>70</v>
      </c>
      <c r="AS68" s="810">
        <f t="shared" si="90"/>
        <v>-4</v>
      </c>
      <c r="AT68" s="861">
        <f t="shared" si="138"/>
        <v>-5.4054054054054057E-2</v>
      </c>
      <c r="AU68" s="705">
        <v>69</v>
      </c>
      <c r="AV68" s="706">
        <v>1</v>
      </c>
      <c r="AW68" s="706">
        <f t="shared" si="109"/>
        <v>70</v>
      </c>
      <c r="AX68" s="810">
        <f t="shared" si="91"/>
        <v>-4</v>
      </c>
      <c r="AY68" s="861">
        <f t="shared" si="139"/>
        <v>-5.4054054054054057E-2</v>
      </c>
      <c r="AZ68" s="705">
        <v>67</v>
      </c>
      <c r="BA68" s="706">
        <v>1</v>
      </c>
      <c r="BB68" s="706">
        <f t="shared" si="140"/>
        <v>68</v>
      </c>
      <c r="BC68" s="810">
        <f t="shared" si="101"/>
        <v>-6</v>
      </c>
      <c r="BD68" s="861">
        <f t="shared" si="141"/>
        <v>-8.1081081081081086E-2</v>
      </c>
      <c r="BE68" s="705">
        <v>67</v>
      </c>
      <c r="BF68" s="706">
        <v>1</v>
      </c>
      <c r="BG68" s="706">
        <f t="shared" si="146"/>
        <v>68</v>
      </c>
      <c r="BH68" s="810">
        <f t="shared" si="102"/>
        <v>-6</v>
      </c>
      <c r="BI68" s="861">
        <f t="shared" si="142"/>
        <v>-8.1081081081081086E-2</v>
      </c>
      <c r="BJ68" s="705">
        <v>67</v>
      </c>
      <c r="BK68" s="706">
        <v>1</v>
      </c>
      <c r="BL68" s="706">
        <f t="shared" si="144"/>
        <v>68</v>
      </c>
      <c r="BM68" s="810">
        <f t="shared" si="104"/>
        <v>-6</v>
      </c>
      <c r="BN68" s="861">
        <f t="shared" si="143"/>
        <v>-8.1081081081081086E-2</v>
      </c>
      <c r="BO68" s="824"/>
    </row>
    <row r="69" spans="1:67" s="654" customFormat="1" ht="13.5" thickBot="1" x14ac:dyDescent="0.25">
      <c r="A69" s="824"/>
      <c r="B69" s="826" t="s">
        <v>56</v>
      </c>
      <c r="C69" s="724">
        <v>15</v>
      </c>
      <c r="D69" s="723">
        <v>7</v>
      </c>
      <c r="E69" s="723">
        <f t="shared" si="125"/>
        <v>22</v>
      </c>
      <c r="F69" s="838"/>
      <c r="G69" s="849">
        <f t="shared" si="92"/>
        <v>1</v>
      </c>
      <c r="H69" s="725">
        <v>15</v>
      </c>
      <c r="I69" s="723">
        <v>6</v>
      </c>
      <c r="J69" s="723">
        <f t="shared" si="126"/>
        <v>21</v>
      </c>
      <c r="K69" s="662">
        <v>0</v>
      </c>
      <c r="L69" s="724">
        <v>14</v>
      </c>
      <c r="M69" s="723">
        <v>6</v>
      </c>
      <c r="N69" s="723">
        <f t="shared" si="127"/>
        <v>20</v>
      </c>
      <c r="O69" s="816">
        <f t="shared" si="93"/>
        <v>-1</v>
      </c>
      <c r="P69" s="861">
        <f>(N69-$J69)/$J69</f>
        <v>-4.7619047619047616E-2</v>
      </c>
      <c r="Q69" s="724">
        <v>14</v>
      </c>
      <c r="R69" s="723">
        <v>6</v>
      </c>
      <c r="S69" s="723">
        <f t="shared" si="129"/>
        <v>20</v>
      </c>
      <c r="T69" s="816">
        <f t="shared" si="85"/>
        <v>-1</v>
      </c>
      <c r="U69" s="861">
        <f t="shared" si="130"/>
        <v>-4.7619047619047616E-2</v>
      </c>
      <c r="V69" s="724">
        <v>13</v>
      </c>
      <c r="W69" s="723">
        <v>6</v>
      </c>
      <c r="X69" s="723">
        <f t="shared" si="131"/>
        <v>19</v>
      </c>
      <c r="Y69" s="816">
        <f t="shared" si="86"/>
        <v>-2</v>
      </c>
      <c r="Z69" s="861">
        <f t="shared" si="132"/>
        <v>-9.5238095238095233E-2</v>
      </c>
      <c r="AA69" s="724">
        <v>13</v>
      </c>
      <c r="AB69" s="723">
        <v>6</v>
      </c>
      <c r="AC69" s="723">
        <f t="shared" si="133"/>
        <v>19</v>
      </c>
      <c r="AD69" s="816">
        <f t="shared" si="87"/>
        <v>-2</v>
      </c>
      <c r="AE69" s="861">
        <f t="shared" si="134"/>
        <v>-9.5238095238095233E-2</v>
      </c>
      <c r="AF69" s="724">
        <v>13</v>
      </c>
      <c r="AG69" s="723">
        <v>6</v>
      </c>
      <c r="AH69" s="723">
        <f t="shared" si="135"/>
        <v>19</v>
      </c>
      <c r="AI69" s="816">
        <f t="shared" si="88"/>
        <v>-2</v>
      </c>
      <c r="AJ69" s="861">
        <f t="shared" si="136"/>
        <v>-9.5238095238095233E-2</v>
      </c>
      <c r="AK69" s="724">
        <v>13</v>
      </c>
      <c r="AL69" s="723">
        <v>6</v>
      </c>
      <c r="AM69" s="723">
        <f>SUM(AK69:AL69)</f>
        <v>19</v>
      </c>
      <c r="AN69" s="816">
        <f t="shared" si="89"/>
        <v>-2</v>
      </c>
      <c r="AO69" s="861">
        <f t="shared" si="137"/>
        <v>-9.5238095238095233E-2</v>
      </c>
      <c r="AP69" s="724">
        <v>13</v>
      </c>
      <c r="AQ69" s="723">
        <v>6</v>
      </c>
      <c r="AR69" s="723">
        <f t="shared" si="108"/>
        <v>19</v>
      </c>
      <c r="AS69" s="816">
        <f t="shared" si="90"/>
        <v>-2</v>
      </c>
      <c r="AT69" s="861">
        <f t="shared" si="138"/>
        <v>-9.5238095238095233E-2</v>
      </c>
      <c r="AU69" s="724">
        <v>13</v>
      </c>
      <c r="AV69" s="723">
        <v>6</v>
      </c>
      <c r="AW69" s="723">
        <f t="shared" si="109"/>
        <v>19</v>
      </c>
      <c r="AX69" s="816">
        <f t="shared" si="91"/>
        <v>-2</v>
      </c>
      <c r="AY69" s="861">
        <f t="shared" si="139"/>
        <v>-9.5238095238095233E-2</v>
      </c>
      <c r="AZ69" s="724">
        <v>13</v>
      </c>
      <c r="BA69" s="723">
        <v>6</v>
      </c>
      <c r="BB69" s="723">
        <f t="shared" si="140"/>
        <v>19</v>
      </c>
      <c r="BC69" s="816">
        <f t="shared" si="101"/>
        <v>-2</v>
      </c>
      <c r="BD69" s="861">
        <f t="shared" si="141"/>
        <v>-9.5238095238095233E-2</v>
      </c>
      <c r="BE69" s="724">
        <v>13</v>
      </c>
      <c r="BF69" s="723">
        <v>6</v>
      </c>
      <c r="BG69" s="723">
        <f t="shared" si="146"/>
        <v>19</v>
      </c>
      <c r="BH69" s="816">
        <f t="shared" si="102"/>
        <v>-2</v>
      </c>
      <c r="BI69" s="861">
        <f t="shared" si="142"/>
        <v>-9.5238095238095233E-2</v>
      </c>
      <c r="BJ69" s="724">
        <v>13</v>
      </c>
      <c r="BK69" s="723">
        <v>6</v>
      </c>
      <c r="BL69" s="723">
        <f t="shared" si="144"/>
        <v>19</v>
      </c>
      <c r="BM69" s="816">
        <f t="shared" si="104"/>
        <v>-2</v>
      </c>
      <c r="BN69" s="861">
        <f t="shared" si="143"/>
        <v>-9.5238095238095233E-2</v>
      </c>
      <c r="BO69" s="824"/>
    </row>
    <row r="70" spans="1:67" x14ac:dyDescent="0.2">
      <c r="A70" s="671"/>
      <c r="B70" s="689"/>
      <c r="C70" s="671"/>
      <c r="D70" s="671"/>
      <c r="E70" s="671"/>
      <c r="F70" s="671"/>
      <c r="G70" s="671"/>
      <c r="H70" s="671"/>
      <c r="I70" s="671"/>
      <c r="J70" s="671"/>
      <c r="K70" s="672"/>
      <c r="L70" s="671"/>
      <c r="M70" s="671"/>
      <c r="N70" s="671"/>
      <c r="O70" s="671"/>
      <c r="P70" s="672"/>
      <c r="Q70" s="671"/>
      <c r="R70" s="671"/>
      <c r="S70" s="671"/>
      <c r="T70" s="671"/>
      <c r="U70" s="672"/>
      <c r="V70" s="671"/>
      <c r="W70" s="671"/>
      <c r="X70" s="671"/>
      <c r="Y70" s="671"/>
      <c r="Z70" s="673"/>
      <c r="AA70" s="671"/>
      <c r="AB70" s="671"/>
      <c r="AC70" s="671"/>
      <c r="AD70" s="671"/>
      <c r="AE70" s="673"/>
      <c r="AF70" s="671"/>
      <c r="AG70" s="671"/>
      <c r="AH70" s="671"/>
      <c r="AI70" s="671"/>
      <c r="AJ70" s="672"/>
      <c r="AK70" s="671"/>
      <c r="AL70" s="671"/>
      <c r="AM70" s="671"/>
      <c r="AN70" s="671"/>
      <c r="AO70" s="672"/>
      <c r="AP70" s="671"/>
      <c r="AQ70" s="671"/>
      <c r="AR70" s="671"/>
      <c r="AS70" s="671"/>
      <c r="AT70" s="671"/>
      <c r="AU70" s="671"/>
      <c r="AV70" s="671"/>
      <c r="AW70" s="671"/>
      <c r="AX70" s="671"/>
      <c r="AY70" s="671"/>
      <c r="AZ70" s="671"/>
      <c r="BA70" s="671"/>
      <c r="BB70" s="671"/>
      <c r="BC70" s="671"/>
      <c r="BD70" s="671"/>
      <c r="BE70" s="671"/>
      <c r="BF70" s="671"/>
      <c r="BG70" s="671"/>
      <c r="BH70" s="671"/>
      <c r="BI70" s="671"/>
      <c r="BJ70" s="671"/>
      <c r="BK70" s="671"/>
      <c r="BL70" s="671"/>
      <c r="BM70" s="671"/>
      <c r="BN70" s="671"/>
      <c r="BO70" s="671"/>
    </row>
    <row r="71" spans="1:67" ht="13.5" thickBot="1" x14ac:dyDescent="0.25">
      <c r="A71" s="671"/>
      <c r="B71" s="689"/>
      <c r="C71" s="671"/>
      <c r="D71" s="671"/>
      <c r="E71" s="671"/>
      <c r="F71" s="671"/>
      <c r="G71" s="671"/>
      <c r="H71" s="671"/>
      <c r="I71" s="671"/>
      <c r="J71" s="671"/>
      <c r="K71" s="672"/>
      <c r="L71" s="671"/>
      <c r="M71" s="671"/>
      <c r="N71" s="671"/>
      <c r="O71" s="671"/>
      <c r="P71" s="672"/>
      <c r="Q71" s="671"/>
      <c r="R71" s="671"/>
      <c r="S71" s="671"/>
      <c r="T71" s="671"/>
      <c r="U71" s="672"/>
      <c r="V71" s="671"/>
      <c r="W71" s="671"/>
      <c r="X71" s="671"/>
      <c r="Y71" s="671"/>
      <c r="Z71" s="673"/>
      <c r="AA71" s="671"/>
      <c r="AB71" s="671"/>
      <c r="AC71" s="671"/>
      <c r="AD71" s="671"/>
      <c r="AE71" s="673"/>
      <c r="AF71" s="671"/>
      <c r="AG71" s="671"/>
      <c r="AH71" s="671"/>
      <c r="AI71" s="671"/>
      <c r="AJ71" s="672"/>
      <c r="AK71" s="671"/>
      <c r="AL71" s="671"/>
      <c r="AM71" s="671"/>
      <c r="AN71" s="671"/>
      <c r="AO71" s="672"/>
      <c r="AP71" s="671"/>
      <c r="AQ71" s="671"/>
      <c r="AR71" s="671"/>
      <c r="AS71" s="671"/>
      <c r="AT71" s="671"/>
      <c r="AU71" s="671"/>
      <c r="AV71" s="671"/>
      <c r="AW71" s="671"/>
      <c r="AX71" s="671"/>
      <c r="AY71" s="671"/>
      <c r="AZ71" s="671"/>
      <c r="BA71" s="671"/>
      <c r="BB71" s="671"/>
      <c r="BC71" s="671"/>
      <c r="BD71" s="671"/>
      <c r="BE71" s="671"/>
      <c r="BF71" s="671"/>
      <c r="BG71" s="671"/>
      <c r="BH71" s="671"/>
      <c r="BI71" s="671"/>
      <c r="BJ71" s="671"/>
      <c r="BK71" s="671"/>
      <c r="BL71" s="671"/>
      <c r="BM71" s="671"/>
      <c r="BN71" s="671"/>
      <c r="BO71" s="671"/>
    </row>
    <row r="72" spans="1:67" ht="12.75" customHeight="1" x14ac:dyDescent="0.2">
      <c r="A72" s="671"/>
      <c r="B72" s="945" t="s">
        <v>216</v>
      </c>
      <c r="C72" s="954" t="str">
        <f>C6</f>
        <v>3. september 2018</v>
      </c>
      <c r="D72" s="955"/>
      <c r="E72" s="955"/>
      <c r="F72" s="956"/>
      <c r="G72" s="957" t="s">
        <v>96</v>
      </c>
      <c r="H72" s="959" t="str">
        <f>H6</f>
        <v>Referencedato 10. sep. 2018</v>
      </c>
      <c r="I72" s="960"/>
      <c r="J72" s="960"/>
      <c r="K72" s="961"/>
      <c r="L72" s="954" t="str">
        <f>L6</f>
        <v>1. oktober 2018</v>
      </c>
      <c r="M72" s="955"/>
      <c r="N72" s="955"/>
      <c r="O72" s="955"/>
      <c r="P72" s="956"/>
      <c r="Q72" s="954" t="str">
        <f>Q6</f>
        <v>1. november 2018</v>
      </c>
      <c r="R72" s="955"/>
      <c r="S72" s="955"/>
      <c r="T72" s="955"/>
      <c r="U72" s="956"/>
      <c r="V72" s="954" t="str">
        <f>V6</f>
        <v>4. december 2018</v>
      </c>
      <c r="W72" s="955"/>
      <c r="X72" s="955"/>
      <c r="Y72" s="955"/>
      <c r="Z72" s="956"/>
      <c r="AA72" s="954" t="str">
        <f>AA6</f>
        <v>2. januar 2019</v>
      </c>
      <c r="AB72" s="955"/>
      <c r="AC72" s="955"/>
      <c r="AD72" s="955"/>
      <c r="AE72" s="956"/>
      <c r="AF72" s="954" t="str">
        <f>AF6</f>
        <v>4. februar 2019</v>
      </c>
      <c r="AG72" s="955"/>
      <c r="AH72" s="955"/>
      <c r="AI72" s="955"/>
      <c r="AJ72" s="956"/>
      <c r="AK72" s="954" t="str">
        <f>AK6</f>
        <v>1. marts 2019</v>
      </c>
      <c r="AL72" s="955"/>
      <c r="AM72" s="955"/>
      <c r="AN72" s="955"/>
      <c r="AO72" s="956"/>
      <c r="AP72" s="954" t="str">
        <f>AP6</f>
        <v>1. april 2019</v>
      </c>
      <c r="AQ72" s="955"/>
      <c r="AR72" s="955"/>
      <c r="AS72" s="955"/>
      <c r="AT72" s="956"/>
      <c r="AU72" s="954" t="str">
        <f>AU6</f>
        <v>1. maj 2019</v>
      </c>
      <c r="AV72" s="955"/>
      <c r="AW72" s="955"/>
      <c r="AX72" s="955"/>
      <c r="AY72" s="956"/>
      <c r="AZ72" s="954" t="str">
        <f>AZ6</f>
        <v>4. juni 2019</v>
      </c>
      <c r="BA72" s="955"/>
      <c r="BB72" s="955"/>
      <c r="BC72" s="955"/>
      <c r="BD72" s="956"/>
      <c r="BE72" s="954" t="str">
        <f>BE6</f>
        <v>1. juli 2019</v>
      </c>
      <c r="BF72" s="955"/>
      <c r="BG72" s="955"/>
      <c r="BH72" s="955"/>
      <c r="BI72" s="956"/>
      <c r="BJ72" s="954" t="str">
        <f>BJ6</f>
        <v>1. august 2019</v>
      </c>
      <c r="BK72" s="955"/>
      <c r="BL72" s="955"/>
      <c r="BM72" s="955"/>
      <c r="BN72" s="956"/>
      <c r="BO72" s="671"/>
    </row>
    <row r="73" spans="1:67" ht="13.5" thickBot="1" x14ac:dyDescent="0.25">
      <c r="A73" s="671"/>
      <c r="B73" s="946"/>
      <c r="C73" s="682" t="s">
        <v>22</v>
      </c>
      <c r="D73" s="683" t="s">
        <v>21</v>
      </c>
      <c r="E73" s="684" t="s">
        <v>23</v>
      </c>
      <c r="F73" s="840" t="s">
        <v>47</v>
      </c>
      <c r="G73" s="958"/>
      <c r="H73" s="682" t="s">
        <v>22</v>
      </c>
      <c r="I73" s="683" t="s">
        <v>21</v>
      </c>
      <c r="J73" s="684" t="s">
        <v>23</v>
      </c>
      <c r="K73" s="694" t="s">
        <v>47</v>
      </c>
      <c r="L73" s="682" t="s">
        <v>22</v>
      </c>
      <c r="M73" s="683" t="s">
        <v>21</v>
      </c>
      <c r="N73" s="684" t="s">
        <v>23</v>
      </c>
      <c r="O73" s="808" t="s">
        <v>294</v>
      </c>
      <c r="P73" s="686" t="s">
        <v>47</v>
      </c>
      <c r="Q73" s="682" t="s">
        <v>22</v>
      </c>
      <c r="R73" s="683" t="s">
        <v>21</v>
      </c>
      <c r="S73" s="684" t="s">
        <v>23</v>
      </c>
      <c r="T73" s="808" t="s">
        <v>294</v>
      </c>
      <c r="U73" s="686" t="s">
        <v>47</v>
      </c>
      <c r="V73" s="682" t="s">
        <v>22</v>
      </c>
      <c r="W73" s="683" t="s">
        <v>21</v>
      </c>
      <c r="X73" s="684" t="s">
        <v>23</v>
      </c>
      <c r="Y73" s="808" t="s">
        <v>294</v>
      </c>
      <c r="Z73" s="687" t="s">
        <v>47</v>
      </c>
      <c r="AA73" s="682" t="s">
        <v>22</v>
      </c>
      <c r="AB73" s="683" t="s">
        <v>21</v>
      </c>
      <c r="AC73" s="684" t="s">
        <v>23</v>
      </c>
      <c r="AD73" s="808" t="s">
        <v>294</v>
      </c>
      <c r="AE73" s="687" t="s">
        <v>47</v>
      </c>
      <c r="AF73" s="682" t="s">
        <v>22</v>
      </c>
      <c r="AG73" s="683" t="s">
        <v>21</v>
      </c>
      <c r="AH73" s="684" t="s">
        <v>23</v>
      </c>
      <c r="AI73" s="808" t="s">
        <v>294</v>
      </c>
      <c r="AJ73" s="686" t="s">
        <v>47</v>
      </c>
      <c r="AK73" s="682" t="s">
        <v>22</v>
      </c>
      <c r="AL73" s="683" t="s">
        <v>21</v>
      </c>
      <c r="AM73" s="683" t="s">
        <v>289</v>
      </c>
      <c r="AN73" s="808" t="s">
        <v>294</v>
      </c>
      <c r="AO73" s="686" t="s">
        <v>47</v>
      </c>
      <c r="AP73" s="682" t="s">
        <v>22</v>
      </c>
      <c r="AQ73" s="683" t="s">
        <v>21</v>
      </c>
      <c r="AR73" s="683" t="s">
        <v>289</v>
      </c>
      <c r="AS73" s="808" t="s">
        <v>294</v>
      </c>
      <c r="AT73" s="686" t="s">
        <v>47</v>
      </c>
      <c r="AU73" s="682" t="s">
        <v>22</v>
      </c>
      <c r="AV73" s="683" t="s">
        <v>21</v>
      </c>
      <c r="AW73" s="683" t="s">
        <v>289</v>
      </c>
      <c r="AX73" s="808" t="s">
        <v>294</v>
      </c>
      <c r="AY73" s="686" t="s">
        <v>47</v>
      </c>
      <c r="AZ73" s="682" t="s">
        <v>22</v>
      </c>
      <c r="BA73" s="683" t="s">
        <v>21</v>
      </c>
      <c r="BB73" s="683" t="s">
        <v>289</v>
      </c>
      <c r="BC73" s="808" t="s">
        <v>294</v>
      </c>
      <c r="BD73" s="686" t="s">
        <v>47</v>
      </c>
      <c r="BE73" s="682" t="s">
        <v>22</v>
      </c>
      <c r="BF73" s="683" t="s">
        <v>21</v>
      </c>
      <c r="BG73" s="683" t="s">
        <v>289</v>
      </c>
      <c r="BH73" s="808" t="s">
        <v>294</v>
      </c>
      <c r="BI73" s="686" t="s">
        <v>47</v>
      </c>
      <c r="BJ73" s="682" t="s">
        <v>22</v>
      </c>
      <c r="BK73" s="683" t="s">
        <v>21</v>
      </c>
      <c r="BL73" s="683" t="s">
        <v>289</v>
      </c>
      <c r="BM73" s="808" t="s">
        <v>294</v>
      </c>
      <c r="BN73" s="686" t="s">
        <v>47</v>
      </c>
      <c r="BO73" s="671"/>
    </row>
    <row r="74" spans="1:67" ht="13.5" thickBot="1" x14ac:dyDescent="0.25">
      <c r="A74" s="671"/>
      <c r="B74" s="743" t="s">
        <v>174</v>
      </c>
      <c r="C74" s="707">
        <f>SUM(C75:C77)</f>
        <v>141</v>
      </c>
      <c r="D74" s="708">
        <f>SUM(D75:D77)</f>
        <v>74</v>
      </c>
      <c r="E74" s="708">
        <f>SUM(E75:E77)</f>
        <v>215</v>
      </c>
      <c r="F74" s="715"/>
      <c r="G74" s="852">
        <f>E74-J74</f>
        <v>2</v>
      </c>
      <c r="H74" s="707">
        <f>SUM(H75:H77)</f>
        <v>139</v>
      </c>
      <c r="I74" s="708">
        <f>SUM(I75:I77)</f>
        <v>74</v>
      </c>
      <c r="J74" s="708">
        <f>SUM(J75:J77)</f>
        <v>213</v>
      </c>
      <c r="K74" s="657">
        <v>0</v>
      </c>
      <c r="L74" s="707">
        <f>SUM(L75:L77)</f>
        <v>138</v>
      </c>
      <c r="M74" s="708">
        <f>SUM(M75:M77)</f>
        <v>73</v>
      </c>
      <c r="N74" s="708">
        <f>SUM(N75:N77)</f>
        <v>211</v>
      </c>
      <c r="O74" s="811">
        <f t="shared" ref="O74:O77" si="147">-($J74-N74)</f>
        <v>-2</v>
      </c>
      <c r="P74" s="861">
        <f t="shared" ref="P74:P77" si="148">(N74-$J74)/$J74</f>
        <v>-9.3896713615023476E-3</v>
      </c>
      <c r="Q74" s="707">
        <f>SUM(Q75:Q77)</f>
        <v>136</v>
      </c>
      <c r="R74" s="708">
        <f>SUM(R75:R77)</f>
        <v>69</v>
      </c>
      <c r="S74" s="708">
        <f>SUM(S75:S77)</f>
        <v>205</v>
      </c>
      <c r="T74" s="811">
        <f t="shared" ref="T74:T77" si="149">-($J74-S74)</f>
        <v>-8</v>
      </c>
      <c r="U74" s="861">
        <f t="shared" ref="U74:U77" si="150">(S74-$J74)/$J74</f>
        <v>-3.7558685446009391E-2</v>
      </c>
      <c r="V74" s="707">
        <f>SUM(V75:V77)</f>
        <v>134</v>
      </c>
      <c r="W74" s="708">
        <f>SUM(W75:W77)</f>
        <v>69</v>
      </c>
      <c r="X74" s="708">
        <f>SUM(X75:X77)</f>
        <v>203</v>
      </c>
      <c r="Y74" s="811">
        <f t="shared" ref="Y74:Y77" si="151">-($J74-X74)</f>
        <v>-10</v>
      </c>
      <c r="Z74" s="861">
        <f t="shared" ref="Z74:Z77" si="152">(X74-$J74)/$J74</f>
        <v>-4.6948356807511735E-2</v>
      </c>
      <c r="AA74" s="707">
        <f>SUM(AA75:AA77)</f>
        <v>129</v>
      </c>
      <c r="AB74" s="708">
        <f>SUM(AB75:AB77)</f>
        <v>62</v>
      </c>
      <c r="AC74" s="708">
        <f>SUM(AC75:AC77)</f>
        <v>191</v>
      </c>
      <c r="AD74" s="811">
        <f t="shared" ref="AD74:AD77" si="153">-($J74-AC74)</f>
        <v>-22</v>
      </c>
      <c r="AE74" s="861">
        <f t="shared" ref="AE74:AE77" si="154">(AC74-$J74)/$J74</f>
        <v>-0.10328638497652583</v>
      </c>
      <c r="AF74" s="707">
        <f>SUM(AF75:AF77)</f>
        <v>125</v>
      </c>
      <c r="AG74" s="708">
        <f>SUM(AG75:AG77)</f>
        <v>59</v>
      </c>
      <c r="AH74" s="708">
        <f>SUM(AH75:AH77)</f>
        <v>184</v>
      </c>
      <c r="AI74" s="811">
        <f t="shared" ref="AI74:AI77" si="155">-($J74-AH74)</f>
        <v>-29</v>
      </c>
      <c r="AJ74" s="861">
        <f t="shared" ref="AJ74:AJ77" si="156">(AH74-$J74)/$J74</f>
        <v>-0.13615023474178403</v>
      </c>
      <c r="AK74" s="707">
        <f>SUM(AK75:AK77)</f>
        <v>127</v>
      </c>
      <c r="AL74" s="708">
        <f>SUM(AL75:AL77)</f>
        <v>57</v>
      </c>
      <c r="AM74" s="708">
        <f>SUM(AM75:AM77)</f>
        <v>184</v>
      </c>
      <c r="AN74" s="811">
        <f t="shared" ref="AN74:AN77" si="157">-($J74-AM74)</f>
        <v>-29</v>
      </c>
      <c r="AO74" s="861">
        <f t="shared" ref="AO74:AO77" si="158">(AM74-$J74)/$J74</f>
        <v>-0.13615023474178403</v>
      </c>
      <c r="AP74" s="707">
        <f>SUM(AP75:AP77)</f>
        <v>127</v>
      </c>
      <c r="AQ74" s="708">
        <f>SUM(AQ75:AQ77)</f>
        <v>52</v>
      </c>
      <c r="AR74" s="708">
        <f>SUM(AR75:AR77)</f>
        <v>179</v>
      </c>
      <c r="AS74" s="811">
        <f t="shared" ref="AS74:AS77" si="159">-($J74-AR74)</f>
        <v>-34</v>
      </c>
      <c r="AT74" s="861">
        <f t="shared" ref="AT74:AT77" si="160">(AR74-$J74)/$J74</f>
        <v>-0.15962441314553991</v>
      </c>
      <c r="AU74" s="707">
        <f>SUM(AU75:AU77)</f>
        <v>124</v>
      </c>
      <c r="AV74" s="708">
        <f>SUM(AV75:AV77)</f>
        <v>52</v>
      </c>
      <c r="AW74" s="708">
        <f>SUM(AW75:AW77)</f>
        <v>176</v>
      </c>
      <c r="AX74" s="811">
        <f t="shared" ref="AX74:AX77" si="161">-($J74-AW74)</f>
        <v>-37</v>
      </c>
      <c r="AY74" s="861">
        <f t="shared" ref="AY74:AY77" si="162">(AW74-$J74)/$J74</f>
        <v>-0.17370892018779344</v>
      </c>
      <c r="AZ74" s="707">
        <f>SUM(AZ75:AZ77)</f>
        <v>120</v>
      </c>
      <c r="BA74" s="708">
        <f>SUM(BA75:BA77)</f>
        <v>50</v>
      </c>
      <c r="BB74" s="708">
        <f>SUM(BB75:BB77)</f>
        <v>170</v>
      </c>
      <c r="BC74" s="811">
        <f>-($J74-BB74)</f>
        <v>-43</v>
      </c>
      <c r="BD74" s="861">
        <f t="shared" ref="BD74:BD77" si="163">(BB74-$J74)/$J74</f>
        <v>-0.20187793427230047</v>
      </c>
      <c r="BE74" s="707">
        <f>SUM(BE75:BE77)</f>
        <v>116</v>
      </c>
      <c r="BF74" s="708">
        <f>SUM(BF75:BF77)</f>
        <v>48</v>
      </c>
      <c r="BG74" s="708">
        <f>SUM(BG75:BG77)</f>
        <v>164</v>
      </c>
      <c r="BH74" s="811">
        <f>-($J74-BG74)</f>
        <v>-49</v>
      </c>
      <c r="BI74" s="861">
        <f t="shared" ref="BI74:BI77" si="164">(BG74-$J74)/$J74</f>
        <v>-0.2300469483568075</v>
      </c>
      <c r="BJ74" s="707">
        <f>SUM(BJ75:BJ77)</f>
        <v>116</v>
      </c>
      <c r="BK74" s="708">
        <f>SUM(BK75:BK77)</f>
        <v>48</v>
      </c>
      <c r="BL74" s="708">
        <f>SUM(BL75:BL77)</f>
        <v>164</v>
      </c>
      <c r="BM74" s="811">
        <f>-($J74-BL74)</f>
        <v>-49</v>
      </c>
      <c r="BN74" s="861">
        <f>(BL74-$J74)/$J74</f>
        <v>-0.2300469483568075</v>
      </c>
      <c r="BO74" s="671"/>
    </row>
    <row r="75" spans="1:67" s="654" customFormat="1" ht="13.5" thickBot="1" x14ac:dyDescent="0.25">
      <c r="A75" s="824"/>
      <c r="B75" s="770" t="s">
        <v>262</v>
      </c>
      <c r="C75" s="705">
        <v>74</v>
      </c>
      <c r="D75" s="706">
        <v>28</v>
      </c>
      <c r="E75" s="706">
        <f>SUM(C75:D75)</f>
        <v>102</v>
      </c>
      <c r="F75" s="825"/>
      <c r="G75" s="853">
        <f t="shared" ref="G75:G77" si="165">E75-J75</f>
        <v>1</v>
      </c>
      <c r="H75" s="705">
        <v>73</v>
      </c>
      <c r="I75" s="706">
        <v>28</v>
      </c>
      <c r="J75" s="706">
        <f>SUM(H75:I75)</f>
        <v>101</v>
      </c>
      <c r="K75" s="658">
        <v>0</v>
      </c>
      <c r="L75" s="705">
        <v>72</v>
      </c>
      <c r="M75" s="706">
        <v>28</v>
      </c>
      <c r="N75" s="706">
        <f>SUM(L75:M75)</f>
        <v>100</v>
      </c>
      <c r="O75" s="810">
        <f t="shared" si="147"/>
        <v>-1</v>
      </c>
      <c r="P75" s="861">
        <f t="shared" si="148"/>
        <v>-9.9009900990099011E-3</v>
      </c>
      <c r="Q75" s="705">
        <v>73</v>
      </c>
      <c r="R75" s="706">
        <v>28</v>
      </c>
      <c r="S75" s="706">
        <f>SUM(Q75:R75)</f>
        <v>101</v>
      </c>
      <c r="T75" s="810">
        <f t="shared" si="149"/>
        <v>0</v>
      </c>
      <c r="U75" s="861">
        <f>(S75-$J75)/$J75</f>
        <v>0</v>
      </c>
      <c r="V75" s="705">
        <v>71</v>
      </c>
      <c r="W75" s="706">
        <v>28</v>
      </c>
      <c r="X75" s="706">
        <f>SUM(V75:W75)</f>
        <v>99</v>
      </c>
      <c r="Y75" s="810">
        <f t="shared" si="151"/>
        <v>-2</v>
      </c>
      <c r="Z75" s="861">
        <f t="shared" si="152"/>
        <v>-1.9801980198019802E-2</v>
      </c>
      <c r="AA75" s="705">
        <v>67</v>
      </c>
      <c r="AB75" s="706">
        <v>27</v>
      </c>
      <c r="AC75" s="706">
        <f>SUM(AA75:AB75)</f>
        <v>94</v>
      </c>
      <c r="AD75" s="810">
        <f t="shared" si="153"/>
        <v>-7</v>
      </c>
      <c r="AE75" s="861">
        <f t="shared" si="154"/>
        <v>-6.9306930693069313E-2</v>
      </c>
      <c r="AF75" s="705">
        <v>66</v>
      </c>
      <c r="AG75" s="706">
        <v>26</v>
      </c>
      <c r="AH75" s="706">
        <f>SUM(AF75:AG75)</f>
        <v>92</v>
      </c>
      <c r="AI75" s="810">
        <f t="shared" si="155"/>
        <v>-9</v>
      </c>
      <c r="AJ75" s="861">
        <f t="shared" si="156"/>
        <v>-8.9108910891089105E-2</v>
      </c>
      <c r="AK75" s="705">
        <v>66</v>
      </c>
      <c r="AL75" s="706">
        <v>26</v>
      </c>
      <c r="AM75" s="706">
        <f>SUM(AK75:AL75)</f>
        <v>92</v>
      </c>
      <c r="AN75" s="810">
        <f t="shared" si="157"/>
        <v>-9</v>
      </c>
      <c r="AO75" s="861">
        <f t="shared" si="158"/>
        <v>-8.9108910891089105E-2</v>
      </c>
      <c r="AP75" s="705">
        <v>66</v>
      </c>
      <c r="AQ75" s="706">
        <v>24</v>
      </c>
      <c r="AR75" s="706">
        <f>SUM(AP75:AQ75)</f>
        <v>90</v>
      </c>
      <c r="AS75" s="810">
        <f t="shared" si="159"/>
        <v>-11</v>
      </c>
      <c r="AT75" s="861">
        <f t="shared" si="160"/>
        <v>-0.10891089108910891</v>
      </c>
      <c r="AU75" s="705">
        <v>66</v>
      </c>
      <c r="AV75" s="706">
        <v>24</v>
      </c>
      <c r="AW75" s="706">
        <f>SUM(AU75:AV75)</f>
        <v>90</v>
      </c>
      <c r="AX75" s="810">
        <f t="shared" si="161"/>
        <v>-11</v>
      </c>
      <c r="AY75" s="861">
        <f t="shared" si="162"/>
        <v>-0.10891089108910891</v>
      </c>
      <c r="AZ75" s="705">
        <v>62</v>
      </c>
      <c r="BA75" s="706">
        <v>22</v>
      </c>
      <c r="BB75" s="706">
        <f>SUM(AZ75:BA75)</f>
        <v>84</v>
      </c>
      <c r="BC75" s="810">
        <f t="shared" ref="BC75:BC77" si="166">-($J75-BB75)</f>
        <v>-17</v>
      </c>
      <c r="BD75" s="861">
        <f t="shared" si="163"/>
        <v>-0.16831683168316833</v>
      </c>
      <c r="BE75" s="705">
        <v>59</v>
      </c>
      <c r="BF75" s="706">
        <v>21</v>
      </c>
      <c r="BG75" s="706">
        <f>SUM(BE75:BF75)</f>
        <v>80</v>
      </c>
      <c r="BH75" s="810">
        <f t="shared" ref="BH75:BH77" si="167">-($J75-BG75)</f>
        <v>-21</v>
      </c>
      <c r="BI75" s="861">
        <f t="shared" si="164"/>
        <v>-0.20792079207920791</v>
      </c>
      <c r="BJ75" s="705">
        <v>59</v>
      </c>
      <c r="BK75" s="706">
        <v>21</v>
      </c>
      <c r="BL75" s="706">
        <f>SUM(BJ75:BK75)</f>
        <v>80</v>
      </c>
      <c r="BM75" s="810">
        <f t="shared" ref="BM75:BM77" si="168">-($J75-BL75)</f>
        <v>-21</v>
      </c>
      <c r="BN75" s="861">
        <f t="shared" ref="BN75:BN77" si="169">(BL75-$J75)/$J75</f>
        <v>-0.20792079207920791</v>
      </c>
      <c r="BO75" s="824"/>
    </row>
    <row r="76" spans="1:67" s="654" customFormat="1" ht="13.5" thickBot="1" x14ac:dyDescent="0.25">
      <c r="A76" s="824"/>
      <c r="B76" s="770" t="s">
        <v>176</v>
      </c>
      <c r="C76" s="705">
        <v>45</v>
      </c>
      <c r="D76" s="706">
        <v>18</v>
      </c>
      <c r="E76" s="706">
        <f t="shared" ref="E76:E77" si="170">SUM(C76:D76)</f>
        <v>63</v>
      </c>
      <c r="F76" s="825"/>
      <c r="G76" s="853">
        <f t="shared" si="165"/>
        <v>1</v>
      </c>
      <c r="H76" s="705">
        <v>44</v>
      </c>
      <c r="I76" s="706">
        <v>18</v>
      </c>
      <c r="J76" s="706">
        <f>SUM(H76:I76)</f>
        <v>62</v>
      </c>
      <c r="K76" s="658">
        <v>0</v>
      </c>
      <c r="L76" s="705">
        <v>44</v>
      </c>
      <c r="M76" s="706">
        <v>18</v>
      </c>
      <c r="N76" s="706">
        <f>SUM(L76:M76)</f>
        <v>62</v>
      </c>
      <c r="O76" s="810">
        <f t="shared" si="147"/>
        <v>0</v>
      </c>
      <c r="P76" s="861">
        <f t="shared" si="148"/>
        <v>0</v>
      </c>
      <c r="Q76" s="705">
        <v>41</v>
      </c>
      <c r="R76" s="706">
        <v>15</v>
      </c>
      <c r="S76" s="706">
        <f>SUM(Q76:R76)</f>
        <v>56</v>
      </c>
      <c r="T76" s="810">
        <f t="shared" si="149"/>
        <v>-6</v>
      </c>
      <c r="U76" s="861">
        <f>(S76-$J76)/$J76</f>
        <v>-9.6774193548387094E-2</v>
      </c>
      <c r="V76" s="705">
        <v>41</v>
      </c>
      <c r="W76" s="706">
        <v>15</v>
      </c>
      <c r="X76" s="706">
        <f>SUM(V76:W76)</f>
        <v>56</v>
      </c>
      <c r="Y76" s="810">
        <f t="shared" si="151"/>
        <v>-6</v>
      </c>
      <c r="Z76" s="861">
        <f t="shared" si="152"/>
        <v>-9.6774193548387094E-2</v>
      </c>
      <c r="AA76" s="705">
        <v>41</v>
      </c>
      <c r="AB76" s="706">
        <v>11</v>
      </c>
      <c r="AC76" s="706">
        <f>SUM(AA76:AB76)</f>
        <v>52</v>
      </c>
      <c r="AD76" s="810">
        <f t="shared" si="153"/>
        <v>-10</v>
      </c>
      <c r="AE76" s="861">
        <f t="shared" si="154"/>
        <v>-0.16129032258064516</v>
      </c>
      <c r="AF76" s="705">
        <v>38</v>
      </c>
      <c r="AG76" s="706">
        <v>12</v>
      </c>
      <c r="AH76" s="706">
        <f>SUM(AF76:AG76)</f>
        <v>50</v>
      </c>
      <c r="AI76" s="810">
        <f t="shared" si="155"/>
        <v>-12</v>
      </c>
      <c r="AJ76" s="861">
        <f t="shared" si="156"/>
        <v>-0.19354838709677419</v>
      </c>
      <c r="AK76" s="705">
        <v>40</v>
      </c>
      <c r="AL76" s="706">
        <v>10</v>
      </c>
      <c r="AM76" s="706">
        <f>SUM(AK76:AL76)</f>
        <v>50</v>
      </c>
      <c r="AN76" s="810">
        <f t="shared" si="157"/>
        <v>-12</v>
      </c>
      <c r="AO76" s="861">
        <f t="shared" si="158"/>
        <v>-0.19354838709677419</v>
      </c>
      <c r="AP76" s="705">
        <v>40</v>
      </c>
      <c r="AQ76" s="706">
        <v>8</v>
      </c>
      <c r="AR76" s="706">
        <f>SUM(AP76:AQ76)</f>
        <v>48</v>
      </c>
      <c r="AS76" s="810">
        <f t="shared" si="159"/>
        <v>-14</v>
      </c>
      <c r="AT76" s="861">
        <f t="shared" si="160"/>
        <v>-0.22580645161290322</v>
      </c>
      <c r="AU76" s="705">
        <v>39</v>
      </c>
      <c r="AV76" s="706">
        <v>8</v>
      </c>
      <c r="AW76" s="706">
        <f>SUM(AU76:AV76)</f>
        <v>47</v>
      </c>
      <c r="AX76" s="810">
        <f t="shared" si="161"/>
        <v>-15</v>
      </c>
      <c r="AY76" s="861">
        <f t="shared" si="162"/>
        <v>-0.24193548387096775</v>
      </c>
      <c r="AZ76" s="705">
        <v>39</v>
      </c>
      <c r="BA76" s="706">
        <v>8</v>
      </c>
      <c r="BB76" s="706">
        <f>SUM(AZ76:BA76)</f>
        <v>47</v>
      </c>
      <c r="BC76" s="810">
        <f t="shared" si="166"/>
        <v>-15</v>
      </c>
      <c r="BD76" s="861">
        <f t="shared" si="163"/>
        <v>-0.24193548387096775</v>
      </c>
      <c r="BE76" s="705">
        <v>39</v>
      </c>
      <c r="BF76" s="706">
        <v>8</v>
      </c>
      <c r="BG76" s="706">
        <f>SUM(BE76:BF76)</f>
        <v>47</v>
      </c>
      <c r="BH76" s="810">
        <f t="shared" si="167"/>
        <v>-15</v>
      </c>
      <c r="BI76" s="861">
        <f t="shared" si="164"/>
        <v>-0.24193548387096775</v>
      </c>
      <c r="BJ76" s="705">
        <v>39</v>
      </c>
      <c r="BK76" s="706">
        <v>8</v>
      </c>
      <c r="BL76" s="706">
        <f>SUM(BJ76:BK76)</f>
        <v>47</v>
      </c>
      <c r="BM76" s="810">
        <f t="shared" si="168"/>
        <v>-15</v>
      </c>
      <c r="BN76" s="861">
        <f t="shared" si="169"/>
        <v>-0.24193548387096775</v>
      </c>
      <c r="BO76" s="824"/>
    </row>
    <row r="77" spans="1:67" s="654" customFormat="1" ht="13.5" thickBot="1" x14ac:dyDescent="0.25">
      <c r="A77" s="824"/>
      <c r="B77" s="826" t="s">
        <v>5</v>
      </c>
      <c r="C77" s="724">
        <v>22</v>
      </c>
      <c r="D77" s="723">
        <v>28</v>
      </c>
      <c r="E77" s="723">
        <f t="shared" si="170"/>
        <v>50</v>
      </c>
      <c r="F77" s="827"/>
      <c r="G77" s="854">
        <f t="shared" si="165"/>
        <v>0</v>
      </c>
      <c r="H77" s="724">
        <v>22</v>
      </c>
      <c r="I77" s="723">
        <v>28</v>
      </c>
      <c r="J77" s="723">
        <f>SUM(H77:I77)</f>
        <v>50</v>
      </c>
      <c r="K77" s="662">
        <v>0</v>
      </c>
      <c r="L77" s="724">
        <v>22</v>
      </c>
      <c r="M77" s="723">
        <v>27</v>
      </c>
      <c r="N77" s="723">
        <f>SUM(L77:M77)</f>
        <v>49</v>
      </c>
      <c r="O77" s="816">
        <f t="shared" si="147"/>
        <v>-1</v>
      </c>
      <c r="P77" s="861">
        <f t="shared" si="148"/>
        <v>-0.02</v>
      </c>
      <c r="Q77" s="724">
        <v>22</v>
      </c>
      <c r="R77" s="723">
        <v>26</v>
      </c>
      <c r="S77" s="723">
        <f>SUM(Q77:R77)</f>
        <v>48</v>
      </c>
      <c r="T77" s="816">
        <f t="shared" si="149"/>
        <v>-2</v>
      </c>
      <c r="U77" s="861">
        <f t="shared" si="150"/>
        <v>-0.04</v>
      </c>
      <c r="V77" s="724">
        <v>22</v>
      </c>
      <c r="W77" s="723">
        <v>26</v>
      </c>
      <c r="X77" s="723">
        <f>SUM(V77:W77)</f>
        <v>48</v>
      </c>
      <c r="Y77" s="816">
        <f t="shared" si="151"/>
        <v>-2</v>
      </c>
      <c r="Z77" s="861">
        <f t="shared" si="152"/>
        <v>-0.04</v>
      </c>
      <c r="AA77" s="724">
        <v>21</v>
      </c>
      <c r="AB77" s="723">
        <v>24</v>
      </c>
      <c r="AC77" s="723">
        <f>SUM(AA77:AB77)</f>
        <v>45</v>
      </c>
      <c r="AD77" s="816">
        <f t="shared" si="153"/>
        <v>-5</v>
      </c>
      <c r="AE77" s="861">
        <f t="shared" si="154"/>
        <v>-0.1</v>
      </c>
      <c r="AF77" s="724">
        <v>21</v>
      </c>
      <c r="AG77" s="723">
        <v>21</v>
      </c>
      <c r="AH77" s="723">
        <f>SUM(AF77:AG77)</f>
        <v>42</v>
      </c>
      <c r="AI77" s="816">
        <f t="shared" si="155"/>
        <v>-8</v>
      </c>
      <c r="AJ77" s="861">
        <f t="shared" si="156"/>
        <v>-0.16</v>
      </c>
      <c r="AK77" s="724">
        <v>21</v>
      </c>
      <c r="AL77" s="723">
        <v>21</v>
      </c>
      <c r="AM77" s="723">
        <f>SUM(AK77:AL77)</f>
        <v>42</v>
      </c>
      <c r="AN77" s="816">
        <f t="shared" si="157"/>
        <v>-8</v>
      </c>
      <c r="AO77" s="861">
        <f t="shared" si="158"/>
        <v>-0.16</v>
      </c>
      <c r="AP77" s="724">
        <v>21</v>
      </c>
      <c r="AQ77" s="723">
        <v>20</v>
      </c>
      <c r="AR77" s="723">
        <f>SUM(AP77:AQ77)</f>
        <v>41</v>
      </c>
      <c r="AS77" s="816">
        <f t="shared" si="159"/>
        <v>-9</v>
      </c>
      <c r="AT77" s="861">
        <f t="shared" si="160"/>
        <v>-0.18</v>
      </c>
      <c r="AU77" s="724">
        <v>19</v>
      </c>
      <c r="AV77" s="723">
        <v>20</v>
      </c>
      <c r="AW77" s="723">
        <f>SUM(AU77:AV77)</f>
        <v>39</v>
      </c>
      <c r="AX77" s="816">
        <f t="shared" si="161"/>
        <v>-11</v>
      </c>
      <c r="AY77" s="861">
        <f t="shared" si="162"/>
        <v>-0.22</v>
      </c>
      <c r="AZ77" s="724">
        <v>19</v>
      </c>
      <c r="BA77" s="723">
        <v>20</v>
      </c>
      <c r="BB77" s="723">
        <f>SUM(AZ77:BA77)</f>
        <v>39</v>
      </c>
      <c r="BC77" s="816">
        <f t="shared" si="166"/>
        <v>-11</v>
      </c>
      <c r="BD77" s="861">
        <f t="shared" si="163"/>
        <v>-0.22</v>
      </c>
      <c r="BE77" s="724">
        <v>18</v>
      </c>
      <c r="BF77" s="723">
        <v>19</v>
      </c>
      <c r="BG77" s="723">
        <f>SUM(BE77:BF77)</f>
        <v>37</v>
      </c>
      <c r="BH77" s="816">
        <f t="shared" si="167"/>
        <v>-13</v>
      </c>
      <c r="BI77" s="861">
        <f t="shared" si="164"/>
        <v>-0.26</v>
      </c>
      <c r="BJ77" s="724">
        <v>18</v>
      </c>
      <c r="BK77" s="723">
        <v>19</v>
      </c>
      <c r="BL77" s="723">
        <f>SUM(BJ77:BK77)</f>
        <v>37</v>
      </c>
      <c r="BM77" s="816">
        <f t="shared" si="168"/>
        <v>-13</v>
      </c>
      <c r="BN77" s="861">
        <f t="shared" si="169"/>
        <v>-0.26</v>
      </c>
      <c r="BO77" s="824"/>
    </row>
    <row r="78" spans="1:67" ht="13.5" thickBot="1" x14ac:dyDescent="0.25">
      <c r="A78" s="671"/>
      <c r="B78" s="602"/>
      <c r="C78" s="726"/>
      <c r="D78" s="726"/>
      <c r="E78" s="726"/>
      <c r="F78" s="735"/>
      <c r="G78" s="735"/>
      <c r="H78" s="726"/>
      <c r="I78" s="726"/>
      <c r="J78" s="736"/>
      <c r="K78" s="737"/>
      <c r="L78" s="726"/>
      <c r="M78" s="726"/>
      <c r="N78" s="736"/>
      <c r="O78" s="736"/>
      <c r="P78" s="663"/>
      <c r="Q78" s="726"/>
      <c r="R78" s="726"/>
      <c r="S78" s="736"/>
      <c r="T78" s="736"/>
      <c r="U78" s="663"/>
      <c r="V78" s="726"/>
      <c r="W78" s="726"/>
      <c r="X78" s="736"/>
      <c r="Y78" s="736"/>
      <c r="Z78" s="663"/>
      <c r="AA78" s="726"/>
      <c r="AB78" s="726"/>
      <c r="AC78" s="736"/>
      <c r="AD78" s="736"/>
      <c r="AE78" s="663"/>
      <c r="AF78" s="726"/>
      <c r="AG78" s="726"/>
      <c r="AH78" s="736"/>
      <c r="AI78" s="736"/>
      <c r="AJ78" s="663"/>
      <c r="AK78" s="726"/>
      <c r="AL78" s="726"/>
      <c r="AM78" s="736"/>
      <c r="AN78" s="736"/>
      <c r="AO78" s="663"/>
      <c r="AP78" s="726"/>
      <c r="AQ78" s="726"/>
      <c r="AR78" s="736"/>
      <c r="AS78" s="736"/>
      <c r="AT78" s="663"/>
      <c r="AU78" s="726"/>
      <c r="AV78" s="726"/>
      <c r="AW78" s="736"/>
      <c r="AX78" s="736"/>
      <c r="AY78" s="663"/>
      <c r="AZ78" s="726"/>
      <c r="BA78" s="726"/>
      <c r="BB78" s="736"/>
      <c r="BC78" s="736"/>
      <c r="BD78" s="663"/>
      <c r="BE78" s="726"/>
      <c r="BF78" s="726"/>
      <c r="BG78" s="736"/>
      <c r="BH78" s="736"/>
      <c r="BI78" s="663"/>
      <c r="BJ78" s="726"/>
      <c r="BK78" s="726"/>
      <c r="BL78" s="736"/>
      <c r="BM78" s="736"/>
      <c r="BN78" s="663"/>
      <c r="BO78" s="671"/>
    </row>
    <row r="79" spans="1:67" ht="13.5" thickBot="1" x14ac:dyDescent="0.25">
      <c r="A79" s="671"/>
      <c r="B79" s="606" t="s">
        <v>174</v>
      </c>
      <c r="C79" s="738">
        <f>C74</f>
        <v>141</v>
      </c>
      <c r="D79" s="739">
        <f>D74</f>
        <v>74</v>
      </c>
      <c r="E79" s="739">
        <f>E74</f>
        <v>215</v>
      </c>
      <c r="F79" s="740"/>
      <c r="G79" s="833"/>
      <c r="H79" s="738">
        <f>H74</f>
        <v>139</v>
      </c>
      <c r="I79" s="739">
        <f>I74</f>
        <v>74</v>
      </c>
      <c r="J79" s="739">
        <f>J74</f>
        <v>213</v>
      </c>
      <c r="K79" s="664">
        <v>0</v>
      </c>
      <c r="L79" s="738">
        <f>L74</f>
        <v>138</v>
      </c>
      <c r="M79" s="739">
        <f>M74</f>
        <v>73</v>
      </c>
      <c r="N79" s="739">
        <f>N74</f>
        <v>211</v>
      </c>
      <c r="O79" s="806"/>
      <c r="P79" s="664">
        <f>(N79-$J79)/$J79</f>
        <v>-9.3896713615023476E-3</v>
      </c>
      <c r="Q79" s="738">
        <f>Q74</f>
        <v>136</v>
      </c>
      <c r="R79" s="739">
        <f>R74</f>
        <v>69</v>
      </c>
      <c r="S79" s="739">
        <f>S74</f>
        <v>205</v>
      </c>
      <c r="T79" s="806"/>
      <c r="U79" s="664">
        <f>(S79-$J79)/$J79</f>
        <v>-3.7558685446009391E-2</v>
      </c>
      <c r="V79" s="741">
        <f>V74</f>
        <v>134</v>
      </c>
      <c r="W79" s="742">
        <f>W74</f>
        <v>69</v>
      </c>
      <c r="X79" s="739">
        <f>X74</f>
        <v>203</v>
      </c>
      <c r="Y79" s="806"/>
      <c r="Z79" s="664">
        <f>(X79-$J79)/$J79</f>
        <v>-4.6948356807511735E-2</v>
      </c>
      <c r="AA79" s="738">
        <f>AA74</f>
        <v>129</v>
      </c>
      <c r="AB79" s="739">
        <f>AB74</f>
        <v>62</v>
      </c>
      <c r="AC79" s="739">
        <f>AC74</f>
        <v>191</v>
      </c>
      <c r="AD79" s="806"/>
      <c r="AE79" s="664">
        <f>(AC79-$J79)/$J79</f>
        <v>-0.10328638497652583</v>
      </c>
      <c r="AF79" s="738">
        <f>AF74</f>
        <v>125</v>
      </c>
      <c r="AG79" s="739">
        <f>AG74</f>
        <v>59</v>
      </c>
      <c r="AH79" s="739">
        <f>AH74</f>
        <v>184</v>
      </c>
      <c r="AI79" s="806"/>
      <c r="AJ79" s="664">
        <f>(AH79-$J79)/$J79</f>
        <v>-0.13615023474178403</v>
      </c>
      <c r="AK79" s="738">
        <f>AK74</f>
        <v>127</v>
      </c>
      <c r="AL79" s="739">
        <f>AL74</f>
        <v>57</v>
      </c>
      <c r="AM79" s="739">
        <f>AM74</f>
        <v>184</v>
      </c>
      <c r="AN79" s="806"/>
      <c r="AO79" s="664">
        <f>(AM79-$J79)/$J79</f>
        <v>-0.13615023474178403</v>
      </c>
      <c r="AP79" s="738">
        <f>AP74</f>
        <v>127</v>
      </c>
      <c r="AQ79" s="739">
        <f>AQ74</f>
        <v>52</v>
      </c>
      <c r="AR79" s="739">
        <f>AR74</f>
        <v>179</v>
      </c>
      <c r="AS79" s="806"/>
      <c r="AT79" s="664">
        <f>(AR79-$J79)/$J79</f>
        <v>-0.15962441314553991</v>
      </c>
      <c r="AU79" s="738">
        <f>AU74</f>
        <v>124</v>
      </c>
      <c r="AV79" s="739">
        <f>AV74</f>
        <v>52</v>
      </c>
      <c r="AW79" s="739">
        <f>AW74</f>
        <v>176</v>
      </c>
      <c r="AX79" s="806"/>
      <c r="AY79" s="664">
        <f>(AW79-$J79)/$J79</f>
        <v>-0.17370892018779344</v>
      </c>
      <c r="AZ79" s="738">
        <f>AZ74</f>
        <v>120</v>
      </c>
      <c r="BA79" s="739">
        <f>BA74</f>
        <v>50</v>
      </c>
      <c r="BB79" s="739">
        <f>BB74</f>
        <v>170</v>
      </c>
      <c r="BC79" s="806"/>
      <c r="BD79" s="664">
        <f>(BB79-$J79)/$J79</f>
        <v>-0.20187793427230047</v>
      </c>
      <c r="BE79" s="738">
        <f>BE74</f>
        <v>116</v>
      </c>
      <c r="BF79" s="739">
        <f>BF74</f>
        <v>48</v>
      </c>
      <c r="BG79" s="739">
        <f>BG74</f>
        <v>164</v>
      </c>
      <c r="BH79" s="806"/>
      <c r="BI79" s="664">
        <f>(BG79-$J79)/$J79</f>
        <v>-0.2300469483568075</v>
      </c>
      <c r="BJ79" s="738">
        <f>BJ74</f>
        <v>116</v>
      </c>
      <c r="BK79" s="739">
        <f>BK74</f>
        <v>48</v>
      </c>
      <c r="BL79" s="739">
        <f>BL74</f>
        <v>164</v>
      </c>
      <c r="BM79" s="806"/>
      <c r="BN79" s="664">
        <f>(BL79-$J79)/$J79</f>
        <v>-0.2300469483568075</v>
      </c>
      <c r="BO79" s="671"/>
    </row>
    <row r="80" spans="1:67" ht="13.5" thickBot="1" x14ac:dyDescent="0.25">
      <c r="A80" s="671"/>
      <c r="B80" s="671"/>
      <c r="C80" s="671"/>
      <c r="D80" s="671"/>
      <c r="E80" s="671"/>
      <c r="F80" s="671"/>
      <c r="G80" s="671"/>
      <c r="H80" s="671"/>
      <c r="I80" s="671"/>
      <c r="J80" s="671"/>
      <c r="K80" s="672"/>
      <c r="L80" s="671"/>
      <c r="M80" s="671"/>
      <c r="N80" s="671"/>
      <c r="O80" s="671"/>
      <c r="P80" s="672"/>
      <c r="Q80" s="671"/>
      <c r="R80" s="671"/>
      <c r="S80" s="671"/>
      <c r="T80" s="671"/>
      <c r="U80" s="672"/>
      <c r="V80" s="671"/>
      <c r="W80" s="671"/>
      <c r="X80" s="671"/>
      <c r="Y80" s="671"/>
      <c r="Z80" s="673"/>
      <c r="AA80" s="671"/>
      <c r="AB80" s="671"/>
      <c r="AC80" s="671"/>
      <c r="AD80" s="671"/>
      <c r="AE80" s="673"/>
      <c r="AF80" s="671"/>
      <c r="AG80" s="671"/>
      <c r="AH80" s="671"/>
      <c r="AI80" s="671"/>
      <c r="AJ80" s="672"/>
      <c r="AK80" s="671"/>
      <c r="AL80" s="671"/>
      <c r="AM80" s="671"/>
      <c r="AN80" s="671"/>
      <c r="AO80" s="672"/>
      <c r="AP80" s="671"/>
      <c r="AQ80" s="671"/>
      <c r="AR80" s="671"/>
      <c r="AS80" s="671"/>
      <c r="AT80" s="671"/>
      <c r="AU80" s="671"/>
      <c r="AV80" s="671"/>
      <c r="AW80" s="671"/>
      <c r="AX80" s="671"/>
      <c r="AY80" s="671"/>
      <c r="AZ80" s="671"/>
      <c r="BA80" s="671"/>
      <c r="BB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</row>
    <row r="81" spans="1:67" x14ac:dyDescent="0.2">
      <c r="A81" s="671"/>
      <c r="B81" s="696" t="s">
        <v>281</v>
      </c>
      <c r="C81" s="697"/>
      <c r="D81" s="698"/>
      <c r="E81" s="698"/>
      <c r="F81" s="698"/>
      <c r="G81" s="698"/>
      <c r="H81" s="698"/>
      <c r="I81" s="699"/>
      <c r="J81" s="671"/>
      <c r="K81" s="672"/>
      <c r="L81" s="671"/>
      <c r="M81" s="671"/>
      <c r="N81" s="671"/>
      <c r="O81" s="671"/>
      <c r="P81" s="672"/>
      <c r="Q81" s="671"/>
      <c r="R81" s="671"/>
      <c r="S81" s="671"/>
      <c r="T81" s="671"/>
      <c r="U81" s="672"/>
      <c r="V81" s="671"/>
      <c r="W81" s="671"/>
      <c r="X81" s="671"/>
      <c r="Y81" s="671"/>
      <c r="Z81" s="673"/>
      <c r="AB81" s="671"/>
      <c r="AC81" s="671"/>
      <c r="AD81" s="671"/>
      <c r="AE81" s="673"/>
      <c r="AF81" s="671"/>
      <c r="AG81" s="671"/>
      <c r="AH81" s="671"/>
      <c r="AI81" s="671"/>
      <c r="AJ81" s="672"/>
      <c r="AK81" s="671"/>
      <c r="AL81" s="671"/>
      <c r="AM81" s="671"/>
      <c r="AN81" s="671"/>
      <c r="AO81" s="672"/>
      <c r="AP81" s="671"/>
      <c r="AQ81" s="671"/>
      <c r="AR81" s="671"/>
      <c r="AS81" s="671"/>
      <c r="AT81" s="671"/>
      <c r="AU81" s="671"/>
      <c r="AV81" s="671"/>
      <c r="AW81" s="671"/>
      <c r="AX81" s="671"/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</row>
    <row r="82" spans="1:67" x14ac:dyDescent="0.2">
      <c r="A82" s="671"/>
      <c r="B82" s="617" t="s">
        <v>279</v>
      </c>
      <c r="C82" s="948" t="s">
        <v>282</v>
      </c>
      <c r="D82" s="948"/>
      <c r="E82" s="948"/>
      <c r="F82" s="948"/>
      <c r="G82" s="948"/>
      <c r="H82" s="948"/>
      <c r="I82" s="949"/>
      <c r="J82" s="671"/>
      <c r="K82" s="672"/>
      <c r="L82" s="671"/>
      <c r="M82" s="671"/>
      <c r="N82" s="671"/>
      <c r="O82" s="671"/>
      <c r="P82" s="672"/>
      <c r="Q82" s="671"/>
      <c r="R82" s="671"/>
      <c r="S82" s="671"/>
      <c r="T82" s="671"/>
      <c r="U82" s="672"/>
      <c r="V82" s="671"/>
      <c r="W82" s="671"/>
      <c r="X82" s="671"/>
      <c r="Y82" s="671"/>
      <c r="Z82" s="673"/>
      <c r="AA82" s="671"/>
      <c r="AB82" s="671"/>
      <c r="AC82" s="671"/>
      <c r="AD82" s="671"/>
      <c r="AE82" s="673"/>
      <c r="AF82" s="671"/>
      <c r="AG82" s="671"/>
      <c r="AH82" s="671"/>
      <c r="AI82" s="671"/>
      <c r="AJ82" s="672"/>
      <c r="AK82" s="671"/>
      <c r="AL82" s="671"/>
      <c r="AM82" s="671"/>
      <c r="AN82" s="671"/>
      <c r="AO82" s="672"/>
      <c r="AP82" s="671"/>
      <c r="AQ82" s="671"/>
      <c r="AR82" s="671"/>
      <c r="AS82" s="671"/>
      <c r="AT82" s="671"/>
      <c r="AU82" s="671"/>
      <c r="AV82" s="671"/>
      <c r="AW82" s="671"/>
      <c r="AX82" s="671"/>
      <c r="AY82" s="671"/>
      <c r="AZ82" s="671"/>
      <c r="BA82" s="671"/>
      <c r="BB82" s="671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</row>
    <row r="83" spans="1:67" ht="13.5" thickBot="1" x14ac:dyDescent="0.25">
      <c r="A83" s="671"/>
      <c r="B83" s="493" t="s">
        <v>280</v>
      </c>
      <c r="C83" s="948">
        <v>81</v>
      </c>
      <c r="D83" s="948"/>
      <c r="E83" s="948"/>
      <c r="F83" s="948"/>
      <c r="G83" s="948"/>
      <c r="H83" s="948"/>
      <c r="I83" s="949"/>
      <c r="J83" s="671"/>
      <c r="K83" s="672"/>
      <c r="L83" s="671"/>
      <c r="M83" s="671"/>
      <c r="N83" s="671"/>
      <c r="O83" s="671"/>
      <c r="P83" s="672"/>
      <c r="Q83" s="671"/>
      <c r="R83" s="671"/>
      <c r="S83" s="671"/>
      <c r="T83" s="671"/>
      <c r="U83" s="672"/>
      <c r="V83" s="671"/>
      <c r="W83" s="671"/>
      <c r="X83" s="671"/>
      <c r="Y83" s="671"/>
      <c r="Z83" s="673"/>
      <c r="AA83" s="671"/>
      <c r="AB83" s="671"/>
      <c r="AC83" s="671"/>
      <c r="AD83" s="671"/>
      <c r="AE83" s="673"/>
      <c r="AF83" s="671"/>
      <c r="AG83" s="671"/>
      <c r="AH83" s="671"/>
      <c r="AI83" s="671"/>
      <c r="AJ83" s="672"/>
      <c r="AK83" s="671"/>
      <c r="AL83" s="671"/>
      <c r="AM83" s="671"/>
      <c r="AN83" s="671"/>
      <c r="AO83" s="672"/>
      <c r="AP83" s="671"/>
      <c r="AQ83" s="671"/>
      <c r="AR83" s="671"/>
      <c r="AS83" s="671"/>
      <c r="AT83" s="671"/>
      <c r="AU83" s="671"/>
      <c r="AV83" s="671"/>
      <c r="AW83" s="671"/>
      <c r="AX83" s="671"/>
      <c r="AY83" s="671"/>
      <c r="AZ83" s="671"/>
      <c r="BA83" s="671"/>
      <c r="BB83" s="671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</row>
    <row r="84" spans="1:67" ht="13.5" thickBot="1" x14ac:dyDescent="0.25">
      <c r="A84" s="671"/>
      <c r="B84" s="700" t="s">
        <v>23</v>
      </c>
      <c r="C84" s="952">
        <f>SUM(C83:C83)</f>
        <v>81</v>
      </c>
      <c r="D84" s="952"/>
      <c r="E84" s="952"/>
      <c r="F84" s="952"/>
      <c r="G84" s="952"/>
      <c r="H84" s="952"/>
      <c r="I84" s="953"/>
      <c r="J84" s="671"/>
      <c r="K84" s="672"/>
      <c r="L84" s="671"/>
      <c r="M84" s="671"/>
      <c r="N84" s="671"/>
      <c r="O84" s="671"/>
      <c r="P84" s="672"/>
      <c r="Q84" s="671"/>
      <c r="R84" s="671"/>
      <c r="S84" s="671"/>
      <c r="T84" s="671"/>
      <c r="U84" s="672"/>
      <c r="V84" s="671"/>
      <c r="W84" s="671"/>
      <c r="X84" s="671"/>
      <c r="Y84" s="671"/>
      <c r="Z84" s="673"/>
      <c r="AA84" s="671"/>
      <c r="AB84" s="671"/>
      <c r="AC84" s="671"/>
      <c r="AD84" s="671"/>
      <c r="AE84" s="673"/>
      <c r="AF84" s="671"/>
      <c r="AG84" s="671"/>
      <c r="AH84" s="671"/>
      <c r="AI84" s="671"/>
      <c r="AJ84" s="672"/>
      <c r="AK84" s="671"/>
      <c r="AL84" s="671"/>
      <c r="AM84" s="671"/>
      <c r="AN84" s="671"/>
      <c r="AO84" s="672"/>
      <c r="AP84" s="671"/>
      <c r="AQ84" s="671"/>
      <c r="AR84" s="671"/>
      <c r="AS84" s="671"/>
      <c r="AT84" s="671"/>
      <c r="AU84" s="671"/>
      <c r="AV84" s="671"/>
      <c r="AW84" s="671"/>
      <c r="AX84" s="671"/>
      <c r="AY84" s="671"/>
      <c r="AZ84" s="671"/>
      <c r="BA84" s="671"/>
      <c r="BB84" s="671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</row>
    <row r="85" spans="1:67" x14ac:dyDescent="0.2">
      <c r="A85" s="671"/>
      <c r="B85" s="671"/>
      <c r="C85" s="671"/>
      <c r="D85" s="671"/>
      <c r="E85" s="671"/>
      <c r="F85" s="671"/>
      <c r="G85" s="671"/>
      <c r="H85" s="671"/>
      <c r="I85" s="671"/>
      <c r="J85" s="671"/>
      <c r="K85" s="672"/>
      <c r="L85" s="671"/>
      <c r="M85" s="671"/>
      <c r="N85" s="671"/>
      <c r="O85" s="671"/>
      <c r="P85" s="672"/>
      <c r="Q85" s="671"/>
      <c r="R85" s="671"/>
      <c r="S85" s="671"/>
      <c r="T85" s="671"/>
      <c r="U85" s="672"/>
      <c r="V85" s="671"/>
      <c r="W85" s="671"/>
      <c r="X85" s="671"/>
      <c r="Y85" s="671"/>
      <c r="Z85" s="673"/>
      <c r="AA85" s="671"/>
      <c r="AB85" s="671"/>
      <c r="AC85" s="671"/>
      <c r="AD85" s="671"/>
      <c r="AE85" s="673"/>
      <c r="AF85" s="671"/>
      <c r="AG85" s="671"/>
      <c r="AH85" s="671"/>
      <c r="AI85" s="671"/>
      <c r="AJ85" s="672"/>
      <c r="AK85" s="671"/>
      <c r="AL85" s="671"/>
      <c r="AM85" s="671"/>
      <c r="AN85" s="671"/>
      <c r="AO85" s="672"/>
      <c r="AP85" s="671"/>
      <c r="AQ85" s="671"/>
      <c r="AR85" s="671"/>
      <c r="AS85" s="671"/>
      <c r="AT85" s="671"/>
      <c r="AU85" s="671"/>
      <c r="AV85" s="671"/>
      <c r="AW85" s="671"/>
      <c r="AX85" s="671"/>
      <c r="AY85" s="671"/>
      <c r="AZ85" s="671"/>
      <c r="BA85" s="671"/>
      <c r="BB85" s="671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</row>
    <row r="86" spans="1:67" x14ac:dyDescent="0.2">
      <c r="A86" s="671"/>
      <c r="B86" s="865" t="s">
        <v>307</v>
      </c>
      <c r="C86" s="671"/>
      <c r="D86" s="671"/>
      <c r="E86" s="671"/>
      <c r="F86" s="671"/>
      <c r="G86" s="671"/>
      <c r="H86" s="671"/>
      <c r="I86" s="671"/>
      <c r="J86" s="671"/>
      <c r="K86" s="672"/>
      <c r="L86" s="671"/>
      <c r="M86" s="671"/>
      <c r="N86" s="671"/>
      <c r="O86" s="671"/>
      <c r="P86" s="672"/>
      <c r="Q86" s="671"/>
      <c r="R86" s="671"/>
      <c r="S86" s="671"/>
      <c r="T86" s="671"/>
      <c r="U86" s="672"/>
      <c r="V86" s="671"/>
      <c r="W86" s="671"/>
      <c r="X86" s="671"/>
      <c r="Y86" s="671"/>
      <c r="Z86" s="673"/>
      <c r="AA86" s="671"/>
      <c r="AB86" s="671"/>
      <c r="AC86" s="671"/>
      <c r="AD86" s="671"/>
      <c r="AE86" s="673"/>
      <c r="AF86" s="671"/>
      <c r="AG86" s="671"/>
      <c r="AH86" s="671"/>
      <c r="AI86" s="671"/>
      <c r="AJ86" s="672"/>
      <c r="AK86" s="671"/>
      <c r="AL86" s="671"/>
      <c r="AM86" s="671"/>
      <c r="AN86" s="671"/>
      <c r="AO86" s="672"/>
      <c r="AP86" s="671"/>
      <c r="AQ86" s="671"/>
      <c r="AR86" s="671"/>
      <c r="AS86" s="671"/>
      <c r="AT86" s="671"/>
      <c r="AU86" s="671"/>
      <c r="AV86" s="671"/>
      <c r="AW86" s="671"/>
      <c r="AX86" s="671"/>
      <c r="AY86" s="671"/>
      <c r="AZ86" s="671"/>
      <c r="BA86" s="671"/>
      <c r="BB86" s="671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</row>
    <row r="87" spans="1:67" x14ac:dyDescent="0.2">
      <c r="B87" s="593" t="s">
        <v>306</v>
      </c>
    </row>
    <row r="88" spans="1:67" x14ac:dyDescent="0.2">
      <c r="B88" t="s">
        <v>305</v>
      </c>
    </row>
  </sheetData>
  <mergeCells count="48">
    <mergeCell ref="BJ72:BN72"/>
    <mergeCell ref="C82:I82"/>
    <mergeCell ref="C83:I83"/>
    <mergeCell ref="C84:I84"/>
    <mergeCell ref="AF72:AJ72"/>
    <mergeCell ref="AK72:AO72"/>
    <mergeCell ref="AP72:AT72"/>
    <mergeCell ref="AU72:AY72"/>
    <mergeCell ref="AZ72:BD72"/>
    <mergeCell ref="BE72:BI72"/>
    <mergeCell ref="BE39:BI39"/>
    <mergeCell ref="BJ39:BN39"/>
    <mergeCell ref="B72:B73"/>
    <mergeCell ref="C72:F72"/>
    <mergeCell ref="G72:G73"/>
    <mergeCell ref="H72:K72"/>
    <mergeCell ref="L72:P72"/>
    <mergeCell ref="Q72:U72"/>
    <mergeCell ref="V72:Z72"/>
    <mergeCell ref="AA72:AE72"/>
    <mergeCell ref="AA39:AE39"/>
    <mergeCell ref="AF39:AJ39"/>
    <mergeCell ref="AK39:AO39"/>
    <mergeCell ref="AP39:AT39"/>
    <mergeCell ref="AU39:AY39"/>
    <mergeCell ref="AZ39:BD39"/>
    <mergeCell ref="AZ6:BD6"/>
    <mergeCell ref="BE6:BI6"/>
    <mergeCell ref="BJ6:BN6"/>
    <mergeCell ref="B39:B40"/>
    <mergeCell ref="C39:F39"/>
    <mergeCell ref="G39:G40"/>
    <mergeCell ref="H39:K39"/>
    <mergeCell ref="L39:P39"/>
    <mergeCell ref="Q39:U39"/>
    <mergeCell ref="V39:Z39"/>
    <mergeCell ref="V6:Z6"/>
    <mergeCell ref="AA6:AE6"/>
    <mergeCell ref="AF6:AJ6"/>
    <mergeCell ref="AK6:AO6"/>
    <mergeCell ref="AP6:AT6"/>
    <mergeCell ref="AU6:AY6"/>
    <mergeCell ref="Q6:U6"/>
    <mergeCell ref="B6:B7"/>
    <mergeCell ref="C6:F6"/>
    <mergeCell ref="G6:G7"/>
    <mergeCell ref="H6:K6"/>
    <mergeCell ref="L6:P6"/>
  </mergeCells>
  <conditionalFormatting sqref="P10:P36 P43:P69 U43:U69 Z43:Z69 AE43:AE69 AJ43:AJ69 AO43:AO69 AT43:AT69 AY43:AY69 BD43:BD69 BN43:BN69 BI43:BI69">
    <cfRule type="cellIs" dxfId="137" priority="97" operator="lessThan">
      <formula>-0.23</formula>
    </cfRule>
    <cfRule type="cellIs" dxfId="136" priority="98" operator="between">
      <formula>-0.2</formula>
      <formula>-0.23</formula>
    </cfRule>
    <cfRule type="cellIs" dxfId="135" priority="99" operator="greaterThan">
      <formula>-0.2</formula>
    </cfRule>
  </conditionalFormatting>
  <conditionalFormatting sqref="U10:U36">
    <cfRule type="cellIs" dxfId="134" priority="94" operator="lessThan">
      <formula>-0.23</formula>
    </cfRule>
    <cfRule type="cellIs" dxfId="133" priority="95" operator="between">
      <formula>-0.2</formula>
      <formula>-0.23</formula>
    </cfRule>
    <cfRule type="cellIs" dxfId="132" priority="96" operator="greaterThan">
      <formula>-0.2</formula>
    </cfRule>
  </conditionalFormatting>
  <conditionalFormatting sqref="Z10:Z36">
    <cfRule type="cellIs" dxfId="131" priority="91" operator="lessThan">
      <formula>-0.23</formula>
    </cfRule>
    <cfRule type="cellIs" dxfId="130" priority="92" operator="between">
      <formula>-0.2</formula>
      <formula>-0.23</formula>
    </cfRule>
    <cfRule type="cellIs" dxfId="129" priority="93" operator="greaterThan">
      <formula>-0.2</formula>
    </cfRule>
  </conditionalFormatting>
  <conditionalFormatting sqref="AE10:AE36">
    <cfRule type="cellIs" dxfId="128" priority="88" operator="lessThan">
      <formula>-0.23</formula>
    </cfRule>
    <cfRule type="cellIs" dxfId="127" priority="89" operator="between">
      <formula>-0.2</formula>
      <formula>-0.23</formula>
    </cfRule>
    <cfRule type="cellIs" dxfId="126" priority="90" operator="greaterThan">
      <formula>-0.2</formula>
    </cfRule>
  </conditionalFormatting>
  <conditionalFormatting sqref="AJ10:AJ36">
    <cfRule type="cellIs" dxfId="125" priority="85" operator="lessThan">
      <formula>-0.23</formula>
    </cfRule>
    <cfRule type="cellIs" dxfId="124" priority="86" operator="between">
      <formula>-0.2</formula>
      <formula>-0.23</formula>
    </cfRule>
    <cfRule type="cellIs" dxfId="123" priority="87" operator="greaterThan">
      <formula>-0.2</formula>
    </cfRule>
  </conditionalFormatting>
  <conditionalFormatting sqref="AO10:AO36">
    <cfRule type="cellIs" dxfId="122" priority="82" operator="lessThan">
      <formula>-0.23</formula>
    </cfRule>
    <cfRule type="cellIs" dxfId="121" priority="83" operator="between">
      <formula>-0.2</formula>
      <formula>-0.23</formula>
    </cfRule>
    <cfRule type="cellIs" dxfId="120" priority="84" operator="greaterThan">
      <formula>-0.2</formula>
    </cfRule>
  </conditionalFormatting>
  <conditionalFormatting sqref="AT10:AT36">
    <cfRule type="cellIs" dxfId="119" priority="79" operator="lessThan">
      <formula>-0.23</formula>
    </cfRule>
    <cfRule type="cellIs" dxfId="118" priority="80" operator="between">
      <formula>-0.2</formula>
      <formula>-0.23</formula>
    </cfRule>
    <cfRule type="cellIs" dxfId="117" priority="81" operator="greaterThan">
      <formula>-0.2</formula>
    </cfRule>
  </conditionalFormatting>
  <conditionalFormatting sqref="AY10:AY36">
    <cfRule type="cellIs" dxfId="116" priority="76" operator="lessThan">
      <formula>-0.23</formula>
    </cfRule>
    <cfRule type="cellIs" dxfId="115" priority="77" operator="between">
      <formula>-0.2</formula>
      <formula>-0.23</formula>
    </cfRule>
    <cfRule type="cellIs" dxfId="114" priority="78" operator="greaterThan">
      <formula>-0.2</formula>
    </cfRule>
  </conditionalFormatting>
  <conditionalFormatting sqref="BD10:BD36">
    <cfRule type="cellIs" dxfId="113" priority="73" operator="lessThan">
      <formula>-0.23</formula>
    </cfRule>
    <cfRule type="cellIs" dxfId="112" priority="74" operator="between">
      <formula>-0.2</formula>
      <formula>-0.23</formula>
    </cfRule>
    <cfRule type="cellIs" dxfId="111" priority="75" operator="greaterThan">
      <formula>-0.2</formula>
    </cfRule>
  </conditionalFormatting>
  <conditionalFormatting sqref="BI10:BI36">
    <cfRule type="cellIs" dxfId="110" priority="70" operator="lessThan">
      <formula>-0.23</formula>
    </cfRule>
    <cfRule type="cellIs" dxfId="109" priority="71" operator="between">
      <formula>-0.2</formula>
      <formula>-0.23</formula>
    </cfRule>
    <cfRule type="cellIs" dxfId="108" priority="72" operator="greaterThan">
      <formula>-0.2</formula>
    </cfRule>
  </conditionalFormatting>
  <conditionalFormatting sqref="BN10:BN36">
    <cfRule type="cellIs" dxfId="107" priority="67" operator="lessThan">
      <formula>-0.23</formula>
    </cfRule>
    <cfRule type="cellIs" dxfId="106" priority="68" operator="between">
      <formula>-0.2</formula>
      <formula>-0.23</formula>
    </cfRule>
    <cfRule type="cellIs" dxfId="105" priority="69" operator="greaterThan">
      <formula>-0.2</formula>
    </cfRule>
  </conditionalFormatting>
  <conditionalFormatting sqref="P74:P77">
    <cfRule type="cellIs" dxfId="104" priority="31" operator="lessThan">
      <formula>-0.23</formula>
    </cfRule>
    <cfRule type="cellIs" dxfId="103" priority="32" operator="between">
      <formula>-0.2</formula>
      <formula>-0.23</formula>
    </cfRule>
    <cfRule type="cellIs" dxfId="102" priority="33" operator="greaterThan">
      <formula>-0.2</formula>
    </cfRule>
  </conditionalFormatting>
  <conditionalFormatting sqref="U74:U77">
    <cfRule type="cellIs" dxfId="101" priority="28" operator="lessThan">
      <formula>-0.23</formula>
    </cfRule>
    <cfRule type="cellIs" dxfId="100" priority="29" operator="between">
      <formula>-0.2</formula>
      <formula>-0.23</formula>
    </cfRule>
    <cfRule type="cellIs" dxfId="99" priority="30" operator="greaterThan">
      <formula>-0.2</formula>
    </cfRule>
  </conditionalFormatting>
  <conditionalFormatting sqref="Z74:Z77">
    <cfRule type="cellIs" dxfId="98" priority="25" operator="lessThan">
      <formula>-0.23</formula>
    </cfRule>
    <cfRule type="cellIs" dxfId="97" priority="26" operator="between">
      <formula>-0.2</formula>
      <formula>-0.23</formula>
    </cfRule>
    <cfRule type="cellIs" dxfId="96" priority="27" operator="greaterThan">
      <formula>-0.2</formula>
    </cfRule>
  </conditionalFormatting>
  <conditionalFormatting sqref="AE74:AE77">
    <cfRule type="cellIs" dxfId="95" priority="22" operator="lessThan">
      <formula>-0.23</formula>
    </cfRule>
    <cfRule type="cellIs" dxfId="94" priority="23" operator="between">
      <formula>-0.2</formula>
      <formula>-0.23</formula>
    </cfRule>
    <cfRule type="cellIs" dxfId="93" priority="24" operator="greaterThan">
      <formula>-0.2</formula>
    </cfRule>
  </conditionalFormatting>
  <conditionalFormatting sqref="AJ74:AJ77">
    <cfRule type="cellIs" dxfId="92" priority="19" operator="lessThan">
      <formula>-0.23</formula>
    </cfRule>
    <cfRule type="cellIs" dxfId="91" priority="20" operator="between">
      <formula>-0.2</formula>
      <formula>-0.23</formula>
    </cfRule>
    <cfRule type="cellIs" dxfId="90" priority="21" operator="greaterThan">
      <formula>-0.2</formula>
    </cfRule>
  </conditionalFormatting>
  <conditionalFormatting sqref="AO74:AO77">
    <cfRule type="cellIs" dxfId="89" priority="16" operator="lessThan">
      <formula>-0.23</formula>
    </cfRule>
    <cfRule type="cellIs" dxfId="88" priority="17" operator="between">
      <formula>-0.2</formula>
      <formula>-0.23</formula>
    </cfRule>
    <cfRule type="cellIs" dxfId="87" priority="18" operator="greaterThan">
      <formula>-0.2</formula>
    </cfRule>
  </conditionalFormatting>
  <conditionalFormatting sqref="AT74:AT77">
    <cfRule type="cellIs" dxfId="86" priority="13" operator="lessThan">
      <formula>-0.23</formula>
    </cfRule>
    <cfRule type="cellIs" dxfId="85" priority="14" operator="between">
      <formula>-0.2</formula>
      <formula>-0.23</formula>
    </cfRule>
    <cfRule type="cellIs" dxfId="84" priority="15" operator="greaterThan">
      <formula>-0.2</formula>
    </cfRule>
  </conditionalFormatting>
  <conditionalFormatting sqref="AY74:AY77">
    <cfRule type="cellIs" dxfId="83" priority="10" operator="lessThan">
      <formula>-0.23</formula>
    </cfRule>
    <cfRule type="cellIs" dxfId="82" priority="11" operator="between">
      <formula>-0.2</formula>
      <formula>-0.23</formula>
    </cfRule>
    <cfRule type="cellIs" dxfId="81" priority="12" operator="greaterThan">
      <formula>-0.2</formula>
    </cfRule>
  </conditionalFormatting>
  <conditionalFormatting sqref="BD74:BD77">
    <cfRule type="cellIs" dxfId="80" priority="7" operator="lessThan">
      <formula>-0.23</formula>
    </cfRule>
    <cfRule type="cellIs" dxfId="79" priority="8" operator="between">
      <formula>-0.2</formula>
      <formula>-0.23</formula>
    </cfRule>
    <cfRule type="cellIs" dxfId="78" priority="9" operator="greaterThan">
      <formula>-0.2</formula>
    </cfRule>
  </conditionalFormatting>
  <conditionalFormatting sqref="BI74:BI77">
    <cfRule type="cellIs" dxfId="77" priority="4" operator="lessThan">
      <formula>-0.23</formula>
    </cfRule>
    <cfRule type="cellIs" dxfId="76" priority="5" operator="between">
      <formula>-0.2</formula>
      <formula>-0.23</formula>
    </cfRule>
    <cfRule type="cellIs" dxfId="75" priority="6" operator="greaterThan">
      <formula>-0.2</formula>
    </cfRule>
  </conditionalFormatting>
  <conditionalFormatting sqref="BN74:BN77">
    <cfRule type="cellIs" dxfId="74" priority="1" operator="lessThan">
      <formula>-0.23</formula>
    </cfRule>
    <cfRule type="cellIs" dxfId="73" priority="2" operator="between">
      <formula>-0.2</formula>
      <formula>-0.23</formula>
    </cfRule>
    <cfRule type="cellIs" dxfId="72" priority="3" operator="greaterThan">
      <formula>-0.2</formula>
    </cfRule>
  </conditionalFormatting>
  <pageMargins left="0.25" right="0.25" top="0.75" bottom="0.75" header="0.3" footer="0.3"/>
  <pageSetup paperSize="9" scale="37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3"/>
  <sheetViews>
    <sheetView tabSelected="1" workbookViewId="0">
      <pane xSplit="2" ySplit="4" topLeftCell="S14" activePane="bottomRight" state="frozen"/>
      <selection pane="topRight" activeCell="C1" sqref="C1"/>
      <selection pane="bottomLeft" activeCell="A5" sqref="A5"/>
      <selection pane="bottomRight" activeCell="AO30" sqref="AO30"/>
    </sheetView>
  </sheetViews>
  <sheetFormatPr defaultColWidth="8.85546875" defaultRowHeight="12.75" x14ac:dyDescent="0.2"/>
  <cols>
    <col min="1" max="1" width="2" customWidth="1"/>
    <col min="2" max="2" width="20" customWidth="1"/>
    <col min="3" max="66" width="5.7109375" customWidth="1"/>
  </cols>
  <sheetData>
    <row r="1" spans="1:67" ht="15.75" x14ac:dyDescent="0.25">
      <c r="A1" s="671"/>
      <c r="B1" s="864" t="s">
        <v>334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71"/>
      <c r="S1" s="671"/>
      <c r="T1" s="671"/>
      <c r="U1" s="672"/>
      <c r="V1" s="671"/>
      <c r="W1" s="671"/>
      <c r="X1" s="671"/>
      <c r="Y1" s="671"/>
      <c r="Z1" s="673"/>
      <c r="AA1" s="671"/>
      <c r="AB1" s="671"/>
      <c r="AC1" s="671"/>
      <c r="AD1" s="671"/>
      <c r="AE1" s="673"/>
      <c r="AF1" s="671"/>
      <c r="AG1" s="671"/>
      <c r="AH1" s="671"/>
      <c r="AI1" s="671"/>
      <c r="AJ1" s="672"/>
      <c r="AK1" s="671"/>
      <c r="AL1" s="671"/>
      <c r="AM1" s="671"/>
      <c r="AN1" s="671"/>
      <c r="AO1" s="672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</row>
    <row r="2" spans="1:67" ht="13.5" thickBot="1" x14ac:dyDescent="0.25">
      <c r="A2" s="671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1"/>
      <c r="S2" s="671"/>
      <c r="T2" s="671"/>
      <c r="U2" s="672"/>
      <c r="V2" s="671"/>
      <c r="W2" s="671"/>
      <c r="X2" s="671"/>
      <c r="Y2" s="671"/>
      <c r="Z2" s="673"/>
      <c r="AA2" s="671"/>
      <c r="AB2" s="671"/>
      <c r="AC2" s="671"/>
      <c r="AD2" s="671"/>
      <c r="AE2" s="673"/>
      <c r="AF2" s="671"/>
      <c r="AG2" s="671"/>
      <c r="AH2" s="671"/>
      <c r="AI2" s="671"/>
      <c r="AJ2" s="672"/>
      <c r="AK2" s="671"/>
      <c r="AL2" s="671"/>
      <c r="AM2" s="671"/>
      <c r="AN2" s="671"/>
      <c r="AO2" s="672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</row>
    <row r="3" spans="1:67" ht="13.5" thickBot="1" x14ac:dyDescent="0.25">
      <c r="A3" s="678"/>
      <c r="B3" s="675" t="s">
        <v>278</v>
      </c>
      <c r="C3" s="676">
        <f>C8+C40+C69</f>
        <v>1379</v>
      </c>
      <c r="D3" s="676">
        <f>D8+D40+D69</f>
        <v>587</v>
      </c>
      <c r="E3" s="677">
        <f>E8+E40+E69</f>
        <v>1966</v>
      </c>
      <c r="F3" s="676"/>
      <c r="G3" s="676"/>
      <c r="H3" s="676">
        <f>H8+H40+H69</f>
        <v>1350</v>
      </c>
      <c r="I3" s="676">
        <f>I8+I40+I69</f>
        <v>568</v>
      </c>
      <c r="J3" s="677">
        <f>J8+J40+J69</f>
        <v>1918</v>
      </c>
      <c r="K3" s="676"/>
      <c r="L3" s="676">
        <f>L8+L40+L69</f>
        <v>1332</v>
      </c>
      <c r="M3" s="676">
        <f>M8+M40+M69</f>
        <v>555</v>
      </c>
      <c r="N3" s="677">
        <f>N8+N40+N69</f>
        <v>1887</v>
      </c>
      <c r="O3" s="677"/>
      <c r="P3" s="676"/>
      <c r="Q3" s="676">
        <f>Q8+Q40+Q69</f>
        <v>1312</v>
      </c>
      <c r="R3" s="676">
        <f>R8+R40+R69</f>
        <v>539</v>
      </c>
      <c r="S3" s="677">
        <f>S8+S40+S69</f>
        <v>1851</v>
      </c>
      <c r="T3" s="677"/>
      <c r="U3" s="676"/>
      <c r="V3" s="676">
        <f>V8+V40+V69</f>
        <v>1304</v>
      </c>
      <c r="W3" s="676">
        <f>W8+W40+W69</f>
        <v>532</v>
      </c>
      <c r="X3" s="677">
        <f>X8+X40+X69</f>
        <v>1836</v>
      </c>
      <c r="Y3" s="677"/>
      <c r="Z3" s="676"/>
      <c r="AA3" s="676">
        <f>AA8+AA40+AA69</f>
        <v>1284</v>
      </c>
      <c r="AB3" s="676">
        <f>AB8+AB40+AB69</f>
        <v>518</v>
      </c>
      <c r="AC3" s="677">
        <f>AC8+AC40+AC69</f>
        <v>1802</v>
      </c>
      <c r="AD3" s="677"/>
      <c r="AE3" s="676"/>
      <c r="AF3" s="676">
        <f>AF8+AF40+AF69</f>
        <v>1191</v>
      </c>
      <c r="AG3" s="676">
        <f>AG8+AG40+AG69</f>
        <v>492</v>
      </c>
      <c r="AH3" s="676">
        <f>AH8+AH40+AH69</f>
        <v>1683</v>
      </c>
      <c r="AI3" s="676"/>
      <c r="AJ3" s="676"/>
      <c r="AK3" s="676">
        <f>AK8+AK40+AK69</f>
        <v>1190</v>
      </c>
      <c r="AL3" s="676">
        <f>AL8+AL40+AL69</f>
        <v>497</v>
      </c>
      <c r="AM3" s="676">
        <f>AM8+AM40+AM69</f>
        <v>1687</v>
      </c>
      <c r="AN3" s="676"/>
      <c r="AO3" s="676"/>
      <c r="AP3" s="676">
        <f>AP8+AP40+AP69</f>
        <v>0</v>
      </c>
      <c r="AQ3" s="676">
        <f>AQ8+AQ40+AQ69</f>
        <v>0</v>
      </c>
      <c r="AR3" s="676">
        <f>AR8+AR40+AR69</f>
        <v>0</v>
      </c>
      <c r="AS3" s="676"/>
      <c r="AT3" s="676"/>
      <c r="AU3" s="676">
        <f>AU8+AU40+AU69</f>
        <v>0</v>
      </c>
      <c r="AV3" s="676">
        <f>AV8+AV40+AV69</f>
        <v>0</v>
      </c>
      <c r="AW3" s="676">
        <f>AW8+AW40+AW69</f>
        <v>0</v>
      </c>
      <c r="AX3" s="676"/>
      <c r="AY3" s="676"/>
      <c r="AZ3" s="676">
        <f>AZ8+AZ40+AZ69</f>
        <v>0</v>
      </c>
      <c r="BA3" s="676">
        <f>BA8+BA40+BA69</f>
        <v>0</v>
      </c>
      <c r="BB3" s="676">
        <f>BB8+BB40+BB69</f>
        <v>0</v>
      </c>
      <c r="BC3" s="676"/>
      <c r="BD3" s="676"/>
      <c r="BE3" s="676">
        <f>BE8+BE40+BE69</f>
        <v>0</v>
      </c>
      <c r="BF3" s="676">
        <f>BF8+BF40+BF69</f>
        <v>0</v>
      </c>
      <c r="BG3" s="676">
        <f>BG8+BG40+BG69</f>
        <v>0</v>
      </c>
      <c r="BH3" s="676"/>
      <c r="BI3" s="676"/>
      <c r="BJ3" s="676">
        <f>BJ8+BJ40+BJ69</f>
        <v>0</v>
      </c>
      <c r="BK3" s="676">
        <f>BK8+BK40+BK69</f>
        <v>0</v>
      </c>
      <c r="BL3" s="676">
        <f>BL8+BL40+BL69</f>
        <v>0</v>
      </c>
      <c r="BM3" s="676"/>
      <c r="BN3" s="676"/>
      <c r="BO3" s="678"/>
    </row>
    <row r="4" spans="1:67" x14ac:dyDescent="0.2">
      <c r="A4" s="681"/>
      <c r="B4" s="679" t="s">
        <v>283</v>
      </c>
      <c r="C4" s="680"/>
      <c r="D4" s="680"/>
      <c r="E4" s="680">
        <f>E3+$C$79</f>
        <v>2039</v>
      </c>
      <c r="F4" s="680"/>
      <c r="G4" s="680"/>
      <c r="H4" s="680"/>
      <c r="I4" s="680"/>
      <c r="J4" s="680">
        <f>J3+$C$79</f>
        <v>1991</v>
      </c>
      <c r="K4" s="680"/>
      <c r="L4" s="680"/>
      <c r="M4" s="680"/>
      <c r="N4" s="680">
        <f>N3+$C$79</f>
        <v>1960</v>
      </c>
      <c r="O4" s="680"/>
      <c r="P4" s="680"/>
      <c r="Q4" s="680"/>
      <c r="R4" s="680"/>
      <c r="S4" s="680">
        <f>S3+$C$79</f>
        <v>1924</v>
      </c>
      <c r="T4" s="680"/>
      <c r="U4" s="680"/>
      <c r="V4" s="680"/>
      <c r="W4" s="680"/>
      <c r="X4" s="680">
        <f>X3+$C$79</f>
        <v>1909</v>
      </c>
      <c r="Y4" s="680"/>
      <c r="Z4" s="680"/>
      <c r="AA4" s="680" t="s">
        <v>288</v>
      </c>
      <c r="AB4" s="680"/>
      <c r="AC4" s="680">
        <f>AC3+$C$79</f>
        <v>1875</v>
      </c>
      <c r="AD4" s="680"/>
      <c r="AE4" s="680"/>
      <c r="AF4" s="680"/>
      <c r="AG4" s="680"/>
      <c r="AH4" s="680">
        <f>AH3+$C$79</f>
        <v>1756</v>
      </c>
      <c r="AI4" s="680"/>
      <c r="AJ4" s="680"/>
      <c r="AK4" s="680"/>
      <c r="AL4" s="680"/>
      <c r="AM4" s="680">
        <f>AM3+$C$79</f>
        <v>1760</v>
      </c>
      <c r="AN4" s="680"/>
      <c r="AO4" s="680"/>
      <c r="AP4" s="680"/>
      <c r="AQ4" s="680"/>
      <c r="AR4" s="680">
        <f>AR3+$C$79</f>
        <v>73</v>
      </c>
      <c r="AS4" s="680"/>
      <c r="AT4" s="680"/>
      <c r="AU4" s="680"/>
      <c r="AV4" s="680"/>
      <c r="AW4" s="680">
        <f>AW3+$C$79</f>
        <v>73</v>
      </c>
      <c r="AX4" s="680"/>
      <c r="AY4" s="680"/>
      <c r="AZ4" s="680"/>
      <c r="BA4" s="680"/>
      <c r="BB4" s="680">
        <f>BB3+$C$79</f>
        <v>73</v>
      </c>
      <c r="BC4" s="680"/>
      <c r="BD4" s="680"/>
      <c r="BE4" s="680"/>
      <c r="BF4" s="680"/>
      <c r="BG4" s="680">
        <f>BG3+$C$79</f>
        <v>73</v>
      </c>
      <c r="BH4" s="680"/>
      <c r="BI4" s="680"/>
      <c r="BJ4" s="680"/>
      <c r="BK4" s="680"/>
      <c r="BL4" s="680">
        <f>BL3+$C$79</f>
        <v>73</v>
      </c>
      <c r="BM4" s="680"/>
      <c r="BN4" s="681"/>
      <c r="BO4" s="681"/>
    </row>
    <row r="5" spans="1:67" ht="13.5" thickBot="1" x14ac:dyDescent="0.25">
      <c r="A5" s="681"/>
      <c r="B5" s="679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680"/>
      <c r="AD5" s="680"/>
      <c r="AE5" s="680"/>
      <c r="AF5" s="680"/>
      <c r="AG5" s="680"/>
      <c r="AH5" s="680"/>
      <c r="AI5" s="680"/>
      <c r="AJ5" s="680"/>
      <c r="AK5" s="680"/>
      <c r="AL5" s="680"/>
      <c r="AM5" s="680"/>
      <c r="AN5" s="680"/>
      <c r="AO5" s="680"/>
      <c r="AP5" s="681"/>
      <c r="AQ5" s="681"/>
      <c r="AR5" s="681"/>
      <c r="AS5" s="681"/>
      <c r="AT5" s="681"/>
      <c r="AU5" s="681"/>
      <c r="AV5" s="681"/>
      <c r="AW5" s="681"/>
      <c r="AX5" s="681"/>
      <c r="AY5" s="681"/>
      <c r="AZ5" s="681"/>
      <c r="BA5" s="681"/>
      <c r="BB5" s="681"/>
      <c r="BC5" s="681"/>
      <c r="BD5" s="681"/>
      <c r="BE5" s="681"/>
      <c r="BF5" s="681"/>
      <c r="BG5" s="681"/>
      <c r="BH5" s="681"/>
      <c r="BI5" s="681"/>
      <c r="BJ5" s="681"/>
      <c r="BK5" s="681"/>
      <c r="BL5" s="681"/>
      <c r="BM5" s="681"/>
      <c r="BN5" s="681"/>
      <c r="BO5" s="681"/>
    </row>
    <row r="6" spans="1:67" ht="12.75" customHeight="1" x14ac:dyDescent="0.2">
      <c r="A6" s="671"/>
      <c r="B6" s="934" t="s">
        <v>271</v>
      </c>
      <c r="C6" s="962" t="s">
        <v>329</v>
      </c>
      <c r="D6" s="963"/>
      <c r="E6" s="963"/>
      <c r="F6" s="964"/>
      <c r="G6" s="957" t="s">
        <v>96</v>
      </c>
      <c r="H6" s="965" t="s">
        <v>332</v>
      </c>
      <c r="I6" s="963"/>
      <c r="J6" s="963"/>
      <c r="K6" s="964"/>
      <c r="L6" s="962" t="s">
        <v>333</v>
      </c>
      <c r="M6" s="963"/>
      <c r="N6" s="963"/>
      <c r="O6" s="966"/>
      <c r="P6" s="964"/>
      <c r="Q6" s="962" t="s">
        <v>335</v>
      </c>
      <c r="R6" s="963"/>
      <c r="S6" s="963"/>
      <c r="T6" s="966"/>
      <c r="U6" s="964"/>
      <c r="V6" s="962" t="s">
        <v>336</v>
      </c>
      <c r="W6" s="967"/>
      <c r="X6" s="967"/>
      <c r="Y6" s="968"/>
      <c r="Z6" s="969"/>
      <c r="AA6" s="962" t="s">
        <v>337</v>
      </c>
      <c r="AB6" s="963"/>
      <c r="AC6" s="963"/>
      <c r="AD6" s="966"/>
      <c r="AE6" s="964"/>
      <c r="AF6" s="936" t="s">
        <v>338</v>
      </c>
      <c r="AG6" s="937"/>
      <c r="AH6" s="937"/>
      <c r="AI6" s="938"/>
      <c r="AJ6" s="939"/>
      <c r="AK6" s="936" t="s">
        <v>339</v>
      </c>
      <c r="AL6" s="937"/>
      <c r="AM6" s="937"/>
      <c r="AN6" s="938"/>
      <c r="AO6" s="939"/>
      <c r="AP6" s="936"/>
      <c r="AQ6" s="937"/>
      <c r="AR6" s="937"/>
      <c r="AS6" s="938"/>
      <c r="AT6" s="939"/>
      <c r="AU6" s="936"/>
      <c r="AV6" s="937"/>
      <c r="AW6" s="937"/>
      <c r="AX6" s="938"/>
      <c r="AY6" s="939"/>
      <c r="AZ6" s="936"/>
      <c r="BA6" s="937"/>
      <c r="BB6" s="937"/>
      <c r="BC6" s="938"/>
      <c r="BD6" s="939"/>
      <c r="BE6" s="936"/>
      <c r="BF6" s="937"/>
      <c r="BG6" s="937"/>
      <c r="BH6" s="938"/>
      <c r="BI6" s="939"/>
      <c r="BJ6" s="936"/>
      <c r="BK6" s="937"/>
      <c r="BL6" s="937"/>
      <c r="BM6" s="938"/>
      <c r="BN6" s="939"/>
      <c r="BO6" s="671"/>
    </row>
    <row r="7" spans="1:67" ht="13.5" thickBot="1" x14ac:dyDescent="0.25">
      <c r="A7" s="671"/>
      <c r="B7" s="935"/>
      <c r="C7" s="682" t="s">
        <v>22</v>
      </c>
      <c r="D7" s="683" t="s">
        <v>21</v>
      </c>
      <c r="E7" s="684" t="s">
        <v>23</v>
      </c>
      <c r="F7" s="685" t="s">
        <v>47</v>
      </c>
      <c r="G7" s="958"/>
      <c r="H7" s="682" t="s">
        <v>22</v>
      </c>
      <c r="I7" s="683" t="s">
        <v>21</v>
      </c>
      <c r="J7" s="684" t="s">
        <v>23</v>
      </c>
      <c r="K7" s="686" t="s">
        <v>47</v>
      </c>
      <c r="L7" s="682" t="s">
        <v>22</v>
      </c>
      <c r="M7" s="683" t="s">
        <v>21</v>
      </c>
      <c r="N7" s="684" t="s">
        <v>23</v>
      </c>
      <c r="O7" s="808" t="s">
        <v>294</v>
      </c>
      <c r="P7" s="686" t="s">
        <v>47</v>
      </c>
      <c r="Q7" s="682" t="s">
        <v>22</v>
      </c>
      <c r="R7" s="683" t="s">
        <v>21</v>
      </c>
      <c r="S7" s="684" t="s">
        <v>23</v>
      </c>
      <c r="T7" s="808" t="s">
        <v>294</v>
      </c>
      <c r="U7" s="686" t="s">
        <v>47</v>
      </c>
      <c r="V7" s="682" t="s">
        <v>22</v>
      </c>
      <c r="W7" s="683" t="s">
        <v>21</v>
      </c>
      <c r="X7" s="684" t="s">
        <v>23</v>
      </c>
      <c r="Y7" s="808" t="s">
        <v>294</v>
      </c>
      <c r="Z7" s="687" t="s">
        <v>47</v>
      </c>
      <c r="AA7" s="682" t="s">
        <v>22</v>
      </c>
      <c r="AB7" s="683" t="s">
        <v>21</v>
      </c>
      <c r="AC7" s="684" t="s">
        <v>23</v>
      </c>
      <c r="AD7" s="808" t="s">
        <v>294</v>
      </c>
      <c r="AE7" s="687" t="s">
        <v>47</v>
      </c>
      <c r="AF7" s="682" t="s">
        <v>22</v>
      </c>
      <c r="AG7" s="683" t="s">
        <v>21</v>
      </c>
      <c r="AH7" s="684" t="s">
        <v>23</v>
      </c>
      <c r="AI7" s="808" t="s">
        <v>294</v>
      </c>
      <c r="AJ7" s="686" t="s">
        <v>47</v>
      </c>
      <c r="AK7" s="682" t="s">
        <v>22</v>
      </c>
      <c r="AL7" s="683" t="s">
        <v>21</v>
      </c>
      <c r="AM7" s="683" t="s">
        <v>289</v>
      </c>
      <c r="AN7" s="808" t="s">
        <v>294</v>
      </c>
      <c r="AO7" s="686" t="s">
        <v>47</v>
      </c>
      <c r="AP7" s="682" t="s">
        <v>22</v>
      </c>
      <c r="AQ7" s="683" t="s">
        <v>21</v>
      </c>
      <c r="AR7" s="684" t="s">
        <v>23</v>
      </c>
      <c r="AS7" s="808" t="s">
        <v>294</v>
      </c>
      <c r="AT7" s="686" t="s">
        <v>47</v>
      </c>
      <c r="AU7" s="682" t="s">
        <v>22</v>
      </c>
      <c r="AV7" s="683" t="s">
        <v>21</v>
      </c>
      <c r="AW7" s="683" t="s">
        <v>289</v>
      </c>
      <c r="AX7" s="808" t="s">
        <v>294</v>
      </c>
      <c r="AY7" s="686" t="s">
        <v>47</v>
      </c>
      <c r="AZ7" s="682" t="s">
        <v>22</v>
      </c>
      <c r="BA7" s="683" t="s">
        <v>21</v>
      </c>
      <c r="BB7" s="684" t="s">
        <v>23</v>
      </c>
      <c r="BC7" s="808"/>
      <c r="BD7" s="686" t="s">
        <v>47</v>
      </c>
      <c r="BE7" s="682" t="s">
        <v>22</v>
      </c>
      <c r="BF7" s="683" t="s">
        <v>21</v>
      </c>
      <c r="BG7" s="683" t="s">
        <v>289</v>
      </c>
      <c r="BH7" s="808" t="s">
        <v>294</v>
      </c>
      <c r="BI7" s="686" t="s">
        <v>47</v>
      </c>
      <c r="BJ7" s="682" t="s">
        <v>22</v>
      </c>
      <c r="BK7" s="683" t="s">
        <v>21</v>
      </c>
      <c r="BL7" s="683" t="s">
        <v>289</v>
      </c>
      <c r="BM7" s="808" t="s">
        <v>294</v>
      </c>
      <c r="BN7" s="686" t="s">
        <v>47</v>
      </c>
      <c r="BO7" s="671"/>
    </row>
    <row r="8" spans="1:67" x14ac:dyDescent="0.2">
      <c r="A8" s="671"/>
      <c r="B8" s="870" t="s">
        <v>274</v>
      </c>
      <c r="C8" s="752">
        <f>C10+C18</f>
        <v>764</v>
      </c>
      <c r="D8" s="753">
        <f>D10+D18</f>
        <v>310</v>
      </c>
      <c r="E8" s="753">
        <f>E10+E18</f>
        <v>1074</v>
      </c>
      <c r="F8" s="754"/>
      <c r="G8" s="845"/>
      <c r="H8" s="752">
        <f>H10+H18</f>
        <v>742</v>
      </c>
      <c r="I8" s="753">
        <f>I10+I18</f>
        <v>302</v>
      </c>
      <c r="J8" s="755">
        <f>J10+J18</f>
        <v>1044</v>
      </c>
      <c r="K8" s="754"/>
      <c r="L8" s="752">
        <f>L10+L18</f>
        <v>735</v>
      </c>
      <c r="M8" s="753">
        <f>M10+M18</f>
        <v>297</v>
      </c>
      <c r="N8" s="753">
        <f>N10+N18</f>
        <v>1032</v>
      </c>
      <c r="O8" s="804"/>
      <c r="P8" s="756">
        <f>(N8-$J8)/$J8</f>
        <v>-1.1494252873563218E-2</v>
      </c>
      <c r="Q8" s="752">
        <f>Q10+Q18</f>
        <v>725</v>
      </c>
      <c r="R8" s="753">
        <f>R10+R18</f>
        <v>288</v>
      </c>
      <c r="S8" s="755">
        <f>S10+S18</f>
        <v>1013</v>
      </c>
      <c r="T8" s="809"/>
      <c r="U8" s="756">
        <f>(S8-$J8)/$J8</f>
        <v>-2.9693486590038315E-2</v>
      </c>
      <c r="V8" s="752">
        <f>V10+V18</f>
        <v>720</v>
      </c>
      <c r="W8" s="753">
        <f>W10+W18</f>
        <v>284</v>
      </c>
      <c r="X8" s="757">
        <f>X10+X18</f>
        <v>1004</v>
      </c>
      <c r="Y8" s="801"/>
      <c r="Z8" s="756">
        <f>(X8-$J8)/$J8</f>
        <v>-3.8314176245210725E-2</v>
      </c>
      <c r="AA8" s="752">
        <f>AA10+AA18</f>
        <v>709</v>
      </c>
      <c r="AB8" s="753">
        <f>AB10+AB18</f>
        <v>278</v>
      </c>
      <c r="AC8" s="757">
        <f>AC10+AC18</f>
        <v>987</v>
      </c>
      <c r="AD8" s="801"/>
      <c r="AE8" s="756">
        <f>(AC8-$J8)/$J8</f>
        <v>-5.459770114942529E-2</v>
      </c>
      <c r="AF8" s="752">
        <f>AF10+AF18</f>
        <v>665</v>
      </c>
      <c r="AG8" s="753">
        <f>AG10+AG18</f>
        <v>265</v>
      </c>
      <c r="AH8" s="757">
        <f>AH10+AH18</f>
        <v>930</v>
      </c>
      <c r="AI8" s="801"/>
      <c r="AJ8" s="756">
        <f>(AH8-$J8)/$J8</f>
        <v>-0.10919540229885058</v>
      </c>
      <c r="AK8" s="752">
        <f>AK10+AK18</f>
        <v>655</v>
      </c>
      <c r="AL8" s="753">
        <f>AL10+AL18</f>
        <v>269</v>
      </c>
      <c r="AM8" s="757">
        <f>AM10+AM18</f>
        <v>924</v>
      </c>
      <c r="AN8" s="801"/>
      <c r="AO8" s="756">
        <f>(AM8-$J8)/$J8</f>
        <v>-0.11494252873563218</v>
      </c>
      <c r="AP8" s="752">
        <f>AP10+AP18</f>
        <v>0</v>
      </c>
      <c r="AQ8" s="753">
        <f>AQ10+AQ18</f>
        <v>0</v>
      </c>
      <c r="AR8" s="757">
        <f>AR10+AR18</f>
        <v>0</v>
      </c>
      <c r="AS8" s="801"/>
      <c r="AT8" s="756">
        <f>(AR8-$J8)/$J8</f>
        <v>-1</v>
      </c>
      <c r="AU8" s="752">
        <f>AU10+AU18</f>
        <v>0</v>
      </c>
      <c r="AV8" s="753">
        <f>AV10+AV18</f>
        <v>0</v>
      </c>
      <c r="AW8" s="757">
        <f>AW10+AW18</f>
        <v>0</v>
      </c>
      <c r="AX8" s="801"/>
      <c r="AY8" s="756">
        <f>(AW8-$J8)/$J8</f>
        <v>-1</v>
      </c>
      <c r="AZ8" s="752">
        <f>AZ10+AZ18</f>
        <v>0</v>
      </c>
      <c r="BA8" s="753">
        <f>BA10+BA18</f>
        <v>0</v>
      </c>
      <c r="BB8" s="757">
        <f>BB10+BB18</f>
        <v>0</v>
      </c>
      <c r="BC8" s="801"/>
      <c r="BD8" s="756">
        <f>(BB8-$J8)/$J8</f>
        <v>-1</v>
      </c>
      <c r="BE8" s="752">
        <f>BE10+BE18</f>
        <v>0</v>
      </c>
      <c r="BF8" s="753">
        <f>BF10+BF18</f>
        <v>0</v>
      </c>
      <c r="BG8" s="757">
        <f>BG10+BG18</f>
        <v>0</v>
      </c>
      <c r="BH8" s="801"/>
      <c r="BI8" s="756">
        <f>(BG8-$J8)/$J8</f>
        <v>-1</v>
      </c>
      <c r="BJ8" s="752">
        <f>BJ10+BJ18</f>
        <v>0</v>
      </c>
      <c r="BK8" s="753">
        <f>BK10+BK18</f>
        <v>0</v>
      </c>
      <c r="BL8" s="757">
        <f>BL10+BL18</f>
        <v>0</v>
      </c>
      <c r="BM8" s="801"/>
      <c r="BN8" s="756">
        <f>(BL8-$J8)/$J8</f>
        <v>-1</v>
      </c>
      <c r="BO8" s="671"/>
    </row>
    <row r="9" spans="1:67" ht="13.5" thickBot="1" x14ac:dyDescent="0.25">
      <c r="A9" s="671"/>
      <c r="B9" s="819" t="s">
        <v>275</v>
      </c>
      <c r="C9" s="720"/>
      <c r="D9" s="721"/>
      <c r="E9" s="721"/>
      <c r="F9" s="758"/>
      <c r="G9" s="851">
        <f>G10+G18</f>
        <v>30</v>
      </c>
      <c r="H9" s="720"/>
      <c r="I9" s="721"/>
      <c r="J9" s="759">
        <v>0</v>
      </c>
      <c r="K9" s="758"/>
      <c r="L9" s="724">
        <f>($H$8-L8)</f>
        <v>7</v>
      </c>
      <c r="M9" s="723">
        <f>($I$8-M8)</f>
        <v>5</v>
      </c>
      <c r="N9" s="760">
        <f>($J$8-N8)</f>
        <v>12</v>
      </c>
      <c r="O9" s="802">
        <f>N9</f>
        <v>12</v>
      </c>
      <c r="P9" s="761"/>
      <c r="Q9" s="724">
        <f>($H$8-Q8)</f>
        <v>17</v>
      </c>
      <c r="R9" s="723">
        <f>($I$8-R8)</f>
        <v>14</v>
      </c>
      <c r="S9" s="760">
        <f>($J$8-S8)</f>
        <v>31</v>
      </c>
      <c r="T9" s="802">
        <f>S9</f>
        <v>31</v>
      </c>
      <c r="U9" s="761"/>
      <c r="V9" s="724">
        <f>($H$8-V8)</f>
        <v>22</v>
      </c>
      <c r="W9" s="723">
        <f>($I$8-W8)</f>
        <v>18</v>
      </c>
      <c r="X9" s="760">
        <f>($J$8-X8)</f>
        <v>40</v>
      </c>
      <c r="Y9" s="802">
        <f>X9</f>
        <v>40</v>
      </c>
      <c r="Z9" s="761"/>
      <c r="AA9" s="724">
        <f>($H$8-AA8)</f>
        <v>33</v>
      </c>
      <c r="AB9" s="723">
        <f>($I$8-AB8)</f>
        <v>24</v>
      </c>
      <c r="AC9" s="760">
        <f>($J$8-AC8)</f>
        <v>57</v>
      </c>
      <c r="AD9" s="802">
        <f>AC9</f>
        <v>57</v>
      </c>
      <c r="AE9" s="761"/>
      <c r="AF9" s="724">
        <f>($H$8-AF8)</f>
        <v>77</v>
      </c>
      <c r="AG9" s="723">
        <f>($I$8-AG8)</f>
        <v>37</v>
      </c>
      <c r="AH9" s="760">
        <f>($J$8-AH8)</f>
        <v>114</v>
      </c>
      <c r="AI9" s="802">
        <f>AH9</f>
        <v>114</v>
      </c>
      <c r="AJ9" s="761"/>
      <c r="AK9" s="724">
        <f>($H$8-AK8)</f>
        <v>87</v>
      </c>
      <c r="AL9" s="723">
        <f>($I$8-AL8)</f>
        <v>33</v>
      </c>
      <c r="AM9" s="760">
        <f>($J$8-AM8)</f>
        <v>120</v>
      </c>
      <c r="AN9" s="802">
        <f>AM9</f>
        <v>120</v>
      </c>
      <c r="AO9" s="758"/>
      <c r="AP9" s="724">
        <f>($H$8-AP8)</f>
        <v>742</v>
      </c>
      <c r="AQ9" s="723">
        <f>($I$8-AQ8)</f>
        <v>302</v>
      </c>
      <c r="AR9" s="760">
        <f>($J$8-AR8)</f>
        <v>1044</v>
      </c>
      <c r="AS9" s="802">
        <f>AR9</f>
        <v>1044</v>
      </c>
      <c r="AT9" s="761"/>
      <c r="AU9" s="724">
        <f>($H$8-AU8)</f>
        <v>742</v>
      </c>
      <c r="AV9" s="723">
        <f>($I$8-AV8)</f>
        <v>302</v>
      </c>
      <c r="AW9" s="760">
        <f>($J$8-AW8)</f>
        <v>1044</v>
      </c>
      <c r="AX9" s="802">
        <f>AW9</f>
        <v>1044</v>
      </c>
      <c r="AY9" s="758"/>
      <c r="AZ9" s="724">
        <f>($H$8-AZ8)</f>
        <v>742</v>
      </c>
      <c r="BA9" s="723">
        <f>($I$8-BA8)</f>
        <v>302</v>
      </c>
      <c r="BB9" s="760">
        <f>($J$8-BB8)</f>
        <v>1044</v>
      </c>
      <c r="BC9" s="802">
        <f>BB9</f>
        <v>1044</v>
      </c>
      <c r="BD9" s="761"/>
      <c r="BE9" s="724">
        <f>($H$8-BE8)</f>
        <v>742</v>
      </c>
      <c r="BF9" s="723">
        <f>($I$8-BF8)</f>
        <v>302</v>
      </c>
      <c r="BG9" s="760">
        <f>($J$8-BG8)</f>
        <v>1044</v>
      </c>
      <c r="BH9" s="802">
        <f>BG9</f>
        <v>1044</v>
      </c>
      <c r="BI9" s="758"/>
      <c r="BJ9" s="724">
        <f>($H$8-BJ8)</f>
        <v>742</v>
      </c>
      <c r="BK9" s="723">
        <f>($I$8-BK8)</f>
        <v>302</v>
      </c>
      <c r="BL9" s="760">
        <f>($J$8-BL8)</f>
        <v>1044</v>
      </c>
      <c r="BM9" s="802">
        <f>BL9</f>
        <v>1044</v>
      </c>
      <c r="BN9" s="758"/>
      <c r="BO9" s="671"/>
    </row>
    <row r="10" spans="1:67" x14ac:dyDescent="0.2">
      <c r="A10" s="671"/>
      <c r="B10" s="785" t="s">
        <v>165</v>
      </c>
      <c r="C10" s="764">
        <f>C16+C11</f>
        <v>144</v>
      </c>
      <c r="D10" s="748">
        <f t="shared" ref="D10:AM10" si="0">D16+D11</f>
        <v>96</v>
      </c>
      <c r="E10" s="748">
        <f>E16+E11</f>
        <v>240</v>
      </c>
      <c r="F10" s="749"/>
      <c r="G10" s="850">
        <f>E10-J10</f>
        <v>4</v>
      </c>
      <c r="H10" s="812">
        <f t="shared" si="0"/>
        <v>141</v>
      </c>
      <c r="I10" s="813">
        <f t="shared" si="0"/>
        <v>95</v>
      </c>
      <c r="J10" s="813">
        <f t="shared" si="0"/>
        <v>236</v>
      </c>
      <c r="K10" s="789">
        <f>K16+K11</f>
        <v>0</v>
      </c>
      <c r="L10" s="812">
        <f t="shared" si="0"/>
        <v>141</v>
      </c>
      <c r="M10" s="813">
        <f t="shared" si="0"/>
        <v>94</v>
      </c>
      <c r="N10" s="813">
        <f t="shared" si="0"/>
        <v>235</v>
      </c>
      <c r="O10" s="814">
        <f>-($J10-N10)</f>
        <v>-1</v>
      </c>
      <c r="P10" s="861">
        <f t="shared" ref="P10:P35" si="1">(N10-$J10)/$J10</f>
        <v>-4.2372881355932203E-3</v>
      </c>
      <c r="Q10" s="812">
        <f t="shared" si="0"/>
        <v>140</v>
      </c>
      <c r="R10" s="813">
        <f t="shared" si="0"/>
        <v>93</v>
      </c>
      <c r="S10" s="813">
        <f>S16+S11</f>
        <v>233</v>
      </c>
      <c r="T10" s="814">
        <f>-($J10-S10)</f>
        <v>-3</v>
      </c>
      <c r="U10" s="861">
        <f t="shared" ref="U10:U35" si="2">(S10-$J10)/$J10</f>
        <v>-1.2711864406779662E-2</v>
      </c>
      <c r="V10" s="812">
        <f t="shared" si="0"/>
        <v>139</v>
      </c>
      <c r="W10" s="813">
        <f t="shared" si="0"/>
        <v>93</v>
      </c>
      <c r="X10" s="813">
        <f t="shared" si="0"/>
        <v>232</v>
      </c>
      <c r="Y10" s="814">
        <f t="shared" ref="Y10:Y35" si="3">-($J10-X10)</f>
        <v>-4</v>
      </c>
      <c r="Z10" s="861">
        <f>(X10-$J10)/$J10</f>
        <v>-1.6949152542372881E-2</v>
      </c>
      <c r="AA10" s="747">
        <f t="shared" si="0"/>
        <v>137</v>
      </c>
      <c r="AB10" s="748">
        <f t="shared" si="0"/>
        <v>92</v>
      </c>
      <c r="AC10" s="748">
        <f t="shared" si="0"/>
        <v>229</v>
      </c>
      <c r="AD10" s="803">
        <f t="shared" ref="AD10:AD35" si="4">-($J10-AC10)</f>
        <v>-7</v>
      </c>
      <c r="AE10" s="861">
        <f>(AC10-$J10)/$J10</f>
        <v>-2.9661016949152543E-2</v>
      </c>
      <c r="AF10" s="747">
        <f t="shared" si="0"/>
        <v>127</v>
      </c>
      <c r="AG10" s="748">
        <f t="shared" si="0"/>
        <v>90</v>
      </c>
      <c r="AH10" s="748">
        <f t="shared" si="0"/>
        <v>217</v>
      </c>
      <c r="AI10" s="803">
        <f t="shared" ref="AI10:AI35" si="5">-($J10-AH10)</f>
        <v>-19</v>
      </c>
      <c r="AJ10" s="861">
        <f>(AH10-$J10)/$J10</f>
        <v>-8.050847457627118E-2</v>
      </c>
      <c r="AK10" s="747">
        <f t="shared" si="0"/>
        <v>120</v>
      </c>
      <c r="AL10" s="748">
        <f t="shared" si="0"/>
        <v>91</v>
      </c>
      <c r="AM10" s="748">
        <f t="shared" si="0"/>
        <v>211</v>
      </c>
      <c r="AN10" s="803">
        <f t="shared" ref="AN10:AN35" si="6">-($J10-AM10)</f>
        <v>-25</v>
      </c>
      <c r="AO10" s="861">
        <f>(AM10-$J10)/$J10</f>
        <v>-0.1059322033898305</v>
      </c>
      <c r="AP10" s="747">
        <f t="shared" ref="AP10:AR10" si="7">AP16+AP11</f>
        <v>0</v>
      </c>
      <c r="AQ10" s="748">
        <f t="shared" si="7"/>
        <v>0</v>
      </c>
      <c r="AR10" s="748">
        <f t="shared" si="7"/>
        <v>0</v>
      </c>
      <c r="AS10" s="803">
        <f t="shared" ref="AS10:AS35" si="8">-($J10-AR10)</f>
        <v>-236</v>
      </c>
      <c r="AT10" s="861">
        <f>(AR10-$J10)/$J10</f>
        <v>-1</v>
      </c>
      <c r="AU10" s="747">
        <f t="shared" ref="AU10:AV10" si="9">AU16+AU11</f>
        <v>0</v>
      </c>
      <c r="AV10" s="748">
        <f t="shared" si="9"/>
        <v>0</v>
      </c>
      <c r="AW10" s="748">
        <f>AW16+AW11</f>
        <v>0</v>
      </c>
      <c r="AX10" s="803">
        <f t="shared" ref="AX10:AX35" si="10">-($J10-AW10)</f>
        <v>-236</v>
      </c>
      <c r="AY10" s="861">
        <f>(AW10-$J10)/$J10</f>
        <v>-1</v>
      </c>
      <c r="AZ10" s="812">
        <f t="shared" ref="AZ10:BB10" si="11">AZ16+AZ11</f>
        <v>0</v>
      </c>
      <c r="BA10" s="813">
        <f t="shared" si="11"/>
        <v>0</v>
      </c>
      <c r="BB10" s="813">
        <f t="shared" si="11"/>
        <v>0</v>
      </c>
      <c r="BC10" s="814">
        <f>-($J10-BB10)</f>
        <v>-236</v>
      </c>
      <c r="BD10" s="861">
        <f>(BB10-$J10)/$J10</f>
        <v>-1</v>
      </c>
      <c r="BE10" s="812">
        <f t="shared" ref="BE10:BG10" si="12">BE16+BE11</f>
        <v>0</v>
      </c>
      <c r="BF10" s="813">
        <f t="shared" si="12"/>
        <v>0</v>
      </c>
      <c r="BG10" s="813">
        <f t="shared" si="12"/>
        <v>0</v>
      </c>
      <c r="BH10" s="814">
        <f>-($J10-BG10)</f>
        <v>-236</v>
      </c>
      <c r="BI10" s="861">
        <f>(BG10-$J10)/$J10</f>
        <v>-1</v>
      </c>
      <c r="BJ10" s="812">
        <f t="shared" ref="BJ10:BL10" si="13">BJ16+BJ11</f>
        <v>0</v>
      </c>
      <c r="BK10" s="813">
        <f t="shared" si="13"/>
        <v>0</v>
      </c>
      <c r="BL10" s="813">
        <f t="shared" si="13"/>
        <v>0</v>
      </c>
      <c r="BM10" s="814">
        <f>-($J10-BL10)</f>
        <v>-236</v>
      </c>
      <c r="BN10" s="861">
        <f>(BL10-$J10)/$J10</f>
        <v>-1</v>
      </c>
      <c r="BO10" s="671"/>
    </row>
    <row r="11" spans="1:67" x14ac:dyDescent="0.2">
      <c r="A11" s="671"/>
      <c r="B11" s="743" t="s">
        <v>171</v>
      </c>
      <c r="C11" s="710">
        <f>SUM(C12:C15)</f>
        <v>86</v>
      </c>
      <c r="D11" s="708">
        <f>SUM(D12:D15)</f>
        <v>84</v>
      </c>
      <c r="E11" s="708">
        <f>SUM(E12:E15)</f>
        <v>170</v>
      </c>
      <c r="F11" s="709"/>
      <c r="G11" s="855">
        <f t="shared" ref="G11:G35" si="14">E11-J11</f>
        <v>2</v>
      </c>
      <c r="H11" s="707">
        <f>SUM(H12:H15)</f>
        <v>85</v>
      </c>
      <c r="I11" s="708">
        <f>SUM(I12:I15)</f>
        <v>83</v>
      </c>
      <c r="J11" s="708">
        <f>SUM(J12:J15)</f>
        <v>168</v>
      </c>
      <c r="K11" s="657">
        <v>0</v>
      </c>
      <c r="L11" s="707">
        <f>SUM(L12:L15)</f>
        <v>85</v>
      </c>
      <c r="M11" s="708">
        <f>SUM(M12:M15)</f>
        <v>81</v>
      </c>
      <c r="N11" s="708">
        <f>SUM(N12:N15)</f>
        <v>166</v>
      </c>
      <c r="O11" s="811">
        <f t="shared" ref="O11:O35" si="15">-($J11-N11)</f>
        <v>-2</v>
      </c>
      <c r="P11" s="862">
        <f t="shared" si="1"/>
        <v>-1.1904761904761904E-2</v>
      </c>
      <c r="Q11" s="707">
        <f>SUM(Q12:Q15)</f>
        <v>85</v>
      </c>
      <c r="R11" s="708">
        <f>SUM(R12:R15)</f>
        <v>80</v>
      </c>
      <c r="S11" s="708">
        <f>SUM(S12:S15)</f>
        <v>165</v>
      </c>
      <c r="T11" s="811">
        <f t="shared" ref="T11:T35" si="16">-($J11-S11)</f>
        <v>-3</v>
      </c>
      <c r="U11" s="862">
        <f t="shared" si="2"/>
        <v>-1.7857142857142856E-2</v>
      </c>
      <c r="V11" s="707">
        <f>SUM(V12:V15)</f>
        <v>84</v>
      </c>
      <c r="W11" s="708">
        <f>SUM(W12:W15)</f>
        <v>80</v>
      </c>
      <c r="X11" s="708">
        <f>SUM(X12:X15)</f>
        <v>164</v>
      </c>
      <c r="Y11" s="811">
        <f t="shared" si="3"/>
        <v>-4</v>
      </c>
      <c r="Z11" s="862">
        <f>(X11-$J11)/$J11</f>
        <v>-2.3809523809523808E-2</v>
      </c>
      <c r="AA11" s="707">
        <f>SUM(AA12:AA15)</f>
        <v>83</v>
      </c>
      <c r="AB11" s="708">
        <f>SUM(AB12:AB15)</f>
        <v>80</v>
      </c>
      <c r="AC11" s="708">
        <f>SUM(AC12:AC15)</f>
        <v>163</v>
      </c>
      <c r="AD11" s="811">
        <f t="shared" si="4"/>
        <v>-5</v>
      </c>
      <c r="AE11" s="862">
        <f>(AC11-$J11)/$J11</f>
        <v>-2.976190476190476E-2</v>
      </c>
      <c r="AF11" s="707">
        <f>SUM(AF12:AF15)</f>
        <v>78</v>
      </c>
      <c r="AG11" s="708">
        <f>SUM(AG12:AG15)</f>
        <v>78</v>
      </c>
      <c r="AH11" s="708">
        <f>SUM(AH12:AH15)</f>
        <v>156</v>
      </c>
      <c r="AI11" s="811">
        <f t="shared" si="5"/>
        <v>-12</v>
      </c>
      <c r="AJ11" s="862">
        <f>(AH11-$J11)/$J11</f>
        <v>-7.1428571428571425E-2</v>
      </c>
      <c r="AK11" s="707">
        <f>SUM(AK12:AK15)</f>
        <v>76</v>
      </c>
      <c r="AL11" s="708">
        <f>SUM(AL12:AL15)</f>
        <v>80</v>
      </c>
      <c r="AM11" s="708">
        <f>SUM(AM12:AM15)</f>
        <v>156</v>
      </c>
      <c r="AN11" s="811">
        <f t="shared" si="6"/>
        <v>-12</v>
      </c>
      <c r="AO11" s="862">
        <f>(AM11-$J11)/$J11</f>
        <v>-7.1428571428571425E-2</v>
      </c>
      <c r="AP11" s="707">
        <f>SUM(AP12:AP15)</f>
        <v>0</v>
      </c>
      <c r="AQ11" s="708">
        <f>SUM(AQ12:AQ15)</f>
        <v>0</v>
      </c>
      <c r="AR11" s="708">
        <f>SUM(AR12:AR15)</f>
        <v>0</v>
      </c>
      <c r="AS11" s="811">
        <f t="shared" si="8"/>
        <v>-168</v>
      </c>
      <c r="AT11" s="862">
        <f>(AR11-$J11)/$J11</f>
        <v>-1</v>
      </c>
      <c r="AU11" s="707">
        <f>SUM(AU12:AU15)</f>
        <v>0</v>
      </c>
      <c r="AV11" s="708">
        <f>SUM(AV12:AV15)</f>
        <v>0</v>
      </c>
      <c r="AW11" s="708">
        <f>SUM(AW12:AW15)</f>
        <v>0</v>
      </c>
      <c r="AX11" s="811">
        <f t="shared" si="10"/>
        <v>-168</v>
      </c>
      <c r="AY11" s="862">
        <f>(AW11-$J11)/$J11</f>
        <v>-1</v>
      </c>
      <c r="AZ11" s="707">
        <f>SUM(AZ12:AZ15)</f>
        <v>0</v>
      </c>
      <c r="BA11" s="708">
        <f>SUM(BA12:BA15)</f>
        <v>0</v>
      </c>
      <c r="BB11" s="708">
        <f>SUM(BB12:BB15)</f>
        <v>0</v>
      </c>
      <c r="BC11" s="811">
        <f t="shared" ref="BC11:BC35" si="17">-($J11-BB11)</f>
        <v>-168</v>
      </c>
      <c r="BD11" s="862">
        <f>(BB11-$J11)/$J11</f>
        <v>-1</v>
      </c>
      <c r="BE11" s="707">
        <f>SUM(BE12:BE15)</f>
        <v>0</v>
      </c>
      <c r="BF11" s="708">
        <f>SUM(BF12:BF15)</f>
        <v>0</v>
      </c>
      <c r="BG11" s="708">
        <f>SUM(BG12:BG15)</f>
        <v>0</v>
      </c>
      <c r="BH11" s="811">
        <f t="shared" ref="BH11:BH35" si="18">-($J11-BG11)</f>
        <v>-168</v>
      </c>
      <c r="BI11" s="862">
        <f>(BG11-$J11)/$J11</f>
        <v>-1</v>
      </c>
      <c r="BJ11" s="707">
        <f>SUM(BJ12:BJ15)</f>
        <v>0</v>
      </c>
      <c r="BK11" s="708">
        <f>SUM(BK12:BK15)</f>
        <v>0</v>
      </c>
      <c r="BL11" s="708">
        <f>SUM(BL12:BL15)</f>
        <v>0</v>
      </c>
      <c r="BM11" s="811">
        <f t="shared" ref="BM11:BM35" si="19">-($J11-BL11)</f>
        <v>-168</v>
      </c>
      <c r="BN11" s="862">
        <f>(BL11-$J11)/$J11</f>
        <v>-1</v>
      </c>
      <c r="BO11" s="671"/>
    </row>
    <row r="12" spans="1:67" x14ac:dyDescent="0.2">
      <c r="A12" s="671"/>
      <c r="B12" s="770" t="s">
        <v>214</v>
      </c>
      <c r="C12" s="712">
        <v>19</v>
      </c>
      <c r="D12" s="706">
        <v>32</v>
      </c>
      <c r="E12" s="704">
        <f>SUM(C12:D12)</f>
        <v>51</v>
      </c>
      <c r="F12" s="711"/>
      <c r="G12" s="856">
        <f t="shared" si="14"/>
        <v>0</v>
      </c>
      <c r="H12" s="705">
        <v>19</v>
      </c>
      <c r="I12" s="706">
        <v>32</v>
      </c>
      <c r="J12" s="706">
        <f>SUM(H12:I12)</f>
        <v>51</v>
      </c>
      <c r="K12" s="658">
        <v>0</v>
      </c>
      <c r="L12" s="705">
        <v>19</v>
      </c>
      <c r="M12" s="706">
        <v>32</v>
      </c>
      <c r="N12" s="706">
        <f>SUM(L12:M12)</f>
        <v>51</v>
      </c>
      <c r="O12" s="810">
        <f t="shared" si="15"/>
        <v>0</v>
      </c>
      <c r="P12" s="862">
        <f t="shared" si="1"/>
        <v>0</v>
      </c>
      <c r="Q12" s="705">
        <v>19</v>
      </c>
      <c r="R12" s="706">
        <v>32</v>
      </c>
      <c r="S12" s="706">
        <f>SUM(Q12:R12)</f>
        <v>51</v>
      </c>
      <c r="T12" s="810">
        <f t="shared" si="16"/>
        <v>0</v>
      </c>
      <c r="U12" s="862">
        <f t="shared" si="2"/>
        <v>0</v>
      </c>
      <c r="V12" s="705">
        <v>19</v>
      </c>
      <c r="W12" s="706">
        <v>32</v>
      </c>
      <c r="X12" s="706">
        <f>SUM(V12:W12)</f>
        <v>51</v>
      </c>
      <c r="Y12" s="810">
        <f t="shared" si="3"/>
        <v>0</v>
      </c>
      <c r="Z12" s="862">
        <f>(X12-$J12)/$J12</f>
        <v>0</v>
      </c>
      <c r="AA12" s="705">
        <v>19</v>
      </c>
      <c r="AB12" s="706">
        <v>32</v>
      </c>
      <c r="AC12" s="706">
        <f>SUM(AA12:AB12)</f>
        <v>51</v>
      </c>
      <c r="AD12" s="810">
        <f t="shared" si="4"/>
        <v>0</v>
      </c>
      <c r="AE12" s="862">
        <f>(AC12-$J12)/$J12</f>
        <v>0</v>
      </c>
      <c r="AF12" s="705">
        <v>19</v>
      </c>
      <c r="AG12" s="706">
        <v>32</v>
      </c>
      <c r="AH12" s="706">
        <f>SUM(AF12:AG12)</f>
        <v>51</v>
      </c>
      <c r="AI12" s="810">
        <f t="shared" si="5"/>
        <v>0</v>
      </c>
      <c r="AJ12" s="862">
        <f t="shared" ref="AJ12:AJ17" si="20">(AH12-$J12)/$J12</f>
        <v>0</v>
      </c>
      <c r="AK12" s="705">
        <v>19</v>
      </c>
      <c r="AL12" s="706">
        <v>32</v>
      </c>
      <c r="AM12" s="706">
        <f>SUM(AK12:AL12)</f>
        <v>51</v>
      </c>
      <c r="AN12" s="810">
        <f t="shared" si="6"/>
        <v>0</v>
      </c>
      <c r="AO12" s="862">
        <f>(AM12-$J12)/$J12</f>
        <v>0</v>
      </c>
      <c r="AP12" s="705"/>
      <c r="AQ12" s="706"/>
      <c r="AR12" s="706">
        <f>SUM(AP12:AQ12)</f>
        <v>0</v>
      </c>
      <c r="AS12" s="810">
        <f t="shared" si="8"/>
        <v>-51</v>
      </c>
      <c r="AT12" s="862">
        <f t="shared" ref="AT12:AT17" si="21">(AR12-$J12)/$J12</f>
        <v>-1</v>
      </c>
      <c r="AU12" s="705"/>
      <c r="AV12" s="706"/>
      <c r="AW12" s="706">
        <f>SUM(AU12:AV12)</f>
        <v>0</v>
      </c>
      <c r="AX12" s="810">
        <f t="shared" si="10"/>
        <v>-51</v>
      </c>
      <c r="AY12" s="862">
        <f>(AW12-$J12)/$J12</f>
        <v>-1</v>
      </c>
      <c r="AZ12" s="705"/>
      <c r="BA12" s="706"/>
      <c r="BB12" s="706">
        <f>SUM(AZ12:BA12)</f>
        <v>0</v>
      </c>
      <c r="BC12" s="810">
        <f t="shared" si="17"/>
        <v>-51</v>
      </c>
      <c r="BD12" s="862">
        <f t="shared" ref="BD12:BD17" si="22">(BB12-$J12)/$J12</f>
        <v>-1</v>
      </c>
      <c r="BE12" s="705"/>
      <c r="BF12" s="706"/>
      <c r="BG12" s="706">
        <f>SUM(BE12:BF12)</f>
        <v>0</v>
      </c>
      <c r="BH12" s="810">
        <f t="shared" si="18"/>
        <v>-51</v>
      </c>
      <c r="BI12" s="862">
        <f>(BG12-$J12)/$J12</f>
        <v>-1</v>
      </c>
      <c r="BJ12" s="705"/>
      <c r="BK12" s="706"/>
      <c r="BL12" s="706">
        <f>SUM(BJ12:BK12)</f>
        <v>0</v>
      </c>
      <c r="BM12" s="810">
        <f t="shared" si="19"/>
        <v>-51</v>
      </c>
      <c r="BN12" s="862">
        <f>(BL12-$J12)/$J12</f>
        <v>-1</v>
      </c>
      <c r="BO12" s="671"/>
    </row>
    <row r="13" spans="1:67" x14ac:dyDescent="0.2">
      <c r="A13" s="671"/>
      <c r="B13" s="768" t="s">
        <v>130</v>
      </c>
      <c r="C13" s="719">
        <v>20</v>
      </c>
      <c r="D13" s="704">
        <v>19</v>
      </c>
      <c r="E13" s="704">
        <f t="shared" ref="E13:E14" si="23">SUM(C13:D13)</f>
        <v>39</v>
      </c>
      <c r="F13" s="713"/>
      <c r="G13" s="856">
        <f t="shared" si="14"/>
        <v>0</v>
      </c>
      <c r="H13" s="705">
        <v>20</v>
      </c>
      <c r="I13" s="706">
        <v>19</v>
      </c>
      <c r="J13" s="706">
        <f t="shared" ref="J13:J15" si="24">SUM(H13:I13)</f>
        <v>39</v>
      </c>
      <c r="K13" s="658">
        <v>0</v>
      </c>
      <c r="L13" s="705">
        <v>20</v>
      </c>
      <c r="M13" s="706">
        <v>17</v>
      </c>
      <c r="N13" s="706">
        <f t="shared" ref="N13:N15" si="25">SUM(L13:M13)</f>
        <v>37</v>
      </c>
      <c r="O13" s="810">
        <f t="shared" si="15"/>
        <v>-2</v>
      </c>
      <c r="P13" s="862">
        <f t="shared" si="1"/>
        <v>-5.128205128205128E-2</v>
      </c>
      <c r="Q13" s="705">
        <v>20</v>
      </c>
      <c r="R13" s="706">
        <v>16</v>
      </c>
      <c r="S13" s="706">
        <f t="shared" ref="S13:S15" si="26">SUM(Q13:R13)</f>
        <v>36</v>
      </c>
      <c r="T13" s="810">
        <f t="shared" si="16"/>
        <v>-3</v>
      </c>
      <c r="U13" s="862">
        <f t="shared" si="2"/>
        <v>-7.6923076923076927E-2</v>
      </c>
      <c r="V13" s="705">
        <v>20</v>
      </c>
      <c r="W13" s="706">
        <v>16</v>
      </c>
      <c r="X13" s="706">
        <f t="shared" ref="X13:X15" si="27">SUM(V13:W13)</f>
        <v>36</v>
      </c>
      <c r="Y13" s="810">
        <f t="shared" si="3"/>
        <v>-3</v>
      </c>
      <c r="Z13" s="862">
        <f>(X13-$J13)/$J13</f>
        <v>-7.6923076923076927E-2</v>
      </c>
      <c r="AA13" s="705">
        <v>20</v>
      </c>
      <c r="AB13" s="706">
        <v>16</v>
      </c>
      <c r="AC13" s="706">
        <f t="shared" ref="AC13:AC15" si="28">SUM(AA13:AB13)</f>
        <v>36</v>
      </c>
      <c r="AD13" s="810">
        <f t="shared" si="4"/>
        <v>-3</v>
      </c>
      <c r="AE13" s="862">
        <f>(AC13-$J13)/$J13</f>
        <v>-7.6923076923076927E-2</v>
      </c>
      <c r="AF13" s="705">
        <v>19</v>
      </c>
      <c r="AG13" s="706">
        <v>16</v>
      </c>
      <c r="AH13" s="706">
        <f t="shared" ref="AH13:AH15" si="29">SUM(AF13:AG13)</f>
        <v>35</v>
      </c>
      <c r="AI13" s="810">
        <f t="shared" si="5"/>
        <v>-4</v>
      </c>
      <c r="AJ13" s="862">
        <f t="shared" si="20"/>
        <v>-0.10256410256410256</v>
      </c>
      <c r="AK13" s="705">
        <v>19</v>
      </c>
      <c r="AL13" s="706">
        <v>16</v>
      </c>
      <c r="AM13" s="706">
        <f t="shared" ref="AM13:AM15" si="30">SUM(AK13:AL13)</f>
        <v>35</v>
      </c>
      <c r="AN13" s="810">
        <f t="shared" si="6"/>
        <v>-4</v>
      </c>
      <c r="AO13" s="862">
        <f>(AM13-$J13)/$J13</f>
        <v>-0.10256410256410256</v>
      </c>
      <c r="AP13" s="705"/>
      <c r="AQ13" s="706"/>
      <c r="AR13" s="706">
        <f t="shared" ref="AR13:AR15" si="31">SUM(AP13:AQ13)</f>
        <v>0</v>
      </c>
      <c r="AS13" s="810">
        <f t="shared" si="8"/>
        <v>-39</v>
      </c>
      <c r="AT13" s="862">
        <f t="shared" si="21"/>
        <v>-1</v>
      </c>
      <c r="AU13" s="705"/>
      <c r="AV13" s="706"/>
      <c r="AW13" s="706">
        <f t="shared" ref="AW13:AW15" si="32">SUM(AU13:AV13)</f>
        <v>0</v>
      </c>
      <c r="AX13" s="810">
        <f t="shared" si="10"/>
        <v>-39</v>
      </c>
      <c r="AY13" s="862">
        <f>(AW13-$J13)/$J13</f>
        <v>-1</v>
      </c>
      <c r="AZ13" s="705"/>
      <c r="BA13" s="706"/>
      <c r="BB13" s="706">
        <f t="shared" ref="BB13:BB15" si="33">SUM(AZ13:BA13)</f>
        <v>0</v>
      </c>
      <c r="BC13" s="810">
        <f t="shared" si="17"/>
        <v>-39</v>
      </c>
      <c r="BD13" s="862">
        <f t="shared" si="22"/>
        <v>-1</v>
      </c>
      <c r="BE13" s="705"/>
      <c r="BF13" s="706"/>
      <c r="BG13" s="706">
        <f t="shared" ref="BG13:BG15" si="34">SUM(BE13:BF13)</f>
        <v>0</v>
      </c>
      <c r="BH13" s="810">
        <f t="shared" si="18"/>
        <v>-39</v>
      </c>
      <c r="BI13" s="862">
        <f>(BG13-$J13)/$J13</f>
        <v>-1</v>
      </c>
      <c r="BJ13" s="705"/>
      <c r="BK13" s="706"/>
      <c r="BL13" s="706">
        <f t="shared" ref="BL13:BL15" si="35">SUM(BJ13:BK13)</f>
        <v>0</v>
      </c>
      <c r="BM13" s="810">
        <f t="shared" si="19"/>
        <v>-39</v>
      </c>
      <c r="BN13" s="862">
        <f>(BL13-$J13)/$J13</f>
        <v>-1</v>
      </c>
      <c r="BO13" s="671"/>
    </row>
    <row r="14" spans="1:67" x14ac:dyDescent="0.2">
      <c r="A14" s="671"/>
      <c r="B14" s="768" t="s">
        <v>10</v>
      </c>
      <c r="C14" s="719">
        <v>15</v>
      </c>
      <c r="D14" s="704">
        <v>5</v>
      </c>
      <c r="E14" s="704">
        <f t="shared" si="23"/>
        <v>20</v>
      </c>
      <c r="F14" s="713"/>
      <c r="G14" s="856">
        <f t="shared" si="14"/>
        <v>1</v>
      </c>
      <c r="H14" s="703">
        <v>14</v>
      </c>
      <c r="I14" s="704">
        <v>5</v>
      </c>
      <c r="J14" s="706">
        <f t="shared" si="24"/>
        <v>19</v>
      </c>
      <c r="K14" s="658">
        <v>0</v>
      </c>
      <c r="L14" s="705">
        <v>14</v>
      </c>
      <c r="M14" s="706">
        <v>5</v>
      </c>
      <c r="N14" s="706">
        <f t="shared" si="25"/>
        <v>19</v>
      </c>
      <c r="O14" s="810">
        <f t="shared" si="15"/>
        <v>0</v>
      </c>
      <c r="P14" s="862">
        <f t="shared" si="1"/>
        <v>0</v>
      </c>
      <c r="Q14" s="705">
        <v>14</v>
      </c>
      <c r="R14" s="706">
        <v>5</v>
      </c>
      <c r="S14" s="706">
        <f t="shared" si="26"/>
        <v>19</v>
      </c>
      <c r="T14" s="810">
        <f t="shared" si="16"/>
        <v>0</v>
      </c>
      <c r="U14" s="862">
        <f t="shared" si="2"/>
        <v>0</v>
      </c>
      <c r="V14" s="705">
        <v>14</v>
      </c>
      <c r="W14" s="706">
        <v>5</v>
      </c>
      <c r="X14" s="706">
        <f t="shared" si="27"/>
        <v>19</v>
      </c>
      <c r="Y14" s="810">
        <f t="shared" si="3"/>
        <v>0</v>
      </c>
      <c r="Z14" s="862">
        <f t="shared" ref="Z14:Z17" si="36">(X14-$J14)/$J14</f>
        <v>0</v>
      </c>
      <c r="AA14" s="705">
        <v>13</v>
      </c>
      <c r="AB14" s="706">
        <v>5</v>
      </c>
      <c r="AC14" s="706">
        <f t="shared" si="28"/>
        <v>18</v>
      </c>
      <c r="AD14" s="810">
        <f t="shared" si="4"/>
        <v>-1</v>
      </c>
      <c r="AE14" s="862">
        <f t="shared" ref="AE14" si="37">(AC14-$J14)/$J14</f>
        <v>-5.2631578947368418E-2</v>
      </c>
      <c r="AF14" s="705">
        <v>13</v>
      </c>
      <c r="AG14" s="706">
        <v>5</v>
      </c>
      <c r="AH14" s="706">
        <f t="shared" si="29"/>
        <v>18</v>
      </c>
      <c r="AI14" s="810">
        <f t="shared" si="5"/>
        <v>-1</v>
      </c>
      <c r="AJ14" s="862">
        <f t="shared" si="20"/>
        <v>-5.2631578947368418E-2</v>
      </c>
      <c r="AK14" s="705">
        <v>12</v>
      </c>
      <c r="AL14" s="706">
        <v>4</v>
      </c>
      <c r="AM14" s="706">
        <f t="shared" si="30"/>
        <v>16</v>
      </c>
      <c r="AN14" s="810">
        <f t="shared" si="6"/>
        <v>-3</v>
      </c>
      <c r="AO14" s="862">
        <f t="shared" ref="AO14:AO35" si="38">(AM14-$J14)/$J14</f>
        <v>-0.15789473684210525</v>
      </c>
      <c r="AP14" s="705"/>
      <c r="AQ14" s="706"/>
      <c r="AR14" s="706">
        <f t="shared" si="31"/>
        <v>0</v>
      </c>
      <c r="AS14" s="810">
        <f t="shared" si="8"/>
        <v>-19</v>
      </c>
      <c r="AT14" s="862">
        <f t="shared" si="21"/>
        <v>-1</v>
      </c>
      <c r="AU14" s="705"/>
      <c r="AV14" s="706"/>
      <c r="AW14" s="706">
        <f t="shared" si="32"/>
        <v>0</v>
      </c>
      <c r="AX14" s="810">
        <f t="shared" si="10"/>
        <v>-19</v>
      </c>
      <c r="AY14" s="862">
        <f t="shared" ref="AY14:AY35" si="39">(AW14-$J14)/$J14</f>
        <v>-1</v>
      </c>
      <c r="AZ14" s="705"/>
      <c r="BA14" s="706"/>
      <c r="BB14" s="706">
        <f t="shared" si="33"/>
        <v>0</v>
      </c>
      <c r="BC14" s="810">
        <f t="shared" si="17"/>
        <v>-19</v>
      </c>
      <c r="BD14" s="862">
        <f t="shared" si="22"/>
        <v>-1</v>
      </c>
      <c r="BE14" s="705"/>
      <c r="BF14" s="706"/>
      <c r="BG14" s="706">
        <f t="shared" si="34"/>
        <v>0</v>
      </c>
      <c r="BH14" s="810">
        <f t="shared" si="18"/>
        <v>-19</v>
      </c>
      <c r="BI14" s="862">
        <f t="shared" ref="BI14:BI35" si="40">(BG14-$J14)/$J14</f>
        <v>-1</v>
      </c>
      <c r="BJ14" s="705"/>
      <c r="BK14" s="706"/>
      <c r="BL14" s="706">
        <f t="shared" si="35"/>
        <v>0</v>
      </c>
      <c r="BM14" s="810">
        <f t="shared" si="19"/>
        <v>-19</v>
      </c>
      <c r="BN14" s="862">
        <f t="shared" ref="BN14:BN35" si="41">(BL14-$J14)/$J14</f>
        <v>-1</v>
      </c>
      <c r="BO14" s="671"/>
    </row>
    <row r="15" spans="1:67" x14ac:dyDescent="0.2">
      <c r="A15" s="671"/>
      <c r="B15" s="768" t="s">
        <v>184</v>
      </c>
      <c r="C15" s="719">
        <v>32</v>
      </c>
      <c r="D15" s="704">
        <v>28</v>
      </c>
      <c r="E15" s="704">
        <f t="shared" ref="E15" si="42">SUM(C15:D15)</f>
        <v>60</v>
      </c>
      <c r="F15" s="713"/>
      <c r="G15" s="856">
        <f t="shared" si="14"/>
        <v>1</v>
      </c>
      <c r="H15" s="703">
        <v>32</v>
      </c>
      <c r="I15" s="704">
        <v>27</v>
      </c>
      <c r="J15" s="706">
        <f t="shared" si="24"/>
        <v>59</v>
      </c>
      <c r="K15" s="658">
        <v>0</v>
      </c>
      <c r="L15" s="705">
        <v>32</v>
      </c>
      <c r="M15" s="706">
        <v>27</v>
      </c>
      <c r="N15" s="706">
        <f t="shared" si="25"/>
        <v>59</v>
      </c>
      <c r="O15" s="810">
        <f t="shared" si="15"/>
        <v>0</v>
      </c>
      <c r="P15" s="862">
        <f>(N15-$J15)/$J15</f>
        <v>0</v>
      </c>
      <c r="Q15" s="705">
        <v>32</v>
      </c>
      <c r="R15" s="706">
        <v>27</v>
      </c>
      <c r="S15" s="706">
        <f t="shared" si="26"/>
        <v>59</v>
      </c>
      <c r="T15" s="810">
        <f t="shared" si="16"/>
        <v>0</v>
      </c>
      <c r="U15" s="862">
        <f t="shared" si="2"/>
        <v>0</v>
      </c>
      <c r="V15" s="705">
        <v>31</v>
      </c>
      <c r="W15" s="706">
        <v>27</v>
      </c>
      <c r="X15" s="706">
        <f t="shared" si="27"/>
        <v>58</v>
      </c>
      <c r="Y15" s="810">
        <f t="shared" si="3"/>
        <v>-1</v>
      </c>
      <c r="Z15" s="862">
        <f>(X15-$J15)/$J15</f>
        <v>-1.6949152542372881E-2</v>
      </c>
      <c r="AA15" s="705">
        <v>31</v>
      </c>
      <c r="AB15" s="706">
        <v>27</v>
      </c>
      <c r="AC15" s="706">
        <f t="shared" si="28"/>
        <v>58</v>
      </c>
      <c r="AD15" s="810">
        <f t="shared" si="4"/>
        <v>-1</v>
      </c>
      <c r="AE15" s="862">
        <f>(AC15-$J15)/$J15</f>
        <v>-1.6949152542372881E-2</v>
      </c>
      <c r="AF15" s="705">
        <v>27</v>
      </c>
      <c r="AG15" s="706">
        <v>25</v>
      </c>
      <c r="AH15" s="706">
        <f t="shared" si="29"/>
        <v>52</v>
      </c>
      <c r="AI15" s="810">
        <f t="shared" si="5"/>
        <v>-7</v>
      </c>
      <c r="AJ15" s="862">
        <f>(AH15-$J15)/$J15</f>
        <v>-0.11864406779661017</v>
      </c>
      <c r="AK15" s="705">
        <v>26</v>
      </c>
      <c r="AL15" s="706">
        <v>28</v>
      </c>
      <c r="AM15" s="706">
        <f t="shared" si="30"/>
        <v>54</v>
      </c>
      <c r="AN15" s="810">
        <f t="shared" si="6"/>
        <v>-5</v>
      </c>
      <c r="AO15" s="862">
        <f t="shared" si="38"/>
        <v>-8.4745762711864403E-2</v>
      </c>
      <c r="AP15" s="705"/>
      <c r="AQ15" s="706"/>
      <c r="AR15" s="706">
        <f t="shared" si="31"/>
        <v>0</v>
      </c>
      <c r="AS15" s="810">
        <f t="shared" si="8"/>
        <v>-59</v>
      </c>
      <c r="AT15" s="862">
        <f t="shared" si="21"/>
        <v>-1</v>
      </c>
      <c r="AU15" s="705"/>
      <c r="AV15" s="706"/>
      <c r="AW15" s="706">
        <f t="shared" si="32"/>
        <v>0</v>
      </c>
      <c r="AX15" s="810">
        <f t="shared" si="10"/>
        <v>-59</v>
      </c>
      <c r="AY15" s="862">
        <f t="shared" si="39"/>
        <v>-1</v>
      </c>
      <c r="AZ15" s="705"/>
      <c r="BA15" s="706"/>
      <c r="BB15" s="706">
        <f t="shared" si="33"/>
        <v>0</v>
      </c>
      <c r="BC15" s="810">
        <f t="shared" si="17"/>
        <v>-59</v>
      </c>
      <c r="BD15" s="862">
        <f t="shared" si="22"/>
        <v>-1</v>
      </c>
      <c r="BE15" s="705"/>
      <c r="BF15" s="706"/>
      <c r="BG15" s="706">
        <f t="shared" si="34"/>
        <v>0</v>
      </c>
      <c r="BH15" s="810">
        <f t="shared" si="18"/>
        <v>-59</v>
      </c>
      <c r="BI15" s="862">
        <f t="shared" si="40"/>
        <v>-1</v>
      </c>
      <c r="BJ15" s="705"/>
      <c r="BK15" s="706"/>
      <c r="BL15" s="706">
        <f t="shared" si="35"/>
        <v>0</v>
      </c>
      <c r="BM15" s="810">
        <f t="shared" si="19"/>
        <v>-59</v>
      </c>
      <c r="BN15" s="862">
        <f t="shared" si="41"/>
        <v>-1</v>
      </c>
      <c r="BO15" s="671"/>
    </row>
    <row r="16" spans="1:67" x14ac:dyDescent="0.2">
      <c r="A16" s="688"/>
      <c r="B16" s="743" t="s">
        <v>172</v>
      </c>
      <c r="C16" s="710">
        <f>SUM(C17:C17)</f>
        <v>58</v>
      </c>
      <c r="D16" s="708">
        <f>SUM(D17:D17)</f>
        <v>12</v>
      </c>
      <c r="E16" s="714">
        <f>SUM(E17:E17)</f>
        <v>70</v>
      </c>
      <c r="F16" s="715"/>
      <c r="G16" s="855">
        <f t="shared" si="14"/>
        <v>2</v>
      </c>
      <c r="H16" s="707">
        <f>SUM(H17:H17)</f>
        <v>56</v>
      </c>
      <c r="I16" s="708">
        <f>SUM(I17:I17)</f>
        <v>12</v>
      </c>
      <c r="J16" s="708">
        <f>SUM(J17:J17)</f>
        <v>68</v>
      </c>
      <c r="K16" s="657">
        <v>0</v>
      </c>
      <c r="L16" s="707">
        <f>SUM(L17:L17)</f>
        <v>56</v>
      </c>
      <c r="M16" s="708">
        <f>SUM(M17:M17)</f>
        <v>13</v>
      </c>
      <c r="N16" s="708">
        <f>SUM(N17:N17)</f>
        <v>69</v>
      </c>
      <c r="O16" s="811">
        <f>-($J16-N16)</f>
        <v>1</v>
      </c>
      <c r="P16" s="862">
        <f t="shared" si="1"/>
        <v>1.4705882352941176E-2</v>
      </c>
      <c r="Q16" s="707">
        <f>SUM(Q17:Q17)</f>
        <v>55</v>
      </c>
      <c r="R16" s="708">
        <f>SUM(R17:R17)</f>
        <v>13</v>
      </c>
      <c r="S16" s="708">
        <f>SUM(S17:S17)</f>
        <v>68</v>
      </c>
      <c r="T16" s="811">
        <f t="shared" si="16"/>
        <v>0</v>
      </c>
      <c r="U16" s="862">
        <f t="shared" si="2"/>
        <v>0</v>
      </c>
      <c r="V16" s="707">
        <f>SUM(V17:V17)</f>
        <v>55</v>
      </c>
      <c r="W16" s="708">
        <f>SUM(W17:W17)</f>
        <v>13</v>
      </c>
      <c r="X16" s="708">
        <f>SUM(X17:X17)</f>
        <v>68</v>
      </c>
      <c r="Y16" s="811">
        <f t="shared" si="3"/>
        <v>0</v>
      </c>
      <c r="Z16" s="862">
        <f>(X16-$J16)/$J16</f>
        <v>0</v>
      </c>
      <c r="AA16" s="707">
        <f>SUM(AA17:AA17)</f>
        <v>54</v>
      </c>
      <c r="AB16" s="708">
        <f>SUM(AB17:AB17)</f>
        <v>12</v>
      </c>
      <c r="AC16" s="708">
        <f>SUM(AC17:AC17)</f>
        <v>66</v>
      </c>
      <c r="AD16" s="811">
        <f t="shared" si="4"/>
        <v>-2</v>
      </c>
      <c r="AE16" s="862">
        <f>(AC16-$J16)/$J16</f>
        <v>-2.9411764705882353E-2</v>
      </c>
      <c r="AF16" s="707">
        <f>SUM(AF17:AF17)</f>
        <v>49</v>
      </c>
      <c r="AG16" s="708">
        <f>SUM(AG17:AG17)</f>
        <v>12</v>
      </c>
      <c r="AH16" s="708">
        <f>SUM(AH17:AH17)</f>
        <v>61</v>
      </c>
      <c r="AI16" s="811">
        <f t="shared" si="5"/>
        <v>-7</v>
      </c>
      <c r="AJ16" s="862">
        <f>(AH16-$J16)/$J16</f>
        <v>-0.10294117647058823</v>
      </c>
      <c r="AK16" s="707">
        <f>SUM(AK17:AK17)</f>
        <v>44</v>
      </c>
      <c r="AL16" s="708">
        <f>SUM(AL17:AL17)</f>
        <v>11</v>
      </c>
      <c r="AM16" s="708">
        <f>SUM(AM17:AM17)</f>
        <v>55</v>
      </c>
      <c r="AN16" s="811">
        <f t="shared" si="6"/>
        <v>-13</v>
      </c>
      <c r="AO16" s="862">
        <f>(AM16-$J16)/$J16</f>
        <v>-0.19117647058823528</v>
      </c>
      <c r="AP16" s="707">
        <f>SUM(AP17:AP17)</f>
        <v>0</v>
      </c>
      <c r="AQ16" s="708">
        <f>SUM(AQ17:AQ17)</f>
        <v>0</v>
      </c>
      <c r="AR16" s="708">
        <f>SUM(AR17:AR17)</f>
        <v>0</v>
      </c>
      <c r="AS16" s="811">
        <f t="shared" si="8"/>
        <v>-68</v>
      </c>
      <c r="AT16" s="862">
        <f>(AR16-$J16)/$J16</f>
        <v>-1</v>
      </c>
      <c r="AU16" s="707">
        <f>SUM(AU17:AU17)</f>
        <v>0</v>
      </c>
      <c r="AV16" s="708">
        <f>SUM(AV17:AV17)</f>
        <v>0</v>
      </c>
      <c r="AW16" s="708">
        <f>SUM(AW17:AW17)</f>
        <v>0</v>
      </c>
      <c r="AX16" s="811">
        <f t="shared" si="10"/>
        <v>-68</v>
      </c>
      <c r="AY16" s="862">
        <f>(AW16-$J16)/$J16</f>
        <v>-1</v>
      </c>
      <c r="AZ16" s="707">
        <f>SUM(AZ17:AZ17)</f>
        <v>0</v>
      </c>
      <c r="BA16" s="708">
        <f>SUM(BA17:BA17)</f>
        <v>0</v>
      </c>
      <c r="BB16" s="708">
        <f>SUM(BB17:BB17)</f>
        <v>0</v>
      </c>
      <c r="BC16" s="811">
        <f t="shared" si="17"/>
        <v>-68</v>
      </c>
      <c r="BD16" s="862">
        <f>(BB16-$J16)/$J16</f>
        <v>-1</v>
      </c>
      <c r="BE16" s="707">
        <f>SUM(BE17:BE17)</f>
        <v>0</v>
      </c>
      <c r="BF16" s="708">
        <f>SUM(BF17:BF17)</f>
        <v>0</v>
      </c>
      <c r="BG16" s="708">
        <f>SUM(BG17:BG17)</f>
        <v>0</v>
      </c>
      <c r="BH16" s="811">
        <f t="shared" si="18"/>
        <v>-68</v>
      </c>
      <c r="BI16" s="862">
        <f>(BG16-$J16)/$J16</f>
        <v>-1</v>
      </c>
      <c r="BJ16" s="707">
        <f>SUM(BJ17:BJ17)</f>
        <v>0</v>
      </c>
      <c r="BK16" s="708">
        <f>SUM(BK17:BK17)</f>
        <v>0</v>
      </c>
      <c r="BL16" s="708">
        <f>SUM(BL17:BL17)</f>
        <v>0</v>
      </c>
      <c r="BM16" s="811">
        <f t="shared" si="19"/>
        <v>-68</v>
      </c>
      <c r="BN16" s="862">
        <f>(BL16-$J16)/$J16</f>
        <v>-1</v>
      </c>
      <c r="BO16" s="688"/>
    </row>
    <row r="17" spans="1:67" x14ac:dyDescent="0.2">
      <c r="A17" s="671"/>
      <c r="B17" s="768" t="s">
        <v>159</v>
      </c>
      <c r="C17" s="719">
        <v>58</v>
      </c>
      <c r="D17" s="704">
        <v>12</v>
      </c>
      <c r="E17" s="704">
        <f t="shared" ref="E17" si="43">SUM(C17:D17)</f>
        <v>70</v>
      </c>
      <c r="F17" s="713"/>
      <c r="G17" s="856">
        <f t="shared" si="14"/>
        <v>2</v>
      </c>
      <c r="H17" s="705">
        <v>56</v>
      </c>
      <c r="I17" s="706">
        <v>12</v>
      </c>
      <c r="J17" s="706">
        <f>SUM(H17:I17)</f>
        <v>68</v>
      </c>
      <c r="K17" s="658">
        <v>0</v>
      </c>
      <c r="L17" s="705">
        <v>56</v>
      </c>
      <c r="M17" s="706">
        <v>13</v>
      </c>
      <c r="N17" s="706">
        <f>SUM(L17:M17)</f>
        <v>69</v>
      </c>
      <c r="O17" s="810">
        <f t="shared" si="15"/>
        <v>1</v>
      </c>
      <c r="P17" s="862">
        <f t="shared" si="1"/>
        <v>1.4705882352941176E-2</v>
      </c>
      <c r="Q17" s="705">
        <v>55</v>
      </c>
      <c r="R17" s="706">
        <v>13</v>
      </c>
      <c r="S17" s="706">
        <f>SUM(Q17:R17)</f>
        <v>68</v>
      </c>
      <c r="T17" s="810">
        <f t="shared" si="16"/>
        <v>0</v>
      </c>
      <c r="U17" s="862">
        <f t="shared" si="2"/>
        <v>0</v>
      </c>
      <c r="V17" s="705">
        <v>55</v>
      </c>
      <c r="W17" s="706">
        <v>13</v>
      </c>
      <c r="X17" s="706">
        <f>SUM(V17:W17)</f>
        <v>68</v>
      </c>
      <c r="Y17" s="810">
        <f t="shared" si="3"/>
        <v>0</v>
      </c>
      <c r="Z17" s="862">
        <f t="shared" si="36"/>
        <v>0</v>
      </c>
      <c r="AA17" s="705">
        <v>54</v>
      </c>
      <c r="AB17" s="706">
        <v>12</v>
      </c>
      <c r="AC17" s="706">
        <f>SUM(AA17:AB17)</f>
        <v>66</v>
      </c>
      <c r="AD17" s="810">
        <f t="shared" si="4"/>
        <v>-2</v>
      </c>
      <c r="AE17" s="862">
        <f>(AC17-$J17)/$J17</f>
        <v>-2.9411764705882353E-2</v>
      </c>
      <c r="AF17" s="705">
        <v>49</v>
      </c>
      <c r="AG17" s="706">
        <v>12</v>
      </c>
      <c r="AH17" s="706">
        <f>SUM(AF17:AG17)</f>
        <v>61</v>
      </c>
      <c r="AI17" s="810">
        <f t="shared" si="5"/>
        <v>-7</v>
      </c>
      <c r="AJ17" s="862">
        <f t="shared" si="20"/>
        <v>-0.10294117647058823</v>
      </c>
      <c r="AK17" s="705">
        <v>44</v>
      </c>
      <c r="AL17" s="706">
        <v>11</v>
      </c>
      <c r="AM17" s="706">
        <f>SUM(AK17:AL17)</f>
        <v>55</v>
      </c>
      <c r="AN17" s="810">
        <f t="shared" si="6"/>
        <v>-13</v>
      </c>
      <c r="AO17" s="862">
        <f t="shared" si="38"/>
        <v>-0.19117647058823528</v>
      </c>
      <c r="AP17" s="705"/>
      <c r="AQ17" s="706"/>
      <c r="AR17" s="706">
        <f>SUM(AP17:AQ17)</f>
        <v>0</v>
      </c>
      <c r="AS17" s="810">
        <f t="shared" si="8"/>
        <v>-68</v>
      </c>
      <c r="AT17" s="862">
        <f t="shared" si="21"/>
        <v>-1</v>
      </c>
      <c r="AU17" s="705"/>
      <c r="AV17" s="706"/>
      <c r="AW17" s="706">
        <f>SUM(AU17:AV17)</f>
        <v>0</v>
      </c>
      <c r="AX17" s="810">
        <f t="shared" si="10"/>
        <v>-68</v>
      </c>
      <c r="AY17" s="862">
        <f t="shared" si="39"/>
        <v>-1</v>
      </c>
      <c r="AZ17" s="705"/>
      <c r="BA17" s="706"/>
      <c r="BB17" s="706">
        <f>SUM(AZ17:BA17)</f>
        <v>0</v>
      </c>
      <c r="BC17" s="810">
        <f t="shared" si="17"/>
        <v>-68</v>
      </c>
      <c r="BD17" s="862">
        <f t="shared" si="22"/>
        <v>-1</v>
      </c>
      <c r="BE17" s="705"/>
      <c r="BF17" s="706"/>
      <c r="BG17" s="706">
        <f>SUM(BE17:BF17)</f>
        <v>0</v>
      </c>
      <c r="BH17" s="810">
        <f t="shared" si="18"/>
        <v>-68</v>
      </c>
      <c r="BI17" s="862">
        <f t="shared" si="40"/>
        <v>-1</v>
      </c>
      <c r="BJ17" s="705"/>
      <c r="BK17" s="706"/>
      <c r="BL17" s="706">
        <f>SUM(BJ17:BK17)</f>
        <v>0</v>
      </c>
      <c r="BM17" s="810">
        <f t="shared" si="19"/>
        <v>-68</v>
      </c>
      <c r="BN17" s="862">
        <f t="shared" si="41"/>
        <v>-1</v>
      </c>
      <c r="BO17" s="671"/>
    </row>
    <row r="18" spans="1:67" x14ac:dyDescent="0.2">
      <c r="A18" s="688"/>
      <c r="B18" s="769" t="s">
        <v>82</v>
      </c>
      <c r="C18" s="728">
        <f>C25+C19</f>
        <v>620</v>
      </c>
      <c r="D18" s="727">
        <f>D25+D19</f>
        <v>214</v>
      </c>
      <c r="E18" s="727">
        <f>E25+E19</f>
        <v>834</v>
      </c>
      <c r="F18" s="744"/>
      <c r="G18" s="850">
        <f t="shared" si="14"/>
        <v>26</v>
      </c>
      <c r="H18" s="716">
        <f>H25+H19</f>
        <v>601</v>
      </c>
      <c r="I18" s="727">
        <f>I25+I19</f>
        <v>207</v>
      </c>
      <c r="J18" s="727">
        <f t="shared" ref="J18" si="44">J25+J19</f>
        <v>808</v>
      </c>
      <c r="K18" s="746">
        <f>K19+K25</f>
        <v>0</v>
      </c>
      <c r="L18" s="716">
        <f>L25+L19</f>
        <v>594</v>
      </c>
      <c r="M18" s="727">
        <f>M25+M19</f>
        <v>203</v>
      </c>
      <c r="N18" s="727">
        <f>N25+N19</f>
        <v>797</v>
      </c>
      <c r="O18" s="803">
        <f t="shared" si="15"/>
        <v>-11</v>
      </c>
      <c r="P18" s="862">
        <f t="shared" si="1"/>
        <v>-1.3613861386138614E-2</v>
      </c>
      <c r="Q18" s="716">
        <f>Q25+Q19</f>
        <v>585</v>
      </c>
      <c r="R18" s="727">
        <f>R25+R19</f>
        <v>195</v>
      </c>
      <c r="S18" s="727">
        <f>S25+S19</f>
        <v>780</v>
      </c>
      <c r="T18" s="803">
        <f t="shared" si="16"/>
        <v>-28</v>
      </c>
      <c r="U18" s="862">
        <f t="shared" si="2"/>
        <v>-3.4653465346534656E-2</v>
      </c>
      <c r="V18" s="716">
        <f>V25+V19</f>
        <v>581</v>
      </c>
      <c r="W18" s="727">
        <f>W25+W19</f>
        <v>191</v>
      </c>
      <c r="X18" s="727">
        <f>X25+X19</f>
        <v>772</v>
      </c>
      <c r="Y18" s="803">
        <f t="shared" si="3"/>
        <v>-36</v>
      </c>
      <c r="Z18" s="862">
        <f>(X18-$J18)/$J18</f>
        <v>-4.4554455445544552E-2</v>
      </c>
      <c r="AA18" s="716">
        <f>AA25+AA19</f>
        <v>572</v>
      </c>
      <c r="AB18" s="727">
        <f>AB25+AB19</f>
        <v>186</v>
      </c>
      <c r="AC18" s="727">
        <f>AC25+AC19</f>
        <v>758</v>
      </c>
      <c r="AD18" s="803">
        <f t="shared" si="4"/>
        <v>-50</v>
      </c>
      <c r="AE18" s="862">
        <f>(AC18-$J18)/$J18</f>
        <v>-6.1881188118811881E-2</v>
      </c>
      <c r="AF18" s="716">
        <f>AF25+AF19</f>
        <v>538</v>
      </c>
      <c r="AG18" s="727">
        <f>AG25+AG19</f>
        <v>175</v>
      </c>
      <c r="AH18" s="727">
        <f>AH25+AH19</f>
        <v>713</v>
      </c>
      <c r="AI18" s="803">
        <f t="shared" si="5"/>
        <v>-95</v>
      </c>
      <c r="AJ18" s="862">
        <f>(AH18-$J18)/$J18</f>
        <v>-0.11757425742574257</v>
      </c>
      <c r="AK18" s="716">
        <f>AK25+AK19</f>
        <v>535</v>
      </c>
      <c r="AL18" s="727">
        <f>AL25+AL19</f>
        <v>178</v>
      </c>
      <c r="AM18" s="727">
        <f>AM25+AM19</f>
        <v>713</v>
      </c>
      <c r="AN18" s="803">
        <f t="shared" si="6"/>
        <v>-95</v>
      </c>
      <c r="AO18" s="862">
        <f t="shared" si="38"/>
        <v>-0.11757425742574257</v>
      </c>
      <c r="AP18" s="716">
        <f>AP25+AP19</f>
        <v>0</v>
      </c>
      <c r="AQ18" s="727">
        <f>AQ25+AQ19</f>
        <v>0</v>
      </c>
      <c r="AR18" s="727">
        <f>AR25+AR19</f>
        <v>0</v>
      </c>
      <c r="AS18" s="803">
        <f t="shared" si="8"/>
        <v>-808</v>
      </c>
      <c r="AT18" s="862">
        <f>(AR18-$J18)/$J18</f>
        <v>-1</v>
      </c>
      <c r="AU18" s="716">
        <f>AU25+AU19</f>
        <v>0</v>
      </c>
      <c r="AV18" s="727">
        <f>AV25+AV19</f>
        <v>0</v>
      </c>
      <c r="AW18" s="730">
        <f>AW19+AW25</f>
        <v>0</v>
      </c>
      <c r="AX18" s="803">
        <f t="shared" si="10"/>
        <v>-808</v>
      </c>
      <c r="AY18" s="862">
        <f t="shared" si="39"/>
        <v>-1</v>
      </c>
      <c r="AZ18" s="716">
        <f>AZ25+AZ19</f>
        <v>0</v>
      </c>
      <c r="BA18" s="727">
        <f>BA25+BA19</f>
        <v>0</v>
      </c>
      <c r="BB18" s="727">
        <f>BB25+BB19</f>
        <v>0</v>
      </c>
      <c r="BC18" s="803">
        <f t="shared" si="17"/>
        <v>-808</v>
      </c>
      <c r="BD18" s="862">
        <f>(BB18-$J18)/$J18</f>
        <v>-1</v>
      </c>
      <c r="BE18" s="716">
        <f>BE25+BE19</f>
        <v>0</v>
      </c>
      <c r="BF18" s="727">
        <f>BF25+BF19</f>
        <v>0</v>
      </c>
      <c r="BG18" s="727">
        <f>BG25+BG19</f>
        <v>0</v>
      </c>
      <c r="BH18" s="803">
        <f t="shared" si="18"/>
        <v>-808</v>
      </c>
      <c r="BI18" s="862">
        <f t="shared" si="40"/>
        <v>-1</v>
      </c>
      <c r="BJ18" s="716">
        <f>BJ25+BJ19</f>
        <v>0</v>
      </c>
      <c r="BK18" s="727">
        <f>BK25+BK19</f>
        <v>0</v>
      </c>
      <c r="BL18" s="727">
        <f>BL25+BL19</f>
        <v>0</v>
      </c>
      <c r="BM18" s="803">
        <f t="shared" si="19"/>
        <v>-808</v>
      </c>
      <c r="BN18" s="862">
        <f t="shared" si="41"/>
        <v>-1</v>
      </c>
      <c r="BO18" s="688"/>
    </row>
    <row r="19" spans="1:67" x14ac:dyDescent="0.2">
      <c r="A19" s="689"/>
      <c r="B19" s="743" t="s">
        <v>171</v>
      </c>
      <c r="C19" s="710">
        <f>SUM(C20:C24)</f>
        <v>128</v>
      </c>
      <c r="D19" s="708">
        <f>SUM(D20:D24)</f>
        <v>141</v>
      </c>
      <c r="E19" s="714">
        <f>SUM(E20:E24)</f>
        <v>269</v>
      </c>
      <c r="F19" s="709"/>
      <c r="G19" s="855">
        <f t="shared" si="14"/>
        <v>5</v>
      </c>
      <c r="H19" s="707">
        <f>SUM(H20:H24)</f>
        <v>127</v>
      </c>
      <c r="I19" s="708">
        <f>SUM(I20:I24)</f>
        <v>137</v>
      </c>
      <c r="J19" s="708">
        <f>SUM(J20:J24)</f>
        <v>264</v>
      </c>
      <c r="K19" s="657">
        <v>0</v>
      </c>
      <c r="L19" s="707">
        <f>SUM(L20:L24)</f>
        <v>126</v>
      </c>
      <c r="M19" s="708">
        <f>SUM(M20:M24)</f>
        <v>133</v>
      </c>
      <c r="N19" s="708">
        <f>SUM(N20:N24)</f>
        <v>259</v>
      </c>
      <c r="O19" s="811">
        <f>-($J19-N19)</f>
        <v>-5</v>
      </c>
      <c r="P19" s="862">
        <f>(N19-$J19)/$J19</f>
        <v>-1.893939393939394E-2</v>
      </c>
      <c r="Q19" s="707">
        <f>SUM(Q20:Q24)</f>
        <v>125</v>
      </c>
      <c r="R19" s="708">
        <f>SUM(R20:R24)</f>
        <v>128</v>
      </c>
      <c r="S19" s="708">
        <f>SUM(S20:S24)</f>
        <v>253</v>
      </c>
      <c r="T19" s="811">
        <f t="shared" si="16"/>
        <v>-11</v>
      </c>
      <c r="U19" s="862">
        <f t="shared" si="2"/>
        <v>-4.1666666666666664E-2</v>
      </c>
      <c r="V19" s="707">
        <f>SUM(V20:V24)</f>
        <v>125</v>
      </c>
      <c r="W19" s="708">
        <f>SUM(W20:W24)</f>
        <v>126</v>
      </c>
      <c r="X19" s="708">
        <f>SUM(X20:X24)</f>
        <v>251</v>
      </c>
      <c r="Y19" s="811">
        <f t="shared" si="3"/>
        <v>-13</v>
      </c>
      <c r="Z19" s="862">
        <f t="shared" ref="Z19:Z35" si="45">(X19-$J19)/$J19</f>
        <v>-4.924242424242424E-2</v>
      </c>
      <c r="AA19" s="707">
        <f>SUM(AA20:AA24)</f>
        <v>125</v>
      </c>
      <c r="AB19" s="708">
        <f>SUM(AB20:AB24)</f>
        <v>122</v>
      </c>
      <c r="AC19" s="708">
        <f>SUM(AC20:AC24)</f>
        <v>247</v>
      </c>
      <c r="AD19" s="811">
        <f t="shared" si="4"/>
        <v>-17</v>
      </c>
      <c r="AE19" s="862">
        <f>(AC19-$J19)/$J19</f>
        <v>-6.4393939393939392E-2</v>
      </c>
      <c r="AF19" s="707">
        <f>SUM(AF20:AF24)</f>
        <v>113</v>
      </c>
      <c r="AG19" s="708">
        <f>SUM(AG20:AG24)</f>
        <v>115</v>
      </c>
      <c r="AH19" s="708">
        <f>SUM(AH20:AH24)</f>
        <v>228</v>
      </c>
      <c r="AI19" s="811">
        <f t="shared" si="5"/>
        <v>-36</v>
      </c>
      <c r="AJ19" s="862">
        <f>(AH19-$J19)/$J19</f>
        <v>-0.13636363636363635</v>
      </c>
      <c r="AK19" s="707">
        <f>SUM(AK20:AK24)</f>
        <v>116</v>
      </c>
      <c r="AL19" s="708">
        <f>SUM(AL20:AL24)</f>
        <v>118</v>
      </c>
      <c r="AM19" s="708">
        <f>SUM(AM20:AM24)</f>
        <v>234</v>
      </c>
      <c r="AN19" s="811">
        <f t="shared" si="6"/>
        <v>-30</v>
      </c>
      <c r="AO19" s="862">
        <f t="shared" si="38"/>
        <v>-0.11363636363636363</v>
      </c>
      <c r="AP19" s="707">
        <f>SUM(AP20:AP24)</f>
        <v>0</v>
      </c>
      <c r="AQ19" s="708">
        <f>SUM(AQ20:AQ24)</f>
        <v>0</v>
      </c>
      <c r="AR19" s="708">
        <f>SUM(AR20:AR24)</f>
        <v>0</v>
      </c>
      <c r="AS19" s="811">
        <f t="shared" si="8"/>
        <v>-264</v>
      </c>
      <c r="AT19" s="862">
        <f>(AR19-$J19)/$J19</f>
        <v>-1</v>
      </c>
      <c r="AU19" s="707">
        <f>SUM(AU20:AU24)</f>
        <v>0</v>
      </c>
      <c r="AV19" s="708">
        <f>SUM(AV20:AV24)</f>
        <v>0</v>
      </c>
      <c r="AW19" s="807">
        <f t="shared" ref="AW19" si="46">SUM(AU19:AV19)</f>
        <v>0</v>
      </c>
      <c r="AX19" s="811">
        <f t="shared" si="10"/>
        <v>-264</v>
      </c>
      <c r="AY19" s="862">
        <f t="shared" si="39"/>
        <v>-1</v>
      </c>
      <c r="AZ19" s="707">
        <f>SUM(AZ20:AZ24)</f>
        <v>0</v>
      </c>
      <c r="BA19" s="708">
        <f>SUM(BA20:BA24)</f>
        <v>0</v>
      </c>
      <c r="BB19" s="708">
        <f>SUM(BB20:BB24)</f>
        <v>0</v>
      </c>
      <c r="BC19" s="811">
        <f t="shared" si="17"/>
        <v>-264</v>
      </c>
      <c r="BD19" s="862">
        <f>(BB19-$J19)/$J19</f>
        <v>-1</v>
      </c>
      <c r="BE19" s="707">
        <f>SUM(BE20:BE24)</f>
        <v>0</v>
      </c>
      <c r="BF19" s="708">
        <f>SUM(BF20:BF24)</f>
        <v>0</v>
      </c>
      <c r="BG19" s="708">
        <f>SUM(BG20:BG24)</f>
        <v>0</v>
      </c>
      <c r="BH19" s="811">
        <f t="shared" si="18"/>
        <v>-264</v>
      </c>
      <c r="BI19" s="862">
        <f t="shared" si="40"/>
        <v>-1</v>
      </c>
      <c r="BJ19" s="707">
        <f>SUM(BJ20:BJ24)</f>
        <v>0</v>
      </c>
      <c r="BK19" s="708">
        <f>SUM(BK20:BK24)</f>
        <v>0</v>
      </c>
      <c r="BL19" s="708">
        <f>SUM(BL20:BL24)</f>
        <v>0</v>
      </c>
      <c r="BM19" s="811">
        <f t="shared" si="19"/>
        <v>-264</v>
      </c>
      <c r="BN19" s="862">
        <f t="shared" si="41"/>
        <v>-1</v>
      </c>
      <c r="BO19" s="689"/>
    </row>
    <row r="20" spans="1:67" x14ac:dyDescent="0.2">
      <c r="A20" s="671"/>
      <c r="B20" s="768" t="s">
        <v>44</v>
      </c>
      <c r="C20" s="719">
        <v>51</v>
      </c>
      <c r="D20" s="704">
        <v>71</v>
      </c>
      <c r="E20" s="704">
        <f t="shared" ref="E20:E23" si="47">SUM(C20:D20)</f>
        <v>122</v>
      </c>
      <c r="F20" s="713"/>
      <c r="G20" s="856">
        <f t="shared" si="14"/>
        <v>2</v>
      </c>
      <c r="H20" s="703">
        <v>50</v>
      </c>
      <c r="I20" s="704">
        <v>70</v>
      </c>
      <c r="J20" s="706">
        <f>SUM(H20:I20)</f>
        <v>120</v>
      </c>
      <c r="K20" s="658">
        <v>0</v>
      </c>
      <c r="L20" s="703">
        <v>49</v>
      </c>
      <c r="M20" s="704">
        <v>68</v>
      </c>
      <c r="N20" s="706">
        <f>SUM(L20:M20)</f>
        <v>117</v>
      </c>
      <c r="O20" s="810">
        <f t="shared" si="15"/>
        <v>-3</v>
      </c>
      <c r="P20" s="862">
        <f t="shared" si="1"/>
        <v>-2.5000000000000001E-2</v>
      </c>
      <c r="Q20" s="703">
        <v>49</v>
      </c>
      <c r="R20" s="704">
        <v>66</v>
      </c>
      <c r="S20" s="706">
        <f>SUM(Q20:R20)</f>
        <v>115</v>
      </c>
      <c r="T20" s="810">
        <f t="shared" si="16"/>
        <v>-5</v>
      </c>
      <c r="U20" s="862">
        <f t="shared" si="2"/>
        <v>-4.1666666666666664E-2</v>
      </c>
      <c r="V20" s="703">
        <v>49</v>
      </c>
      <c r="W20" s="704">
        <v>65</v>
      </c>
      <c r="X20" s="706">
        <f>SUM(V20:W20)</f>
        <v>114</v>
      </c>
      <c r="Y20" s="810">
        <f t="shared" si="3"/>
        <v>-6</v>
      </c>
      <c r="Z20" s="862">
        <f t="shared" si="45"/>
        <v>-0.05</v>
      </c>
      <c r="AA20" s="703">
        <v>49</v>
      </c>
      <c r="AB20" s="704">
        <v>64</v>
      </c>
      <c r="AC20" s="706">
        <f>SUM(AA20:AB20)</f>
        <v>113</v>
      </c>
      <c r="AD20" s="810">
        <f t="shared" si="4"/>
        <v>-7</v>
      </c>
      <c r="AE20" s="862">
        <f t="shared" ref="AE20:AE23" si="48">(AC20-$J20)/$J20</f>
        <v>-5.8333333333333334E-2</v>
      </c>
      <c r="AF20" s="703">
        <v>45</v>
      </c>
      <c r="AG20" s="704">
        <v>59</v>
      </c>
      <c r="AH20" s="706">
        <f>SUM(AF20:AG20)</f>
        <v>104</v>
      </c>
      <c r="AI20" s="810">
        <f t="shared" si="5"/>
        <v>-16</v>
      </c>
      <c r="AJ20" s="862">
        <f t="shared" ref="AJ20:AJ23" si="49">(AH20-$J20)/$J20</f>
        <v>-0.13333333333333333</v>
      </c>
      <c r="AK20" s="703">
        <v>46</v>
      </c>
      <c r="AL20" s="704">
        <v>63</v>
      </c>
      <c r="AM20" s="706">
        <f>SUM(AK20:AL20)</f>
        <v>109</v>
      </c>
      <c r="AN20" s="810">
        <f t="shared" si="6"/>
        <v>-11</v>
      </c>
      <c r="AO20" s="862">
        <f t="shared" si="38"/>
        <v>-9.166666666666666E-2</v>
      </c>
      <c r="AP20" s="703"/>
      <c r="AQ20" s="704"/>
      <c r="AR20" s="706">
        <f>SUM(AP20:AQ20)</f>
        <v>0</v>
      </c>
      <c r="AS20" s="810">
        <f t="shared" si="8"/>
        <v>-120</v>
      </c>
      <c r="AT20" s="862">
        <f t="shared" ref="AT20:AT34" si="50">(AR20-$J20)/$J20</f>
        <v>-1</v>
      </c>
      <c r="AU20" s="703"/>
      <c r="AV20" s="704"/>
      <c r="AW20" s="706">
        <f>SUM(AU20:AV20)</f>
        <v>0</v>
      </c>
      <c r="AX20" s="810">
        <f t="shared" si="10"/>
        <v>-120</v>
      </c>
      <c r="AY20" s="862">
        <f t="shared" si="39"/>
        <v>-1</v>
      </c>
      <c r="AZ20" s="705"/>
      <c r="BA20" s="706"/>
      <c r="BB20" s="706">
        <f>SUM(AZ20:BA20)</f>
        <v>0</v>
      </c>
      <c r="BC20" s="810">
        <f t="shared" si="17"/>
        <v>-120</v>
      </c>
      <c r="BD20" s="862">
        <f t="shared" ref="BD20:BD34" si="51">(BB20-$J20)/$J20</f>
        <v>-1</v>
      </c>
      <c r="BE20" s="705"/>
      <c r="BF20" s="706"/>
      <c r="BG20" s="706">
        <f>SUM(BE20:BF20)</f>
        <v>0</v>
      </c>
      <c r="BH20" s="810">
        <f t="shared" si="18"/>
        <v>-120</v>
      </c>
      <c r="BI20" s="862">
        <f t="shared" si="40"/>
        <v>-1</v>
      </c>
      <c r="BJ20" s="705"/>
      <c r="BK20" s="706"/>
      <c r="BL20" s="706">
        <f>SUM(BJ20:BK20)</f>
        <v>0</v>
      </c>
      <c r="BM20" s="810">
        <f t="shared" si="19"/>
        <v>-120</v>
      </c>
      <c r="BN20" s="862">
        <f t="shared" si="41"/>
        <v>-1</v>
      </c>
      <c r="BO20" s="671"/>
    </row>
    <row r="21" spans="1:67" x14ac:dyDescent="0.2">
      <c r="A21" s="671"/>
      <c r="B21" s="768" t="s">
        <v>130</v>
      </c>
      <c r="C21" s="719">
        <v>20</v>
      </c>
      <c r="D21" s="704">
        <v>18</v>
      </c>
      <c r="E21" s="704">
        <f t="shared" si="47"/>
        <v>38</v>
      </c>
      <c r="F21" s="713"/>
      <c r="G21" s="856">
        <f t="shared" si="14"/>
        <v>1</v>
      </c>
      <c r="H21" s="703">
        <v>20</v>
      </c>
      <c r="I21" s="704">
        <v>17</v>
      </c>
      <c r="J21" s="706">
        <f t="shared" ref="J21:J24" si="52">SUM(H21:I21)</f>
        <v>37</v>
      </c>
      <c r="K21" s="658">
        <v>0</v>
      </c>
      <c r="L21" s="705">
        <v>20</v>
      </c>
      <c r="M21" s="706">
        <v>16</v>
      </c>
      <c r="N21" s="706">
        <f t="shared" ref="N21:N24" si="53">SUM(L21:M21)</f>
        <v>36</v>
      </c>
      <c r="O21" s="810">
        <f t="shared" si="15"/>
        <v>-1</v>
      </c>
      <c r="P21" s="862">
        <f t="shared" si="1"/>
        <v>-2.7027027027027029E-2</v>
      </c>
      <c r="Q21" s="705">
        <v>20</v>
      </c>
      <c r="R21" s="706">
        <v>15</v>
      </c>
      <c r="S21" s="706">
        <f t="shared" ref="S21:S24" si="54">SUM(Q21:R21)</f>
        <v>35</v>
      </c>
      <c r="T21" s="810">
        <f t="shared" si="16"/>
        <v>-2</v>
      </c>
      <c r="U21" s="862">
        <f t="shared" si="2"/>
        <v>-5.4054054054054057E-2</v>
      </c>
      <c r="V21" s="705">
        <v>20</v>
      </c>
      <c r="W21" s="706">
        <v>14</v>
      </c>
      <c r="X21" s="706">
        <f t="shared" ref="X21:X24" si="55">SUM(V21:W21)</f>
        <v>34</v>
      </c>
      <c r="Y21" s="810">
        <f t="shared" si="3"/>
        <v>-3</v>
      </c>
      <c r="Z21" s="862">
        <f t="shared" si="45"/>
        <v>-8.1081081081081086E-2</v>
      </c>
      <c r="AA21" s="705">
        <v>20</v>
      </c>
      <c r="AB21" s="706">
        <v>13</v>
      </c>
      <c r="AC21" s="706">
        <f t="shared" ref="AC21:AC24" si="56">SUM(AA21:AB21)</f>
        <v>33</v>
      </c>
      <c r="AD21" s="810">
        <f t="shared" si="4"/>
        <v>-4</v>
      </c>
      <c r="AE21" s="862">
        <f t="shared" si="48"/>
        <v>-0.10810810810810811</v>
      </c>
      <c r="AF21" s="705">
        <v>19</v>
      </c>
      <c r="AG21" s="706">
        <v>12</v>
      </c>
      <c r="AH21" s="706">
        <f t="shared" ref="AH21:AH24" si="57">SUM(AF21:AG21)</f>
        <v>31</v>
      </c>
      <c r="AI21" s="810">
        <f t="shared" si="5"/>
        <v>-6</v>
      </c>
      <c r="AJ21" s="862">
        <f t="shared" si="49"/>
        <v>-0.16216216216216217</v>
      </c>
      <c r="AK21" s="705">
        <v>19</v>
      </c>
      <c r="AL21" s="706">
        <v>12</v>
      </c>
      <c r="AM21" s="706">
        <f t="shared" ref="AM21:AM24" si="58">SUM(AK21:AL21)</f>
        <v>31</v>
      </c>
      <c r="AN21" s="810">
        <f t="shared" si="6"/>
        <v>-6</v>
      </c>
      <c r="AO21" s="862">
        <f t="shared" si="38"/>
        <v>-0.16216216216216217</v>
      </c>
      <c r="AP21" s="705"/>
      <c r="AQ21" s="706"/>
      <c r="AR21" s="706">
        <f t="shared" ref="AR21:AR24" si="59">SUM(AP21:AQ21)</f>
        <v>0</v>
      </c>
      <c r="AS21" s="810">
        <f t="shared" si="8"/>
        <v>-37</v>
      </c>
      <c r="AT21" s="862">
        <f t="shared" si="50"/>
        <v>-1</v>
      </c>
      <c r="AU21" s="705"/>
      <c r="AV21" s="706"/>
      <c r="AW21" s="706">
        <f t="shared" ref="AW21:AW25" si="60">SUM(AU21:AV21)</f>
        <v>0</v>
      </c>
      <c r="AX21" s="810">
        <f t="shared" si="10"/>
        <v>-37</v>
      </c>
      <c r="AY21" s="862">
        <f t="shared" si="39"/>
        <v>-1</v>
      </c>
      <c r="AZ21" s="705"/>
      <c r="BA21" s="706"/>
      <c r="BB21" s="706">
        <f t="shared" ref="BB21:BB24" si="61">SUM(AZ21:BA21)</f>
        <v>0</v>
      </c>
      <c r="BC21" s="810">
        <f t="shared" si="17"/>
        <v>-37</v>
      </c>
      <c r="BD21" s="862">
        <f t="shared" si="51"/>
        <v>-1</v>
      </c>
      <c r="BE21" s="705"/>
      <c r="BF21" s="706"/>
      <c r="BG21" s="706">
        <f t="shared" ref="BG21:BG24" si="62">SUM(BE21:BF21)</f>
        <v>0</v>
      </c>
      <c r="BH21" s="810">
        <f t="shared" si="18"/>
        <v>-37</v>
      </c>
      <c r="BI21" s="862">
        <f t="shared" si="40"/>
        <v>-1</v>
      </c>
      <c r="BJ21" s="705"/>
      <c r="BK21" s="706"/>
      <c r="BL21" s="706">
        <f t="shared" ref="BL21:BL24" si="63">SUM(BJ21:BK21)</f>
        <v>0</v>
      </c>
      <c r="BM21" s="810">
        <f t="shared" si="19"/>
        <v>-37</v>
      </c>
      <c r="BN21" s="862">
        <f t="shared" si="41"/>
        <v>-1</v>
      </c>
      <c r="BO21" s="671"/>
    </row>
    <row r="22" spans="1:67" x14ac:dyDescent="0.2">
      <c r="A22" s="671"/>
      <c r="B22" s="768" t="s">
        <v>11</v>
      </c>
      <c r="C22" s="719">
        <v>13</v>
      </c>
      <c r="D22" s="704">
        <v>10</v>
      </c>
      <c r="E22" s="704">
        <f t="shared" si="47"/>
        <v>23</v>
      </c>
      <c r="F22" s="713"/>
      <c r="G22" s="856">
        <f t="shared" si="14"/>
        <v>0</v>
      </c>
      <c r="H22" s="703">
        <v>13</v>
      </c>
      <c r="I22" s="704">
        <v>10</v>
      </c>
      <c r="J22" s="706">
        <f t="shared" si="52"/>
        <v>23</v>
      </c>
      <c r="K22" s="658">
        <v>0</v>
      </c>
      <c r="L22" s="705">
        <v>13</v>
      </c>
      <c r="M22" s="706">
        <v>10</v>
      </c>
      <c r="N22" s="706">
        <f t="shared" si="53"/>
        <v>23</v>
      </c>
      <c r="O22" s="810">
        <f t="shared" si="15"/>
        <v>0</v>
      </c>
      <c r="P22" s="862">
        <f t="shared" si="1"/>
        <v>0</v>
      </c>
      <c r="Q22" s="705">
        <v>12</v>
      </c>
      <c r="R22" s="706">
        <v>9</v>
      </c>
      <c r="S22" s="706">
        <f t="shared" si="54"/>
        <v>21</v>
      </c>
      <c r="T22" s="810">
        <f t="shared" si="16"/>
        <v>-2</v>
      </c>
      <c r="U22" s="862">
        <f t="shared" si="2"/>
        <v>-8.6956521739130432E-2</v>
      </c>
      <c r="V22" s="705">
        <v>12</v>
      </c>
      <c r="W22" s="706">
        <v>9</v>
      </c>
      <c r="X22" s="706">
        <f t="shared" si="55"/>
        <v>21</v>
      </c>
      <c r="Y22" s="810">
        <f t="shared" si="3"/>
        <v>-2</v>
      </c>
      <c r="Z22" s="862">
        <f>(X22-$J22)/$J22</f>
        <v>-8.6956521739130432E-2</v>
      </c>
      <c r="AA22" s="705">
        <v>13</v>
      </c>
      <c r="AB22" s="706">
        <v>9</v>
      </c>
      <c r="AC22" s="706">
        <f t="shared" si="56"/>
        <v>22</v>
      </c>
      <c r="AD22" s="810">
        <f t="shared" si="4"/>
        <v>-1</v>
      </c>
      <c r="AE22" s="862">
        <f t="shared" si="48"/>
        <v>-4.3478260869565216E-2</v>
      </c>
      <c r="AF22" s="705">
        <v>12</v>
      </c>
      <c r="AG22" s="706">
        <v>10</v>
      </c>
      <c r="AH22" s="706">
        <f t="shared" si="57"/>
        <v>22</v>
      </c>
      <c r="AI22" s="810">
        <f t="shared" si="5"/>
        <v>-1</v>
      </c>
      <c r="AJ22" s="862">
        <f t="shared" si="49"/>
        <v>-4.3478260869565216E-2</v>
      </c>
      <c r="AK22" s="705">
        <v>12</v>
      </c>
      <c r="AL22" s="706">
        <v>9</v>
      </c>
      <c r="AM22" s="706">
        <f t="shared" si="58"/>
        <v>21</v>
      </c>
      <c r="AN22" s="810">
        <f t="shared" si="6"/>
        <v>-2</v>
      </c>
      <c r="AO22" s="862">
        <f t="shared" si="38"/>
        <v>-8.6956521739130432E-2</v>
      </c>
      <c r="AP22" s="705"/>
      <c r="AQ22" s="706"/>
      <c r="AR22" s="706">
        <f t="shared" si="59"/>
        <v>0</v>
      </c>
      <c r="AS22" s="810">
        <f t="shared" si="8"/>
        <v>-23</v>
      </c>
      <c r="AT22" s="862">
        <f t="shared" si="50"/>
        <v>-1</v>
      </c>
      <c r="AU22" s="705"/>
      <c r="AV22" s="706"/>
      <c r="AW22" s="706">
        <f t="shared" si="60"/>
        <v>0</v>
      </c>
      <c r="AX22" s="810">
        <f t="shared" si="10"/>
        <v>-23</v>
      </c>
      <c r="AY22" s="862">
        <f t="shared" si="39"/>
        <v>-1</v>
      </c>
      <c r="AZ22" s="705"/>
      <c r="BA22" s="706"/>
      <c r="BB22" s="706">
        <f t="shared" si="61"/>
        <v>0</v>
      </c>
      <c r="BC22" s="810">
        <f t="shared" si="17"/>
        <v>-23</v>
      </c>
      <c r="BD22" s="862">
        <f t="shared" si="51"/>
        <v>-1</v>
      </c>
      <c r="BE22" s="705"/>
      <c r="BF22" s="706"/>
      <c r="BG22" s="706">
        <f t="shared" si="62"/>
        <v>0</v>
      </c>
      <c r="BH22" s="810">
        <f t="shared" si="18"/>
        <v>-23</v>
      </c>
      <c r="BI22" s="862">
        <f t="shared" si="40"/>
        <v>-1</v>
      </c>
      <c r="BJ22" s="705"/>
      <c r="BK22" s="706"/>
      <c r="BL22" s="706">
        <f t="shared" si="63"/>
        <v>0</v>
      </c>
      <c r="BM22" s="810">
        <f t="shared" si="19"/>
        <v>-23</v>
      </c>
      <c r="BN22" s="862">
        <f t="shared" si="41"/>
        <v>-1</v>
      </c>
      <c r="BO22" s="671"/>
    </row>
    <row r="23" spans="1:67" x14ac:dyDescent="0.2">
      <c r="A23" s="671"/>
      <c r="B23" s="768" t="s">
        <v>10</v>
      </c>
      <c r="C23" s="719">
        <v>27</v>
      </c>
      <c r="D23" s="704">
        <v>20</v>
      </c>
      <c r="E23" s="704">
        <f t="shared" si="47"/>
        <v>47</v>
      </c>
      <c r="F23" s="713"/>
      <c r="G23" s="856">
        <f t="shared" si="14"/>
        <v>0</v>
      </c>
      <c r="H23" s="703">
        <v>27</v>
      </c>
      <c r="I23" s="704">
        <v>20</v>
      </c>
      <c r="J23" s="706">
        <f t="shared" si="52"/>
        <v>47</v>
      </c>
      <c r="K23" s="658">
        <v>0</v>
      </c>
      <c r="L23" s="703">
        <v>27</v>
      </c>
      <c r="M23" s="704">
        <v>19</v>
      </c>
      <c r="N23" s="706">
        <f t="shared" si="53"/>
        <v>46</v>
      </c>
      <c r="O23" s="810">
        <f t="shared" si="15"/>
        <v>-1</v>
      </c>
      <c r="P23" s="862">
        <f t="shared" si="1"/>
        <v>-2.1276595744680851E-2</v>
      </c>
      <c r="Q23" s="703">
        <v>27</v>
      </c>
      <c r="R23" s="704">
        <v>18</v>
      </c>
      <c r="S23" s="706">
        <f t="shared" si="54"/>
        <v>45</v>
      </c>
      <c r="T23" s="810">
        <f t="shared" si="16"/>
        <v>-2</v>
      </c>
      <c r="U23" s="862">
        <f t="shared" si="2"/>
        <v>-4.2553191489361701E-2</v>
      </c>
      <c r="V23" s="703">
        <v>27</v>
      </c>
      <c r="W23" s="704">
        <v>18</v>
      </c>
      <c r="X23" s="706">
        <f t="shared" si="55"/>
        <v>45</v>
      </c>
      <c r="Y23" s="810">
        <f t="shared" si="3"/>
        <v>-2</v>
      </c>
      <c r="Z23" s="862">
        <f t="shared" si="45"/>
        <v>-4.2553191489361701E-2</v>
      </c>
      <c r="AA23" s="703">
        <v>27</v>
      </c>
      <c r="AB23" s="704">
        <v>18</v>
      </c>
      <c r="AC23" s="706">
        <f t="shared" si="56"/>
        <v>45</v>
      </c>
      <c r="AD23" s="810">
        <f t="shared" si="4"/>
        <v>-2</v>
      </c>
      <c r="AE23" s="862">
        <f t="shared" si="48"/>
        <v>-4.2553191489361701E-2</v>
      </c>
      <c r="AF23" s="703">
        <v>21</v>
      </c>
      <c r="AG23" s="704">
        <v>16</v>
      </c>
      <c r="AH23" s="706">
        <f t="shared" si="57"/>
        <v>37</v>
      </c>
      <c r="AI23" s="810">
        <f t="shared" si="5"/>
        <v>-10</v>
      </c>
      <c r="AJ23" s="862">
        <f t="shared" si="49"/>
        <v>-0.21276595744680851</v>
      </c>
      <c r="AK23" s="703">
        <v>23</v>
      </c>
      <c r="AL23" s="704">
        <v>16</v>
      </c>
      <c r="AM23" s="706">
        <f t="shared" si="58"/>
        <v>39</v>
      </c>
      <c r="AN23" s="810">
        <f t="shared" si="6"/>
        <v>-8</v>
      </c>
      <c r="AO23" s="862">
        <f t="shared" si="38"/>
        <v>-0.1702127659574468</v>
      </c>
      <c r="AP23" s="703"/>
      <c r="AQ23" s="704"/>
      <c r="AR23" s="706">
        <f t="shared" si="59"/>
        <v>0</v>
      </c>
      <c r="AS23" s="810">
        <f t="shared" si="8"/>
        <v>-47</v>
      </c>
      <c r="AT23" s="862">
        <f t="shared" si="50"/>
        <v>-1</v>
      </c>
      <c r="AU23" s="703"/>
      <c r="AV23" s="704"/>
      <c r="AW23" s="706">
        <f t="shared" si="60"/>
        <v>0</v>
      </c>
      <c r="AX23" s="810">
        <f t="shared" si="10"/>
        <v>-47</v>
      </c>
      <c r="AY23" s="862">
        <f t="shared" si="39"/>
        <v>-1</v>
      </c>
      <c r="AZ23" s="705"/>
      <c r="BA23" s="706"/>
      <c r="BB23" s="706">
        <f t="shared" si="61"/>
        <v>0</v>
      </c>
      <c r="BC23" s="810">
        <f t="shared" si="17"/>
        <v>-47</v>
      </c>
      <c r="BD23" s="862">
        <f t="shared" si="51"/>
        <v>-1</v>
      </c>
      <c r="BE23" s="705"/>
      <c r="BF23" s="706"/>
      <c r="BG23" s="706">
        <f t="shared" si="62"/>
        <v>0</v>
      </c>
      <c r="BH23" s="810">
        <f t="shared" si="18"/>
        <v>-47</v>
      </c>
      <c r="BI23" s="862">
        <f t="shared" si="40"/>
        <v>-1</v>
      </c>
      <c r="BJ23" s="705"/>
      <c r="BK23" s="706"/>
      <c r="BL23" s="706">
        <f t="shared" si="63"/>
        <v>0</v>
      </c>
      <c r="BM23" s="810">
        <f t="shared" si="19"/>
        <v>-47</v>
      </c>
      <c r="BN23" s="862">
        <f t="shared" si="41"/>
        <v>-1</v>
      </c>
      <c r="BO23" s="671"/>
    </row>
    <row r="24" spans="1:67" x14ac:dyDescent="0.2">
      <c r="A24" s="671"/>
      <c r="B24" s="768" t="s">
        <v>184</v>
      </c>
      <c r="C24" s="719">
        <v>17</v>
      </c>
      <c r="D24" s="704">
        <v>22</v>
      </c>
      <c r="E24" s="704">
        <f>SUM(C24:D24)</f>
        <v>39</v>
      </c>
      <c r="F24" s="713"/>
      <c r="G24" s="856">
        <f t="shared" si="14"/>
        <v>2</v>
      </c>
      <c r="H24" s="703">
        <v>17</v>
      </c>
      <c r="I24" s="704">
        <v>20</v>
      </c>
      <c r="J24" s="706">
        <f t="shared" si="52"/>
        <v>37</v>
      </c>
      <c r="K24" s="658">
        <v>0</v>
      </c>
      <c r="L24" s="705">
        <v>17</v>
      </c>
      <c r="M24" s="706">
        <v>20</v>
      </c>
      <c r="N24" s="706">
        <f t="shared" si="53"/>
        <v>37</v>
      </c>
      <c r="O24" s="810">
        <f t="shared" si="15"/>
        <v>0</v>
      </c>
      <c r="P24" s="862">
        <f>(N24-$J24)/$J24</f>
        <v>0</v>
      </c>
      <c r="Q24" s="705">
        <v>17</v>
      </c>
      <c r="R24" s="706">
        <v>20</v>
      </c>
      <c r="S24" s="706">
        <f t="shared" si="54"/>
        <v>37</v>
      </c>
      <c r="T24" s="810">
        <f t="shared" si="16"/>
        <v>0</v>
      </c>
      <c r="U24" s="862">
        <f>(S24-$J24)/$J24</f>
        <v>0</v>
      </c>
      <c r="V24" s="705">
        <v>17</v>
      </c>
      <c r="W24" s="706">
        <v>20</v>
      </c>
      <c r="X24" s="706">
        <f t="shared" si="55"/>
        <v>37</v>
      </c>
      <c r="Y24" s="810">
        <f t="shared" si="3"/>
        <v>0</v>
      </c>
      <c r="Z24" s="862">
        <f t="shared" si="45"/>
        <v>0</v>
      </c>
      <c r="AA24" s="705">
        <v>16</v>
      </c>
      <c r="AB24" s="706">
        <v>18</v>
      </c>
      <c r="AC24" s="706">
        <f t="shared" si="56"/>
        <v>34</v>
      </c>
      <c r="AD24" s="810">
        <f t="shared" si="4"/>
        <v>-3</v>
      </c>
      <c r="AE24" s="862">
        <f>(AC24-$J24)/$J24</f>
        <v>-8.1081081081081086E-2</v>
      </c>
      <c r="AF24" s="705">
        <v>16</v>
      </c>
      <c r="AG24" s="706">
        <v>18</v>
      </c>
      <c r="AH24" s="706">
        <f t="shared" si="57"/>
        <v>34</v>
      </c>
      <c r="AI24" s="810">
        <f t="shared" si="5"/>
        <v>-3</v>
      </c>
      <c r="AJ24" s="862">
        <f>(AH24-$J24)/$J24</f>
        <v>-8.1081081081081086E-2</v>
      </c>
      <c r="AK24" s="703">
        <v>16</v>
      </c>
      <c r="AL24" s="704">
        <v>18</v>
      </c>
      <c r="AM24" s="706">
        <f t="shared" si="58"/>
        <v>34</v>
      </c>
      <c r="AN24" s="810">
        <f t="shared" si="6"/>
        <v>-3</v>
      </c>
      <c r="AO24" s="862">
        <f t="shared" si="38"/>
        <v>-8.1081081081081086E-2</v>
      </c>
      <c r="AP24" s="703"/>
      <c r="AQ24" s="704"/>
      <c r="AR24" s="706">
        <f t="shared" si="59"/>
        <v>0</v>
      </c>
      <c r="AS24" s="810">
        <f t="shared" si="8"/>
        <v>-37</v>
      </c>
      <c r="AT24" s="862">
        <f t="shared" si="50"/>
        <v>-1</v>
      </c>
      <c r="AU24" s="703"/>
      <c r="AV24" s="704"/>
      <c r="AW24" s="706">
        <f t="shared" si="60"/>
        <v>0</v>
      </c>
      <c r="AX24" s="810">
        <f t="shared" si="10"/>
        <v>-37</v>
      </c>
      <c r="AY24" s="862">
        <f t="shared" si="39"/>
        <v>-1</v>
      </c>
      <c r="AZ24" s="705"/>
      <c r="BA24" s="706"/>
      <c r="BB24" s="706">
        <f t="shared" si="61"/>
        <v>0</v>
      </c>
      <c r="BC24" s="810">
        <f t="shared" si="17"/>
        <v>-37</v>
      </c>
      <c r="BD24" s="862">
        <f t="shared" si="51"/>
        <v>-1</v>
      </c>
      <c r="BE24" s="705"/>
      <c r="BF24" s="706"/>
      <c r="BG24" s="706">
        <f t="shared" si="62"/>
        <v>0</v>
      </c>
      <c r="BH24" s="810">
        <f t="shared" si="18"/>
        <v>-37</v>
      </c>
      <c r="BI24" s="862">
        <f t="shared" si="40"/>
        <v>-1</v>
      </c>
      <c r="BJ24" s="705"/>
      <c r="BK24" s="706"/>
      <c r="BL24" s="706">
        <f t="shared" si="63"/>
        <v>0</v>
      </c>
      <c r="BM24" s="810">
        <f t="shared" si="19"/>
        <v>-37</v>
      </c>
      <c r="BN24" s="862">
        <f t="shared" si="41"/>
        <v>-1</v>
      </c>
      <c r="BO24" s="671"/>
    </row>
    <row r="25" spans="1:67" x14ac:dyDescent="0.2">
      <c r="A25" s="688"/>
      <c r="B25" s="743" t="s">
        <v>172</v>
      </c>
      <c r="C25" s="710">
        <f>SUM(C26:C35)</f>
        <v>492</v>
      </c>
      <c r="D25" s="708">
        <f>SUM(D26:D35)</f>
        <v>73</v>
      </c>
      <c r="E25" s="714">
        <f>SUM(E26:E35)</f>
        <v>565</v>
      </c>
      <c r="F25" s="715"/>
      <c r="G25" s="855">
        <f t="shared" si="14"/>
        <v>21</v>
      </c>
      <c r="H25" s="707">
        <f>SUM(H26:H35)</f>
        <v>474</v>
      </c>
      <c r="I25" s="708">
        <f>SUM(I26:I35)</f>
        <v>70</v>
      </c>
      <c r="J25" s="708">
        <f>SUM(J26:J35)</f>
        <v>544</v>
      </c>
      <c r="K25" s="657">
        <v>0</v>
      </c>
      <c r="L25" s="707">
        <f>SUM(L26:L35)</f>
        <v>468</v>
      </c>
      <c r="M25" s="708">
        <f>SUM(M26:M35)</f>
        <v>70</v>
      </c>
      <c r="N25" s="708">
        <f>SUM(N26:N35)</f>
        <v>538</v>
      </c>
      <c r="O25" s="811">
        <f t="shared" si="15"/>
        <v>-6</v>
      </c>
      <c r="P25" s="862">
        <f t="shared" si="1"/>
        <v>-1.1029411764705883E-2</v>
      </c>
      <c r="Q25" s="707">
        <f>SUM(Q26:Q35)</f>
        <v>460</v>
      </c>
      <c r="R25" s="708">
        <f>SUM(R26:R35)</f>
        <v>67</v>
      </c>
      <c r="S25" s="708">
        <f>SUM(S26:S35)</f>
        <v>527</v>
      </c>
      <c r="T25" s="811">
        <f t="shared" si="16"/>
        <v>-17</v>
      </c>
      <c r="U25" s="862">
        <f t="shared" si="2"/>
        <v>-3.125E-2</v>
      </c>
      <c r="V25" s="707">
        <f>SUM(V26:V35)</f>
        <v>456</v>
      </c>
      <c r="W25" s="708">
        <f>SUM(W26:W35)</f>
        <v>65</v>
      </c>
      <c r="X25" s="708">
        <f>SUM(X26:X35)</f>
        <v>521</v>
      </c>
      <c r="Y25" s="811">
        <f t="shared" si="3"/>
        <v>-23</v>
      </c>
      <c r="Z25" s="862">
        <f t="shared" si="45"/>
        <v>-4.2279411764705885E-2</v>
      </c>
      <c r="AA25" s="707">
        <f>SUM(AA26:AA35)</f>
        <v>447</v>
      </c>
      <c r="AB25" s="708">
        <f>SUM(AB26:AB35)</f>
        <v>64</v>
      </c>
      <c r="AC25" s="708">
        <f>SUM(AC26:AC35)</f>
        <v>511</v>
      </c>
      <c r="AD25" s="811">
        <f t="shared" si="4"/>
        <v>-33</v>
      </c>
      <c r="AE25" s="862">
        <f t="shared" ref="AE25:AE35" si="64">(AC25-$J25)/$J25</f>
        <v>-6.0661764705882353E-2</v>
      </c>
      <c r="AF25" s="707">
        <f>SUM(AF26:AF35)</f>
        <v>425</v>
      </c>
      <c r="AG25" s="708">
        <f>SUM(AG26:AG35)</f>
        <v>60</v>
      </c>
      <c r="AH25" s="708">
        <f>SUM(AH26:AH35)</f>
        <v>485</v>
      </c>
      <c r="AI25" s="811">
        <f t="shared" si="5"/>
        <v>-59</v>
      </c>
      <c r="AJ25" s="862">
        <f t="shared" ref="AJ25:AJ34" si="65">(AH25-$J25)/$J25</f>
        <v>-0.10845588235294118</v>
      </c>
      <c r="AK25" s="707">
        <f>SUM(AK26:AK35)</f>
        <v>419</v>
      </c>
      <c r="AL25" s="708">
        <f>SUM(AL26:AL35)</f>
        <v>60</v>
      </c>
      <c r="AM25" s="708">
        <f>SUM(AM26:AM35)</f>
        <v>479</v>
      </c>
      <c r="AN25" s="811">
        <f t="shared" si="6"/>
        <v>-65</v>
      </c>
      <c r="AO25" s="862">
        <f t="shared" si="38"/>
        <v>-0.11948529411764706</v>
      </c>
      <c r="AP25" s="707">
        <f>SUM(AP26:AP35)</f>
        <v>0</v>
      </c>
      <c r="AQ25" s="708">
        <f>SUM(AQ26:AQ35)</f>
        <v>0</v>
      </c>
      <c r="AR25" s="708">
        <f>SUM(AR26:AR35)</f>
        <v>0</v>
      </c>
      <c r="AS25" s="811">
        <f t="shared" si="8"/>
        <v>-544</v>
      </c>
      <c r="AT25" s="862">
        <f t="shared" si="50"/>
        <v>-1</v>
      </c>
      <c r="AU25" s="707">
        <f>SUM(AU26:AU35)</f>
        <v>0</v>
      </c>
      <c r="AV25" s="708">
        <f>SUM(AV26:AV35)</f>
        <v>0</v>
      </c>
      <c r="AW25" s="807">
        <f t="shared" si="60"/>
        <v>0</v>
      </c>
      <c r="AX25" s="811">
        <f t="shared" si="10"/>
        <v>-544</v>
      </c>
      <c r="AY25" s="862">
        <f t="shared" si="39"/>
        <v>-1</v>
      </c>
      <c r="AZ25" s="707">
        <f>SUM(AZ26:AZ35)</f>
        <v>0</v>
      </c>
      <c r="BA25" s="708">
        <f>SUM(BA26:BA35)</f>
        <v>0</v>
      </c>
      <c r="BB25" s="708">
        <f>SUM(BB26:BB35)</f>
        <v>0</v>
      </c>
      <c r="BC25" s="811">
        <f t="shared" si="17"/>
        <v>-544</v>
      </c>
      <c r="BD25" s="862">
        <f t="shared" si="51"/>
        <v>-1</v>
      </c>
      <c r="BE25" s="707">
        <f>SUM(BE26:BE35)</f>
        <v>0</v>
      </c>
      <c r="BF25" s="708">
        <f>SUM(BF26:BF35)</f>
        <v>0</v>
      </c>
      <c r="BG25" s="708">
        <f>SUM(BG26:BG35)</f>
        <v>0</v>
      </c>
      <c r="BH25" s="811">
        <f t="shared" si="18"/>
        <v>-544</v>
      </c>
      <c r="BI25" s="862">
        <f t="shared" si="40"/>
        <v>-1</v>
      </c>
      <c r="BJ25" s="707">
        <f>SUM(BJ26:BJ35)</f>
        <v>0</v>
      </c>
      <c r="BK25" s="708">
        <f>SUM(BK26:BK35)</f>
        <v>0</v>
      </c>
      <c r="BL25" s="708">
        <f>SUM(BL26:BL35)</f>
        <v>0</v>
      </c>
      <c r="BM25" s="811">
        <f t="shared" si="19"/>
        <v>-544</v>
      </c>
      <c r="BN25" s="862">
        <f t="shared" si="41"/>
        <v>-1</v>
      </c>
      <c r="BO25" s="688"/>
    </row>
    <row r="26" spans="1:67" x14ac:dyDescent="0.2">
      <c r="A26" s="671"/>
      <c r="B26" s="768" t="s">
        <v>102</v>
      </c>
      <c r="C26" s="719">
        <v>41</v>
      </c>
      <c r="D26" s="704">
        <v>12</v>
      </c>
      <c r="E26" s="704">
        <f t="shared" ref="E26:E35" si="66">SUM(C26:D26)</f>
        <v>53</v>
      </c>
      <c r="F26" s="713"/>
      <c r="G26" s="856">
        <f t="shared" si="14"/>
        <v>5</v>
      </c>
      <c r="H26" s="703">
        <v>36</v>
      </c>
      <c r="I26" s="704">
        <v>12</v>
      </c>
      <c r="J26" s="706">
        <f>SUM(H26:I26)</f>
        <v>48</v>
      </c>
      <c r="K26" s="658">
        <v>0</v>
      </c>
      <c r="L26" s="705">
        <v>35</v>
      </c>
      <c r="M26" s="706">
        <v>12</v>
      </c>
      <c r="N26" s="706">
        <f>SUM(L26:M26)</f>
        <v>47</v>
      </c>
      <c r="O26" s="810">
        <f t="shared" si="15"/>
        <v>-1</v>
      </c>
      <c r="P26" s="862">
        <f t="shared" si="1"/>
        <v>-2.0833333333333332E-2</v>
      </c>
      <c r="Q26" s="705">
        <v>34</v>
      </c>
      <c r="R26" s="706">
        <v>12</v>
      </c>
      <c r="S26" s="706">
        <f>SUM(Q26:R26)</f>
        <v>46</v>
      </c>
      <c r="T26" s="810">
        <f t="shared" si="16"/>
        <v>-2</v>
      </c>
      <c r="U26" s="862">
        <f>(S26-$J26)/$J26</f>
        <v>-4.1666666666666664E-2</v>
      </c>
      <c r="V26" s="705">
        <v>34</v>
      </c>
      <c r="W26" s="706">
        <v>11</v>
      </c>
      <c r="X26" s="706">
        <f>SUM(V26:W26)</f>
        <v>45</v>
      </c>
      <c r="Y26" s="810">
        <f t="shared" si="3"/>
        <v>-3</v>
      </c>
      <c r="Z26" s="862">
        <f t="shared" si="45"/>
        <v>-6.25E-2</v>
      </c>
      <c r="AA26" s="705">
        <v>34</v>
      </c>
      <c r="AB26" s="706">
        <v>11</v>
      </c>
      <c r="AC26" s="706">
        <f>SUM(AA26:AB26)</f>
        <v>45</v>
      </c>
      <c r="AD26" s="810">
        <f t="shared" si="4"/>
        <v>-3</v>
      </c>
      <c r="AE26" s="862">
        <f t="shared" si="64"/>
        <v>-6.25E-2</v>
      </c>
      <c r="AF26" s="705">
        <v>31</v>
      </c>
      <c r="AG26" s="706">
        <v>11</v>
      </c>
      <c r="AH26" s="706">
        <f>SUM(AF26:AG26)</f>
        <v>42</v>
      </c>
      <c r="AI26" s="810">
        <f t="shared" si="5"/>
        <v>-6</v>
      </c>
      <c r="AJ26" s="862">
        <f t="shared" si="65"/>
        <v>-0.125</v>
      </c>
      <c r="AK26" s="705">
        <v>30</v>
      </c>
      <c r="AL26" s="706">
        <v>11</v>
      </c>
      <c r="AM26" s="706">
        <f>SUM(AK26:AL26)</f>
        <v>41</v>
      </c>
      <c r="AN26" s="810">
        <f t="shared" si="6"/>
        <v>-7</v>
      </c>
      <c r="AO26" s="862">
        <f t="shared" si="38"/>
        <v>-0.14583333333333334</v>
      </c>
      <c r="AP26" s="705"/>
      <c r="AQ26" s="706"/>
      <c r="AR26" s="706">
        <f>SUM(AP26:AQ26)</f>
        <v>0</v>
      </c>
      <c r="AS26" s="810">
        <f t="shared" si="8"/>
        <v>-48</v>
      </c>
      <c r="AT26" s="862">
        <f t="shared" si="50"/>
        <v>-1</v>
      </c>
      <c r="AU26" s="705"/>
      <c r="AV26" s="706"/>
      <c r="AW26" s="706">
        <f>SUM(AU26:AV26)</f>
        <v>0</v>
      </c>
      <c r="AX26" s="810">
        <f t="shared" si="10"/>
        <v>-48</v>
      </c>
      <c r="AY26" s="862">
        <f t="shared" si="39"/>
        <v>-1</v>
      </c>
      <c r="AZ26" s="705"/>
      <c r="BA26" s="706"/>
      <c r="BB26" s="706">
        <f>SUM(AZ26:BA26)</f>
        <v>0</v>
      </c>
      <c r="BC26" s="810">
        <f t="shared" si="17"/>
        <v>-48</v>
      </c>
      <c r="BD26" s="862">
        <f t="shared" si="51"/>
        <v>-1</v>
      </c>
      <c r="BE26" s="705"/>
      <c r="BF26" s="706"/>
      <c r="BG26" s="706">
        <f>SUM(BE26:BF26)</f>
        <v>0</v>
      </c>
      <c r="BH26" s="810">
        <f t="shared" si="18"/>
        <v>-48</v>
      </c>
      <c r="BI26" s="862">
        <f t="shared" si="40"/>
        <v>-1</v>
      </c>
      <c r="BJ26" s="705"/>
      <c r="BK26" s="706"/>
      <c r="BL26" s="706">
        <f>SUM(BJ26:BK26)</f>
        <v>0</v>
      </c>
      <c r="BM26" s="810">
        <f t="shared" si="19"/>
        <v>-48</v>
      </c>
      <c r="BN26" s="862">
        <f t="shared" si="41"/>
        <v>-1</v>
      </c>
      <c r="BO26" s="671"/>
    </row>
    <row r="27" spans="1:67" x14ac:dyDescent="0.2">
      <c r="A27" s="671"/>
      <c r="B27" s="768" t="s">
        <v>331</v>
      </c>
      <c r="C27" s="719">
        <v>21</v>
      </c>
      <c r="D27" s="704">
        <v>1</v>
      </c>
      <c r="E27" s="704">
        <f t="shared" si="66"/>
        <v>22</v>
      </c>
      <c r="F27" s="713"/>
      <c r="G27" s="856">
        <f t="shared" si="14"/>
        <v>0</v>
      </c>
      <c r="H27" s="703">
        <v>21</v>
      </c>
      <c r="I27" s="704">
        <v>1</v>
      </c>
      <c r="J27" s="706">
        <f t="shared" ref="J27:J29" si="67">SUM(H27:I27)</f>
        <v>22</v>
      </c>
      <c r="K27" s="658">
        <v>0</v>
      </c>
      <c r="L27" s="705">
        <v>20</v>
      </c>
      <c r="M27" s="706">
        <v>1</v>
      </c>
      <c r="N27" s="706">
        <f t="shared" ref="N27:N30" si="68">SUM(L27:M27)</f>
        <v>21</v>
      </c>
      <c r="O27" s="810">
        <f t="shared" si="15"/>
        <v>-1</v>
      </c>
      <c r="P27" s="862">
        <f t="shared" si="1"/>
        <v>-4.5454545454545456E-2</v>
      </c>
      <c r="Q27" s="705">
        <v>20</v>
      </c>
      <c r="R27" s="706">
        <v>1</v>
      </c>
      <c r="S27" s="706">
        <f t="shared" ref="S27:S29" si="69">SUM(Q27:R27)</f>
        <v>21</v>
      </c>
      <c r="T27" s="810">
        <f t="shared" si="16"/>
        <v>-1</v>
      </c>
      <c r="U27" s="862">
        <f t="shared" si="2"/>
        <v>-4.5454545454545456E-2</v>
      </c>
      <c r="V27" s="705">
        <v>20</v>
      </c>
      <c r="W27" s="706">
        <v>1</v>
      </c>
      <c r="X27" s="706">
        <f t="shared" ref="X27:X30" si="70">SUM(V27:W27)</f>
        <v>21</v>
      </c>
      <c r="Y27" s="810">
        <f t="shared" si="3"/>
        <v>-1</v>
      </c>
      <c r="Z27" s="862">
        <f t="shared" si="45"/>
        <v>-4.5454545454545456E-2</v>
      </c>
      <c r="AA27" s="705">
        <v>20</v>
      </c>
      <c r="AB27" s="706">
        <v>1</v>
      </c>
      <c r="AC27" s="706">
        <f t="shared" ref="AC27:AC29" si="71">SUM(AA27:AB27)</f>
        <v>21</v>
      </c>
      <c r="AD27" s="810">
        <f t="shared" si="4"/>
        <v>-1</v>
      </c>
      <c r="AE27" s="862">
        <f t="shared" si="64"/>
        <v>-4.5454545454545456E-2</v>
      </c>
      <c r="AF27" s="705">
        <v>17</v>
      </c>
      <c r="AG27" s="706">
        <v>1</v>
      </c>
      <c r="AH27" s="706">
        <f t="shared" ref="AH27:AH29" si="72">SUM(AF27:AG27)</f>
        <v>18</v>
      </c>
      <c r="AI27" s="810">
        <f t="shared" si="5"/>
        <v>-4</v>
      </c>
      <c r="AJ27" s="862">
        <f t="shared" si="65"/>
        <v>-0.18181818181818182</v>
      </c>
      <c r="AK27" s="705">
        <v>17</v>
      </c>
      <c r="AL27" s="706">
        <v>1</v>
      </c>
      <c r="AM27" s="706">
        <f t="shared" ref="AM27:AM31" si="73">SUM(AK27:AL27)</f>
        <v>18</v>
      </c>
      <c r="AN27" s="810">
        <f t="shared" si="6"/>
        <v>-4</v>
      </c>
      <c r="AO27" s="862">
        <f t="shared" si="38"/>
        <v>-0.18181818181818182</v>
      </c>
      <c r="AP27" s="705"/>
      <c r="AQ27" s="706"/>
      <c r="AR27" s="706">
        <f t="shared" ref="AR27:AR30" si="74">SUM(AP27:AQ27)</f>
        <v>0</v>
      </c>
      <c r="AS27" s="810">
        <f t="shared" si="8"/>
        <v>-22</v>
      </c>
      <c r="AT27" s="862"/>
      <c r="AU27" s="705"/>
      <c r="AV27" s="706"/>
      <c r="AW27" s="706">
        <f t="shared" ref="AW27:AW30" si="75">SUM(AU27:AV27)</f>
        <v>0</v>
      </c>
      <c r="AX27" s="810">
        <f t="shared" si="10"/>
        <v>-22</v>
      </c>
      <c r="AY27" s="862"/>
      <c r="AZ27" s="705"/>
      <c r="BA27" s="706"/>
      <c r="BB27" s="706">
        <f t="shared" ref="BB27:BB30" si="76">SUM(AZ27:BA27)</f>
        <v>0</v>
      </c>
      <c r="BC27" s="810">
        <f t="shared" si="17"/>
        <v>-22</v>
      </c>
      <c r="BD27" s="862"/>
      <c r="BE27" s="705"/>
      <c r="BF27" s="706"/>
      <c r="BG27" s="706">
        <f t="shared" ref="BG27:BG29" si="77">SUM(BE27:BF27)</f>
        <v>0</v>
      </c>
      <c r="BH27" s="810">
        <f t="shared" si="18"/>
        <v>-22</v>
      </c>
      <c r="BI27" s="862"/>
      <c r="BJ27" s="705"/>
      <c r="BK27" s="706"/>
      <c r="BL27" s="706">
        <f t="shared" ref="BL27:BL30" si="78">SUM(BJ27:BK27)</f>
        <v>0</v>
      </c>
      <c r="BM27" s="810">
        <f t="shared" si="19"/>
        <v>-22</v>
      </c>
      <c r="BN27" s="862"/>
      <c r="BO27" s="671"/>
    </row>
    <row r="28" spans="1:67" x14ac:dyDescent="0.2">
      <c r="A28" s="671"/>
      <c r="B28" s="768" t="s">
        <v>152</v>
      </c>
      <c r="C28" s="719">
        <v>88</v>
      </c>
      <c r="D28" s="704">
        <v>3</v>
      </c>
      <c r="E28" s="704">
        <f t="shared" si="66"/>
        <v>91</v>
      </c>
      <c r="F28" s="713"/>
      <c r="G28" s="856">
        <f t="shared" si="14"/>
        <v>3</v>
      </c>
      <c r="H28" s="703">
        <v>85</v>
      </c>
      <c r="I28" s="704">
        <v>3</v>
      </c>
      <c r="J28" s="706">
        <f t="shared" si="67"/>
        <v>88</v>
      </c>
      <c r="K28" s="658">
        <v>0</v>
      </c>
      <c r="L28" s="705">
        <v>84</v>
      </c>
      <c r="M28" s="706">
        <v>3</v>
      </c>
      <c r="N28" s="706">
        <f t="shared" si="68"/>
        <v>87</v>
      </c>
      <c r="O28" s="810">
        <f t="shared" si="15"/>
        <v>-1</v>
      </c>
      <c r="P28" s="862">
        <f t="shared" si="1"/>
        <v>-1.1363636363636364E-2</v>
      </c>
      <c r="Q28" s="705">
        <v>82</v>
      </c>
      <c r="R28" s="706">
        <v>3</v>
      </c>
      <c r="S28" s="706">
        <f t="shared" si="69"/>
        <v>85</v>
      </c>
      <c r="T28" s="810">
        <f t="shared" si="16"/>
        <v>-3</v>
      </c>
      <c r="U28" s="862">
        <f t="shared" si="2"/>
        <v>-3.4090909090909088E-2</v>
      </c>
      <c r="V28" s="705">
        <v>81</v>
      </c>
      <c r="W28" s="706">
        <v>3</v>
      </c>
      <c r="X28" s="706">
        <f t="shared" si="70"/>
        <v>84</v>
      </c>
      <c r="Y28" s="810">
        <f t="shared" si="3"/>
        <v>-4</v>
      </c>
      <c r="Z28" s="862">
        <f t="shared" si="45"/>
        <v>-4.5454545454545456E-2</v>
      </c>
      <c r="AA28" s="705">
        <v>79</v>
      </c>
      <c r="AB28" s="706">
        <v>3</v>
      </c>
      <c r="AC28" s="706">
        <f t="shared" si="71"/>
        <v>82</v>
      </c>
      <c r="AD28" s="810">
        <f t="shared" si="4"/>
        <v>-6</v>
      </c>
      <c r="AE28" s="862">
        <f t="shared" si="64"/>
        <v>-6.8181818181818177E-2</v>
      </c>
      <c r="AF28" s="705">
        <v>75</v>
      </c>
      <c r="AG28" s="706">
        <v>3</v>
      </c>
      <c r="AH28" s="706">
        <f t="shared" si="72"/>
        <v>78</v>
      </c>
      <c r="AI28" s="810">
        <f t="shared" si="5"/>
        <v>-10</v>
      </c>
      <c r="AJ28" s="862">
        <f t="shared" si="65"/>
        <v>-0.11363636363636363</v>
      </c>
      <c r="AK28" s="705">
        <v>74</v>
      </c>
      <c r="AL28" s="706">
        <v>3</v>
      </c>
      <c r="AM28" s="706">
        <f t="shared" si="73"/>
        <v>77</v>
      </c>
      <c r="AN28" s="810">
        <f t="shared" si="6"/>
        <v>-11</v>
      </c>
      <c r="AO28" s="862">
        <f t="shared" si="38"/>
        <v>-0.125</v>
      </c>
      <c r="AP28" s="705"/>
      <c r="AQ28" s="706"/>
      <c r="AR28" s="706">
        <f t="shared" si="74"/>
        <v>0</v>
      </c>
      <c r="AS28" s="810">
        <f t="shared" si="8"/>
        <v>-88</v>
      </c>
      <c r="AT28" s="862">
        <f t="shared" si="50"/>
        <v>-1</v>
      </c>
      <c r="AU28" s="705"/>
      <c r="AV28" s="706"/>
      <c r="AW28" s="706">
        <f t="shared" si="75"/>
        <v>0</v>
      </c>
      <c r="AX28" s="810">
        <f t="shared" si="10"/>
        <v>-88</v>
      </c>
      <c r="AY28" s="862">
        <f t="shared" si="39"/>
        <v>-1</v>
      </c>
      <c r="AZ28" s="705"/>
      <c r="BA28" s="706"/>
      <c r="BB28" s="706">
        <f t="shared" si="76"/>
        <v>0</v>
      </c>
      <c r="BC28" s="810">
        <f t="shared" si="17"/>
        <v>-88</v>
      </c>
      <c r="BD28" s="862">
        <f t="shared" si="51"/>
        <v>-1</v>
      </c>
      <c r="BE28" s="705"/>
      <c r="BF28" s="706"/>
      <c r="BG28" s="706">
        <f t="shared" si="77"/>
        <v>0</v>
      </c>
      <c r="BH28" s="810">
        <f t="shared" si="18"/>
        <v>-88</v>
      </c>
      <c r="BI28" s="862">
        <f t="shared" si="40"/>
        <v>-1</v>
      </c>
      <c r="BJ28" s="705"/>
      <c r="BK28" s="706"/>
      <c r="BL28" s="706">
        <f t="shared" si="78"/>
        <v>0</v>
      </c>
      <c r="BM28" s="810">
        <f t="shared" si="19"/>
        <v>-88</v>
      </c>
      <c r="BN28" s="862">
        <f t="shared" si="41"/>
        <v>-1</v>
      </c>
      <c r="BO28" s="671"/>
    </row>
    <row r="29" spans="1:67" x14ac:dyDescent="0.2">
      <c r="A29" s="671"/>
      <c r="B29" s="768" t="s">
        <v>330</v>
      </c>
      <c r="C29" s="719">
        <v>10</v>
      </c>
      <c r="D29" s="704">
        <v>1</v>
      </c>
      <c r="E29" s="704">
        <f t="shared" si="66"/>
        <v>11</v>
      </c>
      <c r="F29" s="713"/>
      <c r="G29" s="856">
        <f t="shared" si="14"/>
        <v>0</v>
      </c>
      <c r="H29" s="703">
        <v>10</v>
      </c>
      <c r="I29" s="704">
        <v>1</v>
      </c>
      <c r="J29" s="706">
        <f t="shared" si="67"/>
        <v>11</v>
      </c>
      <c r="K29" s="658">
        <v>0</v>
      </c>
      <c r="L29" s="705">
        <v>11</v>
      </c>
      <c r="M29" s="706">
        <v>1</v>
      </c>
      <c r="N29" s="706">
        <f t="shared" si="68"/>
        <v>12</v>
      </c>
      <c r="O29" s="810">
        <f t="shared" si="15"/>
        <v>1</v>
      </c>
      <c r="P29" s="862">
        <f t="shared" si="1"/>
        <v>9.0909090909090912E-2</v>
      </c>
      <c r="Q29" s="705">
        <v>11</v>
      </c>
      <c r="R29" s="706">
        <v>1</v>
      </c>
      <c r="S29" s="706">
        <f t="shared" si="69"/>
        <v>12</v>
      </c>
      <c r="T29" s="810">
        <f t="shared" si="16"/>
        <v>1</v>
      </c>
      <c r="U29" s="862">
        <f t="shared" si="2"/>
        <v>9.0909090909090912E-2</v>
      </c>
      <c r="V29" s="705">
        <v>11</v>
      </c>
      <c r="W29" s="706">
        <v>1</v>
      </c>
      <c r="X29" s="706">
        <f t="shared" si="70"/>
        <v>12</v>
      </c>
      <c r="Y29" s="810">
        <f t="shared" si="3"/>
        <v>1</v>
      </c>
      <c r="Z29" s="862">
        <f t="shared" si="45"/>
        <v>9.0909090909090912E-2</v>
      </c>
      <c r="AA29" s="705">
        <v>11</v>
      </c>
      <c r="AB29" s="706">
        <v>1</v>
      </c>
      <c r="AC29" s="706">
        <f t="shared" si="71"/>
        <v>12</v>
      </c>
      <c r="AD29" s="810">
        <f t="shared" si="4"/>
        <v>1</v>
      </c>
      <c r="AE29" s="862">
        <f t="shared" si="64"/>
        <v>9.0909090909090912E-2</v>
      </c>
      <c r="AF29" s="705">
        <v>10</v>
      </c>
      <c r="AG29" s="706">
        <v>0</v>
      </c>
      <c r="AH29" s="706">
        <f t="shared" si="72"/>
        <v>10</v>
      </c>
      <c r="AI29" s="810">
        <f t="shared" si="5"/>
        <v>-1</v>
      </c>
      <c r="AJ29" s="862">
        <f t="shared" si="65"/>
        <v>-9.0909090909090912E-2</v>
      </c>
      <c r="AK29" s="705">
        <v>10</v>
      </c>
      <c r="AL29" s="706">
        <v>0</v>
      </c>
      <c r="AM29" s="706">
        <f t="shared" si="73"/>
        <v>10</v>
      </c>
      <c r="AN29" s="810">
        <f t="shared" si="6"/>
        <v>-1</v>
      </c>
      <c r="AO29" s="862">
        <f t="shared" si="38"/>
        <v>-9.0909090909090912E-2</v>
      </c>
      <c r="AP29" s="705"/>
      <c r="AQ29" s="706"/>
      <c r="AR29" s="706">
        <f t="shared" si="74"/>
        <v>0</v>
      </c>
      <c r="AS29" s="810">
        <f t="shared" si="8"/>
        <v>-11</v>
      </c>
      <c r="AT29" s="862"/>
      <c r="AU29" s="705"/>
      <c r="AV29" s="706"/>
      <c r="AW29" s="706">
        <f t="shared" si="75"/>
        <v>0</v>
      </c>
      <c r="AX29" s="810">
        <f t="shared" si="10"/>
        <v>-11</v>
      </c>
      <c r="AY29" s="862"/>
      <c r="AZ29" s="705"/>
      <c r="BA29" s="706"/>
      <c r="BB29" s="706">
        <f t="shared" si="76"/>
        <v>0</v>
      </c>
      <c r="BC29" s="810">
        <f t="shared" si="17"/>
        <v>-11</v>
      </c>
      <c r="BD29" s="862"/>
      <c r="BE29" s="705"/>
      <c r="BF29" s="706"/>
      <c r="BG29" s="706">
        <f t="shared" si="77"/>
        <v>0</v>
      </c>
      <c r="BH29" s="810">
        <f t="shared" si="18"/>
        <v>-11</v>
      </c>
      <c r="BI29" s="862"/>
      <c r="BJ29" s="705"/>
      <c r="BK29" s="706"/>
      <c r="BL29" s="706">
        <f t="shared" si="78"/>
        <v>0</v>
      </c>
      <c r="BM29" s="810">
        <f t="shared" si="19"/>
        <v>-11</v>
      </c>
      <c r="BN29" s="862"/>
      <c r="BO29" s="671"/>
    </row>
    <row r="30" spans="1:67" x14ac:dyDescent="0.2">
      <c r="A30" s="671"/>
      <c r="B30" s="768" t="s">
        <v>153</v>
      </c>
      <c r="C30" s="719">
        <v>54</v>
      </c>
      <c r="D30" s="704">
        <v>3</v>
      </c>
      <c r="E30" s="704">
        <f t="shared" si="66"/>
        <v>57</v>
      </c>
      <c r="F30" s="713"/>
      <c r="G30" s="856">
        <f t="shared" si="14"/>
        <v>2</v>
      </c>
      <c r="H30" s="703">
        <v>52</v>
      </c>
      <c r="I30" s="704">
        <v>3</v>
      </c>
      <c r="J30" s="706">
        <f t="shared" ref="J30:J35" si="79">SUM(H30:I30)</f>
        <v>55</v>
      </c>
      <c r="K30" s="658">
        <v>0</v>
      </c>
      <c r="L30" s="705">
        <v>53</v>
      </c>
      <c r="M30" s="706">
        <v>3</v>
      </c>
      <c r="N30" s="706">
        <f t="shared" si="68"/>
        <v>56</v>
      </c>
      <c r="O30" s="810">
        <f t="shared" si="15"/>
        <v>1</v>
      </c>
      <c r="P30" s="862">
        <f t="shared" si="1"/>
        <v>1.8181818181818181E-2</v>
      </c>
      <c r="Q30" s="705">
        <v>52</v>
      </c>
      <c r="R30" s="706">
        <v>3</v>
      </c>
      <c r="S30" s="706">
        <f t="shared" ref="S30:S35" si="80">SUM(Q30:R30)</f>
        <v>55</v>
      </c>
      <c r="T30" s="810">
        <f t="shared" si="16"/>
        <v>0</v>
      </c>
      <c r="U30" s="862">
        <f t="shared" si="2"/>
        <v>0</v>
      </c>
      <c r="V30" s="705">
        <v>53</v>
      </c>
      <c r="W30" s="706">
        <v>3</v>
      </c>
      <c r="X30" s="706">
        <f t="shared" si="70"/>
        <v>56</v>
      </c>
      <c r="Y30" s="810">
        <f t="shared" si="3"/>
        <v>1</v>
      </c>
      <c r="Z30" s="862">
        <f t="shared" si="45"/>
        <v>1.8181818181818181E-2</v>
      </c>
      <c r="AA30" s="705">
        <v>53</v>
      </c>
      <c r="AB30" s="706">
        <v>3</v>
      </c>
      <c r="AC30" s="706">
        <f t="shared" ref="AC30:AC35" si="81">SUM(AA30:AB30)</f>
        <v>56</v>
      </c>
      <c r="AD30" s="810">
        <f t="shared" si="4"/>
        <v>1</v>
      </c>
      <c r="AE30" s="862">
        <f t="shared" si="64"/>
        <v>1.8181818181818181E-2</v>
      </c>
      <c r="AF30" s="705">
        <v>52</v>
      </c>
      <c r="AG30" s="706">
        <v>3</v>
      </c>
      <c r="AH30" s="706">
        <f t="shared" ref="AH30:AH35" si="82">SUM(AF30:AG30)</f>
        <v>55</v>
      </c>
      <c r="AI30" s="810">
        <f t="shared" si="5"/>
        <v>0</v>
      </c>
      <c r="AJ30" s="862">
        <f t="shared" si="65"/>
        <v>0</v>
      </c>
      <c r="AK30" s="705">
        <v>53</v>
      </c>
      <c r="AL30" s="706">
        <v>3</v>
      </c>
      <c r="AM30" s="706">
        <f t="shared" si="73"/>
        <v>56</v>
      </c>
      <c r="AN30" s="810">
        <f t="shared" si="6"/>
        <v>1</v>
      </c>
      <c r="AO30" s="862">
        <f t="shared" si="38"/>
        <v>1.8181818181818181E-2</v>
      </c>
      <c r="AP30" s="705"/>
      <c r="AQ30" s="706"/>
      <c r="AR30" s="706">
        <f t="shared" si="74"/>
        <v>0</v>
      </c>
      <c r="AS30" s="810">
        <f t="shared" si="8"/>
        <v>-55</v>
      </c>
      <c r="AT30" s="862">
        <f t="shared" si="50"/>
        <v>-1</v>
      </c>
      <c r="AU30" s="705"/>
      <c r="AV30" s="706"/>
      <c r="AW30" s="706">
        <f t="shared" si="75"/>
        <v>0</v>
      </c>
      <c r="AX30" s="810">
        <f t="shared" si="10"/>
        <v>-55</v>
      </c>
      <c r="AY30" s="862">
        <f t="shared" si="39"/>
        <v>-1</v>
      </c>
      <c r="AZ30" s="705"/>
      <c r="BA30" s="706"/>
      <c r="BB30" s="706">
        <f t="shared" si="76"/>
        <v>0</v>
      </c>
      <c r="BC30" s="810">
        <f t="shared" si="17"/>
        <v>-55</v>
      </c>
      <c r="BD30" s="862">
        <f t="shared" si="51"/>
        <v>-1</v>
      </c>
      <c r="BE30" s="705"/>
      <c r="BF30" s="706"/>
      <c r="BG30" s="706">
        <f t="shared" ref="BG30:BG35" si="83">SUM(BE30:BF30)</f>
        <v>0</v>
      </c>
      <c r="BH30" s="810">
        <f t="shared" si="18"/>
        <v>-55</v>
      </c>
      <c r="BI30" s="862">
        <f t="shared" si="40"/>
        <v>-1</v>
      </c>
      <c r="BJ30" s="705"/>
      <c r="BK30" s="706"/>
      <c r="BL30" s="706">
        <f t="shared" si="78"/>
        <v>0</v>
      </c>
      <c r="BM30" s="810">
        <f t="shared" si="19"/>
        <v>-55</v>
      </c>
      <c r="BN30" s="862">
        <f t="shared" si="41"/>
        <v>-1</v>
      </c>
      <c r="BO30" s="671"/>
    </row>
    <row r="31" spans="1:67" x14ac:dyDescent="0.2">
      <c r="A31" s="671"/>
      <c r="B31" s="768" t="s">
        <v>248</v>
      </c>
      <c r="C31" s="719">
        <v>21</v>
      </c>
      <c r="D31" s="704">
        <v>11</v>
      </c>
      <c r="E31" s="704">
        <f t="shared" si="66"/>
        <v>32</v>
      </c>
      <c r="F31" s="713"/>
      <c r="G31" s="856">
        <f t="shared" si="14"/>
        <v>3</v>
      </c>
      <c r="H31" s="703">
        <v>19</v>
      </c>
      <c r="I31" s="704">
        <v>10</v>
      </c>
      <c r="J31" s="706">
        <f t="shared" si="79"/>
        <v>29</v>
      </c>
      <c r="K31" s="658">
        <v>0</v>
      </c>
      <c r="L31" s="705">
        <v>19</v>
      </c>
      <c r="M31" s="706">
        <v>10</v>
      </c>
      <c r="N31" s="706">
        <f t="shared" ref="N31:N35" si="84">SUM(L31:M31)</f>
        <v>29</v>
      </c>
      <c r="O31" s="810">
        <f t="shared" si="15"/>
        <v>0</v>
      </c>
      <c r="P31" s="862">
        <f>(N31-$J31)/$J31</f>
        <v>0</v>
      </c>
      <c r="Q31" s="705">
        <v>18</v>
      </c>
      <c r="R31" s="706">
        <v>9</v>
      </c>
      <c r="S31" s="706">
        <f t="shared" si="80"/>
        <v>27</v>
      </c>
      <c r="T31" s="810">
        <f t="shared" si="16"/>
        <v>-2</v>
      </c>
      <c r="U31" s="862">
        <f t="shared" si="2"/>
        <v>-6.8965517241379309E-2</v>
      </c>
      <c r="V31" s="705">
        <v>17</v>
      </c>
      <c r="W31" s="706">
        <v>8</v>
      </c>
      <c r="X31" s="706">
        <f t="shared" ref="X31:X35" si="85">SUM(V31:W31)</f>
        <v>25</v>
      </c>
      <c r="Y31" s="810">
        <f t="shared" si="3"/>
        <v>-4</v>
      </c>
      <c r="Z31" s="862">
        <f t="shared" si="45"/>
        <v>-0.13793103448275862</v>
      </c>
      <c r="AA31" s="705">
        <v>16</v>
      </c>
      <c r="AB31" s="706">
        <v>8</v>
      </c>
      <c r="AC31" s="706">
        <f t="shared" si="81"/>
        <v>24</v>
      </c>
      <c r="AD31" s="810">
        <f t="shared" si="4"/>
        <v>-5</v>
      </c>
      <c r="AE31" s="862">
        <f t="shared" si="64"/>
        <v>-0.17241379310344829</v>
      </c>
      <c r="AF31" s="705">
        <v>14</v>
      </c>
      <c r="AG31" s="706">
        <v>6</v>
      </c>
      <c r="AH31" s="706">
        <f t="shared" si="82"/>
        <v>20</v>
      </c>
      <c r="AI31" s="810">
        <f t="shared" si="5"/>
        <v>-9</v>
      </c>
      <c r="AJ31" s="862">
        <f t="shared" si="65"/>
        <v>-0.31034482758620691</v>
      </c>
      <c r="AK31" s="705">
        <v>14</v>
      </c>
      <c r="AL31" s="706">
        <v>6</v>
      </c>
      <c r="AM31" s="706">
        <f t="shared" si="73"/>
        <v>20</v>
      </c>
      <c r="AN31" s="810">
        <f t="shared" si="6"/>
        <v>-9</v>
      </c>
      <c r="AO31" s="862">
        <f t="shared" si="38"/>
        <v>-0.31034482758620691</v>
      </c>
      <c r="AP31" s="705"/>
      <c r="AQ31" s="706"/>
      <c r="AR31" s="706">
        <f t="shared" ref="AR31:AR35" si="86">SUM(AP31:AQ31)</f>
        <v>0</v>
      </c>
      <c r="AS31" s="810">
        <f t="shared" si="8"/>
        <v>-29</v>
      </c>
      <c r="AT31" s="862">
        <f t="shared" si="50"/>
        <v>-1</v>
      </c>
      <c r="AU31" s="705"/>
      <c r="AV31" s="706"/>
      <c r="AW31" s="706">
        <f t="shared" ref="AW31:AW35" si="87">SUM(AU31:AV31)</f>
        <v>0</v>
      </c>
      <c r="AX31" s="810">
        <f t="shared" si="10"/>
        <v>-29</v>
      </c>
      <c r="AY31" s="862">
        <f t="shared" si="39"/>
        <v>-1</v>
      </c>
      <c r="AZ31" s="705"/>
      <c r="BA31" s="706"/>
      <c r="BB31" s="706">
        <f t="shared" ref="BB31:BB35" si="88">SUM(AZ31:BA31)</f>
        <v>0</v>
      </c>
      <c r="BC31" s="810">
        <f t="shared" si="17"/>
        <v>-29</v>
      </c>
      <c r="BD31" s="862">
        <f t="shared" si="51"/>
        <v>-1</v>
      </c>
      <c r="BE31" s="705"/>
      <c r="BF31" s="706"/>
      <c r="BG31" s="706">
        <f t="shared" si="83"/>
        <v>0</v>
      </c>
      <c r="BH31" s="810">
        <f t="shared" si="18"/>
        <v>-29</v>
      </c>
      <c r="BI31" s="862">
        <f t="shared" si="40"/>
        <v>-1</v>
      </c>
      <c r="BJ31" s="705"/>
      <c r="BK31" s="706"/>
      <c r="BL31" s="706">
        <f t="shared" ref="BL31:BL35" si="89">SUM(BJ31:BK31)</f>
        <v>0</v>
      </c>
      <c r="BM31" s="810">
        <f t="shared" si="19"/>
        <v>-29</v>
      </c>
      <c r="BN31" s="862">
        <f t="shared" si="41"/>
        <v>-1</v>
      </c>
      <c r="BO31" s="671"/>
    </row>
    <row r="32" spans="1:67" x14ac:dyDescent="0.2">
      <c r="A32" s="671"/>
      <c r="B32" s="770" t="s">
        <v>159</v>
      </c>
      <c r="C32" s="712">
        <v>54</v>
      </c>
      <c r="D32" s="706">
        <v>8</v>
      </c>
      <c r="E32" s="704">
        <f t="shared" si="66"/>
        <v>62</v>
      </c>
      <c r="F32" s="713"/>
      <c r="G32" s="856">
        <f t="shared" si="14"/>
        <v>2</v>
      </c>
      <c r="H32" s="703">
        <v>52</v>
      </c>
      <c r="I32" s="704">
        <v>8</v>
      </c>
      <c r="J32" s="706">
        <f t="shared" si="79"/>
        <v>60</v>
      </c>
      <c r="K32" s="658">
        <v>0</v>
      </c>
      <c r="L32" s="705">
        <v>51</v>
      </c>
      <c r="M32" s="706">
        <v>8</v>
      </c>
      <c r="N32" s="706">
        <f t="shared" si="84"/>
        <v>59</v>
      </c>
      <c r="O32" s="810">
        <f t="shared" si="15"/>
        <v>-1</v>
      </c>
      <c r="P32" s="862">
        <f t="shared" si="1"/>
        <v>-1.6666666666666666E-2</v>
      </c>
      <c r="Q32" s="705">
        <v>49</v>
      </c>
      <c r="R32" s="706">
        <v>7</v>
      </c>
      <c r="S32" s="706">
        <f t="shared" si="80"/>
        <v>56</v>
      </c>
      <c r="T32" s="810">
        <f t="shared" si="16"/>
        <v>-4</v>
      </c>
      <c r="U32" s="862">
        <f t="shared" si="2"/>
        <v>-6.6666666666666666E-2</v>
      </c>
      <c r="V32" s="705">
        <v>48</v>
      </c>
      <c r="W32" s="706">
        <v>7</v>
      </c>
      <c r="X32" s="706">
        <f t="shared" si="85"/>
        <v>55</v>
      </c>
      <c r="Y32" s="810">
        <f t="shared" si="3"/>
        <v>-5</v>
      </c>
      <c r="Z32" s="862">
        <f t="shared" si="45"/>
        <v>-8.3333333333333329E-2</v>
      </c>
      <c r="AA32" s="705">
        <v>47</v>
      </c>
      <c r="AB32" s="706">
        <v>7</v>
      </c>
      <c r="AC32" s="706">
        <f t="shared" si="81"/>
        <v>54</v>
      </c>
      <c r="AD32" s="810">
        <f t="shared" si="4"/>
        <v>-6</v>
      </c>
      <c r="AE32" s="862">
        <f t="shared" si="64"/>
        <v>-0.1</v>
      </c>
      <c r="AF32" s="705">
        <v>42</v>
      </c>
      <c r="AG32" s="706">
        <v>7</v>
      </c>
      <c r="AH32" s="706">
        <f t="shared" si="82"/>
        <v>49</v>
      </c>
      <c r="AI32" s="810">
        <f t="shared" si="5"/>
        <v>-11</v>
      </c>
      <c r="AJ32" s="862">
        <f t="shared" si="65"/>
        <v>-0.18333333333333332</v>
      </c>
      <c r="AK32" s="705">
        <v>42</v>
      </c>
      <c r="AL32" s="706">
        <v>7</v>
      </c>
      <c r="AM32" s="706">
        <f t="shared" ref="AM32:AM35" si="90">SUM(AK32:AL32)</f>
        <v>49</v>
      </c>
      <c r="AN32" s="810">
        <f t="shared" si="6"/>
        <v>-11</v>
      </c>
      <c r="AO32" s="862">
        <f t="shared" si="38"/>
        <v>-0.18333333333333332</v>
      </c>
      <c r="AP32" s="705"/>
      <c r="AQ32" s="706"/>
      <c r="AR32" s="706">
        <f t="shared" si="86"/>
        <v>0</v>
      </c>
      <c r="AS32" s="810">
        <f t="shared" si="8"/>
        <v>-60</v>
      </c>
      <c r="AT32" s="862">
        <f t="shared" si="50"/>
        <v>-1</v>
      </c>
      <c r="AU32" s="705"/>
      <c r="AV32" s="706"/>
      <c r="AW32" s="706">
        <f t="shared" si="87"/>
        <v>0</v>
      </c>
      <c r="AX32" s="810">
        <f t="shared" si="10"/>
        <v>-60</v>
      </c>
      <c r="AY32" s="862">
        <f t="shared" si="39"/>
        <v>-1</v>
      </c>
      <c r="AZ32" s="705"/>
      <c r="BA32" s="706"/>
      <c r="BB32" s="706">
        <f t="shared" si="88"/>
        <v>0</v>
      </c>
      <c r="BC32" s="810">
        <f t="shared" si="17"/>
        <v>-60</v>
      </c>
      <c r="BD32" s="862">
        <f t="shared" si="51"/>
        <v>-1</v>
      </c>
      <c r="BE32" s="705"/>
      <c r="BF32" s="706"/>
      <c r="BG32" s="706">
        <f t="shared" si="83"/>
        <v>0</v>
      </c>
      <c r="BH32" s="810">
        <f t="shared" si="18"/>
        <v>-60</v>
      </c>
      <c r="BI32" s="862">
        <f t="shared" si="40"/>
        <v>-1</v>
      </c>
      <c r="BJ32" s="705"/>
      <c r="BK32" s="706"/>
      <c r="BL32" s="706">
        <f t="shared" si="89"/>
        <v>0</v>
      </c>
      <c r="BM32" s="810">
        <f t="shared" si="19"/>
        <v>-60</v>
      </c>
      <c r="BN32" s="862">
        <f t="shared" si="41"/>
        <v>-1</v>
      </c>
      <c r="BO32" s="671"/>
    </row>
    <row r="33" spans="1:67" x14ac:dyDescent="0.2">
      <c r="A33" s="671"/>
      <c r="B33" s="768" t="s">
        <v>92</v>
      </c>
      <c r="C33" s="719">
        <v>14</v>
      </c>
      <c r="D33" s="704">
        <v>13</v>
      </c>
      <c r="E33" s="704">
        <f t="shared" si="66"/>
        <v>27</v>
      </c>
      <c r="F33" s="713"/>
      <c r="G33" s="856">
        <f t="shared" si="14"/>
        <v>2</v>
      </c>
      <c r="H33" s="703">
        <v>13</v>
      </c>
      <c r="I33" s="704">
        <v>12</v>
      </c>
      <c r="J33" s="706">
        <f t="shared" si="79"/>
        <v>25</v>
      </c>
      <c r="K33" s="658">
        <v>0</v>
      </c>
      <c r="L33" s="705">
        <v>13</v>
      </c>
      <c r="M33" s="706">
        <v>12</v>
      </c>
      <c r="N33" s="706">
        <f t="shared" si="84"/>
        <v>25</v>
      </c>
      <c r="O33" s="810">
        <f t="shared" si="15"/>
        <v>0</v>
      </c>
      <c r="P33" s="862">
        <f t="shared" si="1"/>
        <v>0</v>
      </c>
      <c r="Q33" s="705">
        <v>12</v>
      </c>
      <c r="R33" s="706">
        <v>12</v>
      </c>
      <c r="S33" s="706">
        <f t="shared" si="80"/>
        <v>24</v>
      </c>
      <c r="T33" s="810">
        <f t="shared" si="16"/>
        <v>-1</v>
      </c>
      <c r="U33" s="862">
        <f t="shared" si="2"/>
        <v>-0.04</v>
      </c>
      <c r="V33" s="705">
        <v>12</v>
      </c>
      <c r="W33" s="706">
        <v>12</v>
      </c>
      <c r="X33" s="706">
        <f t="shared" si="85"/>
        <v>24</v>
      </c>
      <c r="Y33" s="810">
        <f t="shared" si="3"/>
        <v>-1</v>
      </c>
      <c r="Z33" s="862">
        <f t="shared" si="45"/>
        <v>-0.04</v>
      </c>
      <c r="AA33" s="705">
        <v>12</v>
      </c>
      <c r="AB33" s="706">
        <v>12</v>
      </c>
      <c r="AC33" s="706">
        <f t="shared" si="81"/>
        <v>24</v>
      </c>
      <c r="AD33" s="810">
        <f t="shared" si="4"/>
        <v>-1</v>
      </c>
      <c r="AE33" s="862">
        <f t="shared" si="64"/>
        <v>-0.04</v>
      </c>
      <c r="AF33" s="705">
        <v>11</v>
      </c>
      <c r="AG33" s="706">
        <v>11</v>
      </c>
      <c r="AH33" s="706">
        <f t="shared" si="82"/>
        <v>22</v>
      </c>
      <c r="AI33" s="810">
        <f t="shared" si="5"/>
        <v>-3</v>
      </c>
      <c r="AJ33" s="862">
        <f t="shared" si="65"/>
        <v>-0.12</v>
      </c>
      <c r="AK33" s="705">
        <v>11</v>
      </c>
      <c r="AL33" s="706">
        <v>11</v>
      </c>
      <c r="AM33" s="706">
        <f t="shared" si="90"/>
        <v>22</v>
      </c>
      <c r="AN33" s="810">
        <f t="shared" si="6"/>
        <v>-3</v>
      </c>
      <c r="AO33" s="862">
        <f t="shared" si="38"/>
        <v>-0.12</v>
      </c>
      <c r="AP33" s="705"/>
      <c r="AQ33" s="706"/>
      <c r="AR33" s="706">
        <f t="shared" si="86"/>
        <v>0</v>
      </c>
      <c r="AS33" s="810">
        <f t="shared" si="8"/>
        <v>-25</v>
      </c>
      <c r="AT33" s="862">
        <f t="shared" si="50"/>
        <v>-1</v>
      </c>
      <c r="AU33" s="705"/>
      <c r="AV33" s="706"/>
      <c r="AW33" s="706">
        <f t="shared" si="87"/>
        <v>0</v>
      </c>
      <c r="AX33" s="810">
        <f t="shared" si="10"/>
        <v>-25</v>
      </c>
      <c r="AY33" s="862">
        <f t="shared" si="39"/>
        <v>-1</v>
      </c>
      <c r="AZ33" s="705"/>
      <c r="BA33" s="706"/>
      <c r="BB33" s="706">
        <f t="shared" si="88"/>
        <v>0</v>
      </c>
      <c r="BC33" s="810">
        <f t="shared" si="17"/>
        <v>-25</v>
      </c>
      <c r="BD33" s="862">
        <f t="shared" si="51"/>
        <v>-1</v>
      </c>
      <c r="BE33" s="705"/>
      <c r="BF33" s="706"/>
      <c r="BG33" s="706">
        <f t="shared" si="83"/>
        <v>0</v>
      </c>
      <c r="BH33" s="810">
        <f t="shared" si="18"/>
        <v>-25</v>
      </c>
      <c r="BI33" s="862">
        <f t="shared" si="40"/>
        <v>-1</v>
      </c>
      <c r="BJ33" s="705"/>
      <c r="BK33" s="706"/>
      <c r="BL33" s="706">
        <f t="shared" si="89"/>
        <v>0</v>
      </c>
      <c r="BM33" s="810">
        <f t="shared" si="19"/>
        <v>-25</v>
      </c>
      <c r="BN33" s="862">
        <f t="shared" si="41"/>
        <v>-1</v>
      </c>
      <c r="BO33" s="671"/>
    </row>
    <row r="34" spans="1:67" x14ac:dyDescent="0.2">
      <c r="A34" s="671"/>
      <c r="B34" s="768" t="s">
        <v>230</v>
      </c>
      <c r="C34" s="719">
        <v>46</v>
      </c>
      <c r="D34" s="704">
        <v>2</v>
      </c>
      <c r="E34" s="704">
        <f t="shared" si="66"/>
        <v>48</v>
      </c>
      <c r="F34" s="713"/>
      <c r="G34" s="856">
        <f t="shared" si="14"/>
        <v>1</v>
      </c>
      <c r="H34" s="703">
        <v>45</v>
      </c>
      <c r="I34" s="704">
        <v>2</v>
      </c>
      <c r="J34" s="706">
        <f t="shared" si="79"/>
        <v>47</v>
      </c>
      <c r="K34" s="658">
        <v>0</v>
      </c>
      <c r="L34" s="705">
        <v>43</v>
      </c>
      <c r="M34" s="706">
        <v>2</v>
      </c>
      <c r="N34" s="706">
        <f t="shared" si="84"/>
        <v>45</v>
      </c>
      <c r="O34" s="810">
        <f t="shared" si="15"/>
        <v>-2</v>
      </c>
      <c r="P34" s="862">
        <f t="shared" si="1"/>
        <v>-4.2553191489361701E-2</v>
      </c>
      <c r="Q34" s="705">
        <v>43</v>
      </c>
      <c r="R34" s="706">
        <v>2</v>
      </c>
      <c r="S34" s="706">
        <f t="shared" si="80"/>
        <v>45</v>
      </c>
      <c r="T34" s="810">
        <f t="shared" si="16"/>
        <v>-2</v>
      </c>
      <c r="U34" s="862">
        <f t="shared" si="2"/>
        <v>-4.2553191489361701E-2</v>
      </c>
      <c r="V34" s="705">
        <v>43</v>
      </c>
      <c r="W34" s="706">
        <v>2</v>
      </c>
      <c r="X34" s="706">
        <f t="shared" si="85"/>
        <v>45</v>
      </c>
      <c r="Y34" s="810">
        <f t="shared" si="3"/>
        <v>-2</v>
      </c>
      <c r="Z34" s="862">
        <f t="shared" si="45"/>
        <v>-4.2553191489361701E-2</v>
      </c>
      <c r="AA34" s="705">
        <v>41</v>
      </c>
      <c r="AB34" s="798">
        <v>1</v>
      </c>
      <c r="AC34" s="706">
        <f t="shared" si="81"/>
        <v>42</v>
      </c>
      <c r="AD34" s="810">
        <f t="shared" si="4"/>
        <v>-5</v>
      </c>
      <c r="AE34" s="862">
        <f t="shared" si="64"/>
        <v>-0.10638297872340426</v>
      </c>
      <c r="AF34" s="705">
        <v>41</v>
      </c>
      <c r="AG34" s="706">
        <v>1</v>
      </c>
      <c r="AH34" s="706">
        <f t="shared" si="82"/>
        <v>42</v>
      </c>
      <c r="AI34" s="810">
        <f t="shared" si="5"/>
        <v>-5</v>
      </c>
      <c r="AJ34" s="862">
        <f t="shared" si="65"/>
        <v>-0.10638297872340426</v>
      </c>
      <c r="AK34" s="705">
        <v>38</v>
      </c>
      <c r="AL34" s="706">
        <v>1</v>
      </c>
      <c r="AM34" s="706">
        <f t="shared" si="90"/>
        <v>39</v>
      </c>
      <c r="AN34" s="810">
        <f t="shared" si="6"/>
        <v>-8</v>
      </c>
      <c r="AO34" s="862">
        <f t="shared" si="38"/>
        <v>-0.1702127659574468</v>
      </c>
      <c r="AP34" s="705"/>
      <c r="AQ34" s="706"/>
      <c r="AR34" s="706">
        <f t="shared" si="86"/>
        <v>0</v>
      </c>
      <c r="AS34" s="810">
        <f t="shared" si="8"/>
        <v>-47</v>
      </c>
      <c r="AT34" s="862">
        <f t="shared" si="50"/>
        <v>-1</v>
      </c>
      <c r="AU34" s="705"/>
      <c r="AV34" s="706"/>
      <c r="AW34" s="706">
        <f t="shared" si="87"/>
        <v>0</v>
      </c>
      <c r="AX34" s="810">
        <f t="shared" si="10"/>
        <v>-47</v>
      </c>
      <c r="AY34" s="862">
        <f t="shared" si="39"/>
        <v>-1</v>
      </c>
      <c r="AZ34" s="705"/>
      <c r="BA34" s="706"/>
      <c r="BB34" s="706">
        <f t="shared" si="88"/>
        <v>0</v>
      </c>
      <c r="BC34" s="810">
        <f t="shared" si="17"/>
        <v>-47</v>
      </c>
      <c r="BD34" s="862">
        <f t="shared" si="51"/>
        <v>-1</v>
      </c>
      <c r="BE34" s="705"/>
      <c r="BF34" s="706"/>
      <c r="BG34" s="706">
        <f t="shared" si="83"/>
        <v>0</v>
      </c>
      <c r="BH34" s="810">
        <f t="shared" si="18"/>
        <v>-47</v>
      </c>
      <c r="BI34" s="862">
        <f t="shared" si="40"/>
        <v>-1</v>
      </c>
      <c r="BJ34" s="705"/>
      <c r="BK34" s="706"/>
      <c r="BL34" s="706">
        <f t="shared" si="89"/>
        <v>0</v>
      </c>
      <c r="BM34" s="810">
        <f t="shared" si="19"/>
        <v>-47</v>
      </c>
      <c r="BN34" s="862">
        <f t="shared" si="41"/>
        <v>-1</v>
      </c>
      <c r="BO34" s="671"/>
    </row>
    <row r="35" spans="1:67" ht="13.5" thickBot="1" x14ac:dyDescent="0.25">
      <c r="A35" s="671"/>
      <c r="B35" s="771" t="s">
        <v>38</v>
      </c>
      <c r="C35" s="818">
        <v>143</v>
      </c>
      <c r="D35" s="721">
        <v>19</v>
      </c>
      <c r="E35" s="721">
        <f t="shared" si="66"/>
        <v>162</v>
      </c>
      <c r="F35" s="722"/>
      <c r="G35" s="857">
        <f t="shared" si="14"/>
        <v>3</v>
      </c>
      <c r="H35" s="720">
        <v>141</v>
      </c>
      <c r="I35" s="721">
        <v>18</v>
      </c>
      <c r="J35" s="723">
        <f t="shared" si="79"/>
        <v>159</v>
      </c>
      <c r="K35" s="662">
        <v>0</v>
      </c>
      <c r="L35" s="724">
        <v>139</v>
      </c>
      <c r="M35" s="723">
        <v>18</v>
      </c>
      <c r="N35" s="723">
        <f t="shared" si="84"/>
        <v>157</v>
      </c>
      <c r="O35" s="816">
        <f t="shared" si="15"/>
        <v>-2</v>
      </c>
      <c r="P35" s="863">
        <f t="shared" si="1"/>
        <v>-1.2578616352201259E-2</v>
      </c>
      <c r="Q35" s="724">
        <v>139</v>
      </c>
      <c r="R35" s="723">
        <v>17</v>
      </c>
      <c r="S35" s="723">
        <f t="shared" si="80"/>
        <v>156</v>
      </c>
      <c r="T35" s="816">
        <f t="shared" si="16"/>
        <v>-3</v>
      </c>
      <c r="U35" s="863">
        <f t="shared" si="2"/>
        <v>-1.8867924528301886E-2</v>
      </c>
      <c r="V35" s="724">
        <v>137</v>
      </c>
      <c r="W35" s="723">
        <v>17</v>
      </c>
      <c r="X35" s="723">
        <f t="shared" si="85"/>
        <v>154</v>
      </c>
      <c r="Y35" s="816">
        <f t="shared" si="3"/>
        <v>-5</v>
      </c>
      <c r="Z35" s="863">
        <f t="shared" si="45"/>
        <v>-3.1446540880503145E-2</v>
      </c>
      <c r="AA35" s="799">
        <v>134</v>
      </c>
      <c r="AB35" s="723">
        <v>17</v>
      </c>
      <c r="AC35" s="723">
        <f t="shared" si="81"/>
        <v>151</v>
      </c>
      <c r="AD35" s="816">
        <f t="shared" si="4"/>
        <v>-8</v>
      </c>
      <c r="AE35" s="863">
        <f t="shared" si="64"/>
        <v>-5.0314465408805034E-2</v>
      </c>
      <c r="AF35" s="724">
        <v>132</v>
      </c>
      <c r="AG35" s="723">
        <v>17</v>
      </c>
      <c r="AH35" s="723">
        <f t="shared" si="82"/>
        <v>149</v>
      </c>
      <c r="AI35" s="816">
        <f t="shared" si="5"/>
        <v>-10</v>
      </c>
      <c r="AJ35" s="863">
        <f>(AH35-$J35)/$J35</f>
        <v>-6.2893081761006289E-2</v>
      </c>
      <c r="AK35" s="724">
        <v>130</v>
      </c>
      <c r="AL35" s="723">
        <v>17</v>
      </c>
      <c r="AM35" s="723">
        <f t="shared" si="90"/>
        <v>147</v>
      </c>
      <c r="AN35" s="816">
        <f t="shared" si="6"/>
        <v>-12</v>
      </c>
      <c r="AO35" s="863">
        <f t="shared" si="38"/>
        <v>-7.5471698113207544E-2</v>
      </c>
      <c r="AP35" s="724"/>
      <c r="AQ35" s="723"/>
      <c r="AR35" s="723">
        <f t="shared" si="86"/>
        <v>0</v>
      </c>
      <c r="AS35" s="816">
        <f t="shared" si="8"/>
        <v>-159</v>
      </c>
      <c r="AT35" s="863">
        <f>(AR35-$J35)/$J35</f>
        <v>-1</v>
      </c>
      <c r="AU35" s="724"/>
      <c r="AV35" s="723"/>
      <c r="AW35" s="723">
        <f t="shared" si="87"/>
        <v>0</v>
      </c>
      <c r="AX35" s="816">
        <f t="shared" si="10"/>
        <v>-159</v>
      </c>
      <c r="AY35" s="863">
        <f t="shared" si="39"/>
        <v>-1</v>
      </c>
      <c r="AZ35" s="724"/>
      <c r="BA35" s="723"/>
      <c r="BB35" s="723">
        <f t="shared" si="88"/>
        <v>0</v>
      </c>
      <c r="BC35" s="816">
        <f t="shared" si="17"/>
        <v>-159</v>
      </c>
      <c r="BD35" s="863">
        <f>(BB35-$J35)/$J35</f>
        <v>-1</v>
      </c>
      <c r="BE35" s="724"/>
      <c r="BF35" s="723"/>
      <c r="BG35" s="723">
        <f t="shared" si="83"/>
        <v>0</v>
      </c>
      <c r="BH35" s="816">
        <f t="shared" si="18"/>
        <v>-159</v>
      </c>
      <c r="BI35" s="863">
        <f t="shared" si="40"/>
        <v>-1</v>
      </c>
      <c r="BJ35" s="724"/>
      <c r="BK35" s="723"/>
      <c r="BL35" s="723">
        <f t="shared" si="89"/>
        <v>0</v>
      </c>
      <c r="BM35" s="816">
        <f t="shared" si="19"/>
        <v>-159</v>
      </c>
      <c r="BN35" s="863">
        <f t="shared" si="41"/>
        <v>-1</v>
      </c>
      <c r="BO35" s="671"/>
    </row>
    <row r="36" spans="1:67" x14ac:dyDescent="0.2">
      <c r="A36" s="671"/>
      <c r="B36" s="689"/>
      <c r="C36" s="671"/>
      <c r="D36" s="671"/>
      <c r="E36" s="671"/>
      <c r="F36" s="671"/>
      <c r="G36" s="671"/>
      <c r="H36" s="671"/>
      <c r="I36" s="671"/>
      <c r="J36" s="671"/>
      <c r="K36" s="672"/>
      <c r="L36" s="671"/>
      <c r="M36" s="671"/>
      <c r="N36" s="671"/>
      <c r="O36" s="671"/>
      <c r="P36" s="672"/>
      <c r="Q36" s="671"/>
      <c r="R36" s="671"/>
      <c r="S36" s="671"/>
      <c r="T36" s="671"/>
      <c r="U36" s="672"/>
      <c r="V36" s="671"/>
      <c r="W36" s="671"/>
      <c r="X36" s="671"/>
      <c r="Y36" s="671"/>
      <c r="Z36" s="673"/>
      <c r="AA36" s="671"/>
      <c r="AB36" s="671"/>
      <c r="AC36" s="671"/>
      <c r="AD36" s="671"/>
      <c r="AE36" s="673"/>
      <c r="AF36" s="671"/>
      <c r="AG36" s="671"/>
      <c r="AH36" s="671"/>
      <c r="AI36" s="671"/>
      <c r="AJ36" s="672"/>
      <c r="AK36" s="671"/>
      <c r="AL36" s="671"/>
      <c r="AM36" s="671"/>
      <c r="AN36" s="671"/>
      <c r="AO36" s="672"/>
      <c r="AP36" s="671"/>
      <c r="AQ36" s="671"/>
      <c r="AR36" s="671"/>
      <c r="AS36" s="671"/>
      <c r="AT36" s="671"/>
      <c r="AU36" s="671"/>
      <c r="AV36" s="671"/>
      <c r="AW36" s="671"/>
      <c r="AX36" s="671"/>
      <c r="AY36" s="671"/>
      <c r="AZ36" s="671"/>
      <c r="BA36" s="671"/>
      <c r="BB36" s="671"/>
      <c r="BC36" s="671"/>
      <c r="BD36" s="671"/>
      <c r="BE36" s="671"/>
      <c r="BF36" s="671"/>
      <c r="BG36" s="671"/>
      <c r="BH36" s="671"/>
      <c r="BI36" s="671"/>
      <c r="BJ36" s="671"/>
      <c r="BK36" s="671"/>
      <c r="BL36" s="671"/>
      <c r="BM36" s="671"/>
      <c r="BN36" s="671"/>
      <c r="BO36" s="671"/>
    </row>
    <row r="37" spans="1:67" ht="13.5" thickBot="1" x14ac:dyDescent="0.25">
      <c r="A37" s="671"/>
      <c r="B37" s="689"/>
      <c r="C37" s="671"/>
      <c r="D37" s="671"/>
      <c r="E37" s="671"/>
      <c r="F37" s="671"/>
      <c r="G37" s="671"/>
      <c r="H37" s="671"/>
      <c r="I37" s="671"/>
      <c r="J37" s="671"/>
      <c r="K37" s="672"/>
      <c r="L37" s="671"/>
      <c r="M37" s="671"/>
      <c r="N37" s="671"/>
      <c r="O37" s="671"/>
      <c r="P37" s="672"/>
      <c r="Q37" s="671"/>
      <c r="R37" s="671"/>
      <c r="S37" s="671"/>
      <c r="T37" s="671"/>
      <c r="U37" s="672"/>
      <c r="V37" s="671"/>
      <c r="W37" s="671"/>
      <c r="X37" s="671"/>
      <c r="Y37" s="671"/>
      <c r="Z37" s="673"/>
      <c r="AA37" s="671"/>
      <c r="AB37" s="671"/>
      <c r="AC37" s="671"/>
      <c r="AD37" s="671"/>
      <c r="AE37" s="673"/>
      <c r="AF37" s="671"/>
      <c r="AG37" s="671"/>
      <c r="AH37" s="671"/>
      <c r="AI37" s="671"/>
      <c r="AJ37" s="672"/>
      <c r="AK37" s="671"/>
      <c r="AL37" s="671"/>
      <c r="AM37" s="671"/>
      <c r="AN37" s="671"/>
      <c r="AO37" s="672"/>
      <c r="AP37" s="671"/>
      <c r="AQ37" s="671"/>
      <c r="AR37" s="671"/>
      <c r="AS37" s="671"/>
      <c r="AT37" s="671"/>
      <c r="AU37" s="671"/>
      <c r="AV37" s="671"/>
      <c r="AW37" s="671"/>
      <c r="AX37" s="671"/>
      <c r="AY37" s="671"/>
      <c r="AZ37" s="671"/>
      <c r="BA37" s="671"/>
      <c r="BB37" s="671"/>
      <c r="BC37" s="671"/>
      <c r="BD37" s="671"/>
      <c r="BE37" s="671"/>
      <c r="BF37" s="671"/>
      <c r="BG37" s="671"/>
      <c r="BH37" s="671"/>
      <c r="BI37" s="671"/>
      <c r="BJ37" s="671"/>
      <c r="BK37" s="671"/>
      <c r="BL37" s="671"/>
      <c r="BM37" s="671"/>
      <c r="BN37" s="671"/>
      <c r="BO37" s="671"/>
    </row>
    <row r="38" spans="1:67" ht="12.75" customHeight="1" x14ac:dyDescent="0.2">
      <c r="A38" s="671"/>
      <c r="B38" s="932" t="s">
        <v>273</v>
      </c>
      <c r="C38" s="954" t="str">
        <f>C6</f>
        <v>2. september 2019</v>
      </c>
      <c r="D38" s="955"/>
      <c r="E38" s="955"/>
      <c r="F38" s="956"/>
      <c r="G38" s="957" t="s">
        <v>96</v>
      </c>
      <c r="H38" s="959" t="str">
        <f>H6</f>
        <v>6. september 2019</v>
      </c>
      <c r="I38" s="960"/>
      <c r="J38" s="960"/>
      <c r="K38" s="961"/>
      <c r="L38" s="954" t="str">
        <f>L6</f>
        <v>1. oktober 2019</v>
      </c>
      <c r="M38" s="955"/>
      <c r="N38" s="955"/>
      <c r="O38" s="955"/>
      <c r="P38" s="956"/>
      <c r="Q38" s="954" t="str">
        <f>Q6</f>
        <v>1. november 2019</v>
      </c>
      <c r="R38" s="955"/>
      <c r="S38" s="955"/>
      <c r="T38" s="955"/>
      <c r="U38" s="956"/>
      <c r="V38" s="954" t="str">
        <f>V6</f>
        <v>2. december 2019</v>
      </c>
      <c r="W38" s="955"/>
      <c r="X38" s="955"/>
      <c r="Y38" s="955"/>
      <c r="Z38" s="956"/>
      <c r="AA38" s="954" t="str">
        <f>AA6</f>
        <v>2. januar 2020</v>
      </c>
      <c r="AB38" s="955"/>
      <c r="AC38" s="955"/>
      <c r="AD38" s="955"/>
      <c r="AE38" s="956"/>
      <c r="AF38" s="954" t="str">
        <f>AF6</f>
        <v>4. februar 2020</v>
      </c>
      <c r="AG38" s="955"/>
      <c r="AH38" s="955"/>
      <c r="AI38" s="955"/>
      <c r="AJ38" s="956"/>
      <c r="AK38" s="954" t="str">
        <f>AK6</f>
        <v>2. marts 2020</v>
      </c>
      <c r="AL38" s="955"/>
      <c r="AM38" s="955"/>
      <c r="AN38" s="955"/>
      <c r="AO38" s="956"/>
      <c r="AP38" s="954">
        <f>AP6</f>
        <v>0</v>
      </c>
      <c r="AQ38" s="955"/>
      <c r="AR38" s="955"/>
      <c r="AS38" s="955"/>
      <c r="AT38" s="956"/>
      <c r="AU38" s="954">
        <f>AU6</f>
        <v>0</v>
      </c>
      <c r="AV38" s="955"/>
      <c r="AW38" s="955"/>
      <c r="AX38" s="955"/>
      <c r="AY38" s="956"/>
      <c r="AZ38" s="954">
        <f>AZ6</f>
        <v>0</v>
      </c>
      <c r="BA38" s="955"/>
      <c r="BB38" s="955"/>
      <c r="BC38" s="955"/>
      <c r="BD38" s="956"/>
      <c r="BE38" s="954">
        <f>BE6</f>
        <v>0</v>
      </c>
      <c r="BF38" s="955"/>
      <c r="BG38" s="955"/>
      <c r="BH38" s="955"/>
      <c r="BI38" s="956"/>
      <c r="BJ38" s="954">
        <f>BJ6</f>
        <v>0</v>
      </c>
      <c r="BK38" s="955"/>
      <c r="BL38" s="955"/>
      <c r="BM38" s="955"/>
      <c r="BN38" s="956"/>
      <c r="BO38" s="671"/>
    </row>
    <row r="39" spans="1:67" ht="13.5" thickBot="1" x14ac:dyDescent="0.25">
      <c r="A39" s="671"/>
      <c r="B39" s="933"/>
      <c r="C39" s="682" t="s">
        <v>22</v>
      </c>
      <c r="D39" s="683" t="s">
        <v>21</v>
      </c>
      <c r="E39" s="684" t="s">
        <v>23</v>
      </c>
      <c r="F39" s="840" t="s">
        <v>47</v>
      </c>
      <c r="G39" s="958"/>
      <c r="H39" s="842" t="s">
        <v>22</v>
      </c>
      <c r="I39" s="683" t="s">
        <v>21</v>
      </c>
      <c r="J39" s="684" t="s">
        <v>23</v>
      </c>
      <c r="K39" s="686" t="s">
        <v>47</v>
      </c>
      <c r="L39" s="682" t="s">
        <v>22</v>
      </c>
      <c r="M39" s="683" t="s">
        <v>21</v>
      </c>
      <c r="N39" s="684" t="s">
        <v>23</v>
      </c>
      <c r="O39" s="808" t="s">
        <v>294</v>
      </c>
      <c r="P39" s="686" t="s">
        <v>47</v>
      </c>
      <c r="Q39" s="682" t="s">
        <v>22</v>
      </c>
      <c r="R39" s="683" t="s">
        <v>21</v>
      </c>
      <c r="S39" s="684" t="s">
        <v>23</v>
      </c>
      <c r="T39" s="808" t="s">
        <v>294</v>
      </c>
      <c r="U39" s="686" t="s">
        <v>47</v>
      </c>
      <c r="V39" s="682" t="s">
        <v>22</v>
      </c>
      <c r="W39" s="683" t="s">
        <v>21</v>
      </c>
      <c r="X39" s="684" t="s">
        <v>23</v>
      </c>
      <c r="Y39" s="808" t="s">
        <v>294</v>
      </c>
      <c r="Z39" s="762" t="s">
        <v>47</v>
      </c>
      <c r="AA39" s="682" t="s">
        <v>22</v>
      </c>
      <c r="AB39" s="683" t="s">
        <v>21</v>
      </c>
      <c r="AC39" s="684" t="s">
        <v>23</v>
      </c>
      <c r="AD39" s="808" t="s">
        <v>294</v>
      </c>
      <c r="AE39" s="687" t="s">
        <v>47</v>
      </c>
      <c r="AF39" s="682" t="s">
        <v>22</v>
      </c>
      <c r="AG39" s="683" t="s">
        <v>21</v>
      </c>
      <c r="AH39" s="684" t="s">
        <v>23</v>
      </c>
      <c r="AI39" s="808" t="s">
        <v>294</v>
      </c>
      <c r="AJ39" s="686" t="s">
        <v>47</v>
      </c>
      <c r="AK39" s="682" t="s">
        <v>22</v>
      </c>
      <c r="AL39" s="683" t="s">
        <v>21</v>
      </c>
      <c r="AM39" s="683" t="s">
        <v>289</v>
      </c>
      <c r="AN39" s="808" t="s">
        <v>294</v>
      </c>
      <c r="AO39" s="686" t="s">
        <v>47</v>
      </c>
      <c r="AP39" s="682" t="s">
        <v>22</v>
      </c>
      <c r="AQ39" s="683" t="s">
        <v>21</v>
      </c>
      <c r="AR39" s="683" t="s">
        <v>289</v>
      </c>
      <c r="AS39" s="808" t="s">
        <v>294</v>
      </c>
      <c r="AT39" s="686" t="s">
        <v>47</v>
      </c>
      <c r="AU39" s="682" t="s">
        <v>22</v>
      </c>
      <c r="AV39" s="683" t="s">
        <v>21</v>
      </c>
      <c r="AW39" s="683" t="s">
        <v>289</v>
      </c>
      <c r="AX39" s="808" t="s">
        <v>294</v>
      </c>
      <c r="AY39" s="686" t="s">
        <v>47</v>
      </c>
      <c r="AZ39" s="682" t="s">
        <v>22</v>
      </c>
      <c r="BA39" s="683" t="s">
        <v>21</v>
      </c>
      <c r="BB39" s="683" t="s">
        <v>289</v>
      </c>
      <c r="BC39" s="808" t="s">
        <v>294</v>
      </c>
      <c r="BD39" s="686" t="s">
        <v>47</v>
      </c>
      <c r="BE39" s="682" t="s">
        <v>22</v>
      </c>
      <c r="BF39" s="683" t="s">
        <v>21</v>
      </c>
      <c r="BG39" s="683" t="s">
        <v>289</v>
      </c>
      <c r="BH39" s="808" t="s">
        <v>294</v>
      </c>
      <c r="BI39" s="686" t="s">
        <v>47</v>
      </c>
      <c r="BJ39" s="682" t="s">
        <v>22</v>
      </c>
      <c r="BK39" s="683" t="s">
        <v>21</v>
      </c>
      <c r="BL39" s="683" t="s">
        <v>289</v>
      </c>
      <c r="BM39" s="808" t="s">
        <v>294</v>
      </c>
      <c r="BN39" s="686" t="s">
        <v>47</v>
      </c>
      <c r="BO39" s="671"/>
    </row>
    <row r="40" spans="1:67" x14ac:dyDescent="0.2">
      <c r="A40" s="671"/>
      <c r="B40" s="869" t="s">
        <v>276</v>
      </c>
      <c r="C40" s="752">
        <f>C42+C49</f>
        <v>485</v>
      </c>
      <c r="D40" s="752">
        <f t="shared" ref="D40:E40" si="91">D42+D49</f>
        <v>192</v>
      </c>
      <c r="E40" s="752">
        <f t="shared" si="91"/>
        <v>677</v>
      </c>
      <c r="F40" s="804"/>
      <c r="G40" s="845"/>
      <c r="H40" s="843">
        <f>H42+H49</f>
        <v>478</v>
      </c>
      <c r="I40" s="843">
        <f>I42+I49</f>
        <v>181</v>
      </c>
      <c r="J40" s="755">
        <f>J42+J49</f>
        <v>659</v>
      </c>
      <c r="K40" s="767"/>
      <c r="L40" s="752">
        <f>L42+L49</f>
        <v>469</v>
      </c>
      <c r="M40" s="753">
        <f>M42+M49</f>
        <v>176</v>
      </c>
      <c r="N40" s="753">
        <f>N42+N49</f>
        <v>645</v>
      </c>
      <c r="O40" s="804"/>
      <c r="P40" s="756">
        <f>(N40-$J40)/$J40</f>
        <v>-2.1244309559939303E-2</v>
      </c>
      <c r="Q40" s="752">
        <f>Q42+Q49</f>
        <v>461</v>
      </c>
      <c r="R40" s="753">
        <f>R42+R49</f>
        <v>169</v>
      </c>
      <c r="S40" s="753">
        <f>S42+S49</f>
        <v>630</v>
      </c>
      <c r="T40" s="804"/>
      <c r="U40" s="756">
        <f>(S40-$J40)/$J40</f>
        <v>-4.4006069802731411E-2</v>
      </c>
      <c r="V40" s="752">
        <f>V42+V49</f>
        <v>458</v>
      </c>
      <c r="W40" s="753">
        <f>W42+W49</f>
        <v>167</v>
      </c>
      <c r="X40" s="753">
        <f>X42+X49</f>
        <v>625</v>
      </c>
      <c r="Y40" s="804"/>
      <c r="Z40" s="763">
        <f>(X40-$J40)/$J40</f>
        <v>-5.1593323216995446E-2</v>
      </c>
      <c r="AA40" s="752">
        <f>AA42+AA49</f>
        <v>452</v>
      </c>
      <c r="AB40" s="753">
        <f>AB42+AB49</f>
        <v>164</v>
      </c>
      <c r="AC40" s="753">
        <f>AC42+AC49</f>
        <v>616</v>
      </c>
      <c r="AD40" s="804"/>
      <c r="AE40" s="756">
        <f>(AC40-$J40)/$J40</f>
        <v>-6.525037936267071E-2</v>
      </c>
      <c r="AF40" s="752">
        <f>AF42+AF49</f>
        <v>414</v>
      </c>
      <c r="AG40" s="753">
        <f>AG42+AG49</f>
        <v>153</v>
      </c>
      <c r="AH40" s="753">
        <f>AH42+AH49</f>
        <v>567</v>
      </c>
      <c r="AI40" s="804"/>
      <c r="AJ40" s="756">
        <f>(AH40-$J40)/$J40</f>
        <v>-0.13960546282245828</v>
      </c>
      <c r="AK40" s="752">
        <f>AK42+AK49</f>
        <v>421</v>
      </c>
      <c r="AL40" s="753">
        <f>AL42+AL49</f>
        <v>154</v>
      </c>
      <c r="AM40" s="753">
        <f>AM42+AM49</f>
        <v>575</v>
      </c>
      <c r="AN40" s="804"/>
      <c r="AO40" s="756">
        <f>(AM40-$J40)/$J40</f>
        <v>-0.12746585735963581</v>
      </c>
      <c r="AP40" s="752">
        <f>AP42+AP49</f>
        <v>0</v>
      </c>
      <c r="AQ40" s="753">
        <f>AQ42+AQ49</f>
        <v>0</v>
      </c>
      <c r="AR40" s="753">
        <f>AR42+AR49</f>
        <v>0</v>
      </c>
      <c r="AS40" s="804"/>
      <c r="AT40" s="756">
        <f>(AR40-$J40)/$J40</f>
        <v>-1</v>
      </c>
      <c r="AU40" s="752">
        <f>AU42+AU49</f>
        <v>0</v>
      </c>
      <c r="AV40" s="753">
        <f>AV42+AV49</f>
        <v>0</v>
      </c>
      <c r="AW40" s="753">
        <f>AW42+AW49</f>
        <v>0</v>
      </c>
      <c r="AX40" s="804"/>
      <c r="AY40" s="756">
        <f>(AW40-$J40)/$J40</f>
        <v>-1</v>
      </c>
      <c r="AZ40" s="752">
        <f>AZ42+AZ49</f>
        <v>0</v>
      </c>
      <c r="BA40" s="753">
        <f>BA42+BA49</f>
        <v>0</v>
      </c>
      <c r="BB40" s="753">
        <f>BB42+BB49</f>
        <v>0</v>
      </c>
      <c r="BC40" s="804"/>
      <c r="BD40" s="756">
        <f>(BB40-$J40)/$J40</f>
        <v>-1</v>
      </c>
      <c r="BE40" s="752">
        <f>BE42+BE49</f>
        <v>0</v>
      </c>
      <c r="BF40" s="753">
        <f>BF42+BF49</f>
        <v>0</v>
      </c>
      <c r="BG40" s="753">
        <f>BG42+BG49</f>
        <v>0</v>
      </c>
      <c r="BH40" s="804"/>
      <c r="BI40" s="756">
        <f>(BG40-$J40)/$J40</f>
        <v>-1</v>
      </c>
      <c r="BJ40" s="752">
        <f>BJ42+BJ49</f>
        <v>0</v>
      </c>
      <c r="BK40" s="753">
        <f>BK42+BK49</f>
        <v>0</v>
      </c>
      <c r="BL40" s="753">
        <f>BL42+BL49</f>
        <v>0</v>
      </c>
      <c r="BM40" s="804"/>
      <c r="BN40" s="756">
        <f>(BL40-$J40)/$J40</f>
        <v>-1</v>
      </c>
      <c r="BO40" s="671"/>
    </row>
    <row r="41" spans="1:67" ht="13.5" thickBot="1" x14ac:dyDescent="0.25">
      <c r="A41" s="671"/>
      <c r="B41" s="775" t="s">
        <v>277</v>
      </c>
      <c r="C41" s="776"/>
      <c r="D41" s="777"/>
      <c r="E41" s="778"/>
      <c r="F41" s="841"/>
      <c r="G41" s="851">
        <f>G42+G49</f>
        <v>18</v>
      </c>
      <c r="H41" s="844"/>
      <c r="I41" s="777"/>
      <c r="J41" s="780">
        <v>0</v>
      </c>
      <c r="K41" s="781"/>
      <c r="L41" s="776">
        <f>($H$40-L40)</f>
        <v>9</v>
      </c>
      <c r="M41" s="777">
        <f>($I$40-M40)</f>
        <v>5</v>
      </c>
      <c r="N41" s="782">
        <f>($J$40-N40)</f>
        <v>14</v>
      </c>
      <c r="O41" s="805">
        <f>N41</f>
        <v>14</v>
      </c>
      <c r="P41" s="781"/>
      <c r="Q41" s="776">
        <f>($H$40-Q40)</f>
        <v>17</v>
      </c>
      <c r="R41" s="777">
        <f>($I$40-R40)</f>
        <v>12</v>
      </c>
      <c r="S41" s="782">
        <f>($J$40-S40)</f>
        <v>29</v>
      </c>
      <c r="T41" s="874">
        <f>S41</f>
        <v>29</v>
      </c>
      <c r="U41" s="781"/>
      <c r="V41" s="776">
        <f>($H$40-V40)</f>
        <v>20</v>
      </c>
      <c r="W41" s="777">
        <f>($I$40-W40)</f>
        <v>14</v>
      </c>
      <c r="X41" s="782">
        <f>($J$40-X40)</f>
        <v>34</v>
      </c>
      <c r="Y41" s="805">
        <f>X41</f>
        <v>34</v>
      </c>
      <c r="Z41" s="783"/>
      <c r="AA41" s="776">
        <f>($H$40-AA40)</f>
        <v>26</v>
      </c>
      <c r="AB41" s="777">
        <f>($I$40-AB40)</f>
        <v>17</v>
      </c>
      <c r="AC41" s="782">
        <f>($J$40-AC40)</f>
        <v>43</v>
      </c>
      <c r="AD41" s="805">
        <f>AC41</f>
        <v>43</v>
      </c>
      <c r="AE41" s="781"/>
      <c r="AF41" s="776">
        <f>($H$40-AF40)</f>
        <v>64</v>
      </c>
      <c r="AG41" s="777">
        <f>($I$40-AG40)</f>
        <v>28</v>
      </c>
      <c r="AH41" s="782">
        <f>($J$40-AH40)</f>
        <v>92</v>
      </c>
      <c r="AI41" s="805">
        <f>AH41</f>
        <v>92</v>
      </c>
      <c r="AJ41" s="781"/>
      <c r="AK41" s="776">
        <f>($H$40-AK40)</f>
        <v>57</v>
      </c>
      <c r="AL41" s="777">
        <f>($I$40-AL40)</f>
        <v>27</v>
      </c>
      <c r="AM41" s="782">
        <f>($J$40-AM40)</f>
        <v>84</v>
      </c>
      <c r="AN41" s="805">
        <f>AM41</f>
        <v>84</v>
      </c>
      <c r="AO41" s="781"/>
      <c r="AP41" s="776">
        <f>($H$40-AP40)</f>
        <v>478</v>
      </c>
      <c r="AQ41" s="777">
        <f>($I$40-AQ40)</f>
        <v>181</v>
      </c>
      <c r="AR41" s="782">
        <f>($J$40-AR40)</f>
        <v>659</v>
      </c>
      <c r="AS41" s="805">
        <f>AR41</f>
        <v>659</v>
      </c>
      <c r="AT41" s="781"/>
      <c r="AU41" s="776">
        <f>($H$40-AU40)</f>
        <v>478</v>
      </c>
      <c r="AV41" s="777">
        <f>($I$40-AV40)</f>
        <v>181</v>
      </c>
      <c r="AW41" s="782">
        <f>($J$40-AW40)</f>
        <v>659</v>
      </c>
      <c r="AX41" s="805">
        <f>AW41</f>
        <v>659</v>
      </c>
      <c r="AY41" s="781"/>
      <c r="AZ41" s="720">
        <f>($H$40-AZ40)</f>
        <v>478</v>
      </c>
      <c r="BA41" s="721">
        <f>($I$40-BA40)</f>
        <v>181</v>
      </c>
      <c r="BB41" s="759">
        <f>($J$40-BB40)</f>
        <v>659</v>
      </c>
      <c r="BC41" s="823">
        <f>BB41</f>
        <v>659</v>
      </c>
      <c r="BD41" s="687"/>
      <c r="BE41" s="720">
        <f>($H$40-BE40)</f>
        <v>478</v>
      </c>
      <c r="BF41" s="721">
        <f>($I$40-BF40)</f>
        <v>181</v>
      </c>
      <c r="BG41" s="759">
        <f>($J$40-BG40)</f>
        <v>659</v>
      </c>
      <c r="BH41" s="823">
        <f>BG41</f>
        <v>659</v>
      </c>
      <c r="BI41" s="687"/>
      <c r="BJ41" s="720">
        <f>($H$40-BJ40)</f>
        <v>478</v>
      </c>
      <c r="BK41" s="721">
        <f>($I$40-BK40)</f>
        <v>181</v>
      </c>
      <c r="BL41" s="759">
        <f>($J$40-BL40)</f>
        <v>659</v>
      </c>
      <c r="BM41" s="823">
        <f>BL41</f>
        <v>659</v>
      </c>
      <c r="BN41" s="687"/>
      <c r="BO41" s="671"/>
    </row>
    <row r="42" spans="1:67" ht="13.5" thickBot="1" x14ac:dyDescent="0.25">
      <c r="A42" s="671"/>
      <c r="B42" s="769" t="s">
        <v>81</v>
      </c>
      <c r="C42" s="828">
        <f>C43</f>
        <v>55</v>
      </c>
      <c r="D42" s="727">
        <f t="shared" ref="D42:E42" si="92">D43</f>
        <v>28</v>
      </c>
      <c r="E42" s="727">
        <f t="shared" si="92"/>
        <v>83</v>
      </c>
      <c r="F42" s="837"/>
      <c r="G42" s="846">
        <f t="shared" ref="G42:G64" si="93">E42-J42</f>
        <v>4</v>
      </c>
      <c r="H42" s="832">
        <f>H43</f>
        <v>54</v>
      </c>
      <c r="I42" s="727">
        <f t="shared" ref="I42:J42" si="94">I43</f>
        <v>25</v>
      </c>
      <c r="J42" s="727">
        <f t="shared" si="94"/>
        <v>79</v>
      </c>
      <c r="K42" s="745">
        <v>0</v>
      </c>
      <c r="L42" s="828">
        <f>L43</f>
        <v>52</v>
      </c>
      <c r="M42" s="727">
        <f t="shared" ref="M42:O42" si="95">M43</f>
        <v>25</v>
      </c>
      <c r="N42" s="727">
        <f t="shared" si="95"/>
        <v>77</v>
      </c>
      <c r="O42" s="727">
        <f t="shared" si="95"/>
        <v>-2</v>
      </c>
      <c r="P42" s="861">
        <f>(N42-$J42)/$J42</f>
        <v>-2.5316455696202531E-2</v>
      </c>
      <c r="Q42" s="828">
        <f>Q43</f>
        <v>52</v>
      </c>
      <c r="R42" s="727">
        <f t="shared" ref="R42:S42" si="96">R43</f>
        <v>25</v>
      </c>
      <c r="S42" s="727">
        <f t="shared" si="96"/>
        <v>77</v>
      </c>
      <c r="T42" s="875">
        <f t="shared" ref="T42:T64" si="97">-($J42-S42)</f>
        <v>-2</v>
      </c>
      <c r="U42" s="861">
        <f t="shared" ref="U42:U48" si="98">(S42-$J42)/$J42</f>
        <v>-2.5316455696202531E-2</v>
      </c>
      <c r="V42" s="828">
        <f>V43</f>
        <v>51</v>
      </c>
      <c r="W42" s="727">
        <f t="shared" ref="W42:X42" si="99">W43</f>
        <v>25</v>
      </c>
      <c r="X42" s="727">
        <f t="shared" si="99"/>
        <v>76</v>
      </c>
      <c r="Y42" s="875">
        <f t="shared" ref="Y42:Y64" si="100">-($J42-X42)</f>
        <v>-3</v>
      </c>
      <c r="Z42" s="861">
        <f t="shared" ref="Z42:Z48" si="101">(X42-$J42)/$J42</f>
        <v>-3.7974683544303799E-2</v>
      </c>
      <c r="AA42" s="828">
        <f>AA43</f>
        <v>50</v>
      </c>
      <c r="AB42" s="727">
        <f t="shared" ref="AB42:AC42" si="102">AB43</f>
        <v>25</v>
      </c>
      <c r="AC42" s="727">
        <f t="shared" si="102"/>
        <v>75</v>
      </c>
      <c r="AD42" s="875">
        <f t="shared" ref="AD42:AD64" si="103">-($J42-AC42)</f>
        <v>-4</v>
      </c>
      <c r="AE42" s="861">
        <f t="shared" ref="AE42:AE48" si="104">(AC42-$J42)/$J42</f>
        <v>-5.0632911392405063E-2</v>
      </c>
      <c r="AF42" s="828">
        <f>AF43</f>
        <v>49</v>
      </c>
      <c r="AG42" s="727">
        <f t="shared" ref="AG42:AH42" si="105">AG43</f>
        <v>24</v>
      </c>
      <c r="AH42" s="727">
        <f t="shared" si="105"/>
        <v>73</v>
      </c>
      <c r="AI42" s="875">
        <f t="shared" ref="AI42:AI64" si="106">-($J42-AH42)</f>
        <v>-6</v>
      </c>
      <c r="AJ42" s="861">
        <f t="shared" ref="AJ42:AJ48" si="107">(AH42-$J42)/$J42</f>
        <v>-7.5949367088607597E-2</v>
      </c>
      <c r="AK42" s="828">
        <f>AK43</f>
        <v>48</v>
      </c>
      <c r="AL42" s="727">
        <f t="shared" ref="AL42:AM42" si="108">AL43</f>
        <v>24</v>
      </c>
      <c r="AM42" s="727">
        <f t="shared" si="108"/>
        <v>72</v>
      </c>
      <c r="AN42" s="875">
        <f t="shared" ref="AN42:AN64" si="109">-($J42-AM42)</f>
        <v>-7</v>
      </c>
      <c r="AO42" s="861">
        <f t="shared" ref="AO42:AO48" si="110">(AM42-$J42)/$J42</f>
        <v>-8.8607594936708861E-2</v>
      </c>
      <c r="AP42" s="828">
        <f>AP43</f>
        <v>0</v>
      </c>
      <c r="AQ42" s="727">
        <f t="shared" ref="AQ42:AR42" si="111">AQ43</f>
        <v>0</v>
      </c>
      <c r="AR42" s="727">
        <f t="shared" si="111"/>
        <v>0</v>
      </c>
      <c r="AS42" s="803">
        <f t="shared" ref="AS42:AS64" si="112">-($J42-AR42)</f>
        <v>-79</v>
      </c>
      <c r="AT42" s="861">
        <f t="shared" ref="AT42:AT48" si="113">(AR42-$J42)/$J42</f>
        <v>-1</v>
      </c>
      <c r="AU42" s="828">
        <f>AU43</f>
        <v>0</v>
      </c>
      <c r="AV42" s="727">
        <f t="shared" ref="AV42:AW42" si="114">AV43</f>
        <v>0</v>
      </c>
      <c r="AW42" s="727">
        <f t="shared" si="114"/>
        <v>0</v>
      </c>
      <c r="AX42" s="803">
        <f t="shared" ref="AX42:AX64" si="115">-($J42-AW42)</f>
        <v>-79</v>
      </c>
      <c r="AY42" s="861">
        <f t="shared" ref="AY42:AY48" si="116">(AW42-$J42)/$J42</f>
        <v>-1</v>
      </c>
      <c r="AZ42" s="828">
        <f>AZ43</f>
        <v>0</v>
      </c>
      <c r="BA42" s="727">
        <f t="shared" ref="BA42:BB42" si="117">BA43</f>
        <v>0</v>
      </c>
      <c r="BB42" s="727">
        <f t="shared" si="117"/>
        <v>0</v>
      </c>
      <c r="BC42" s="803">
        <f t="shared" ref="BC42:BC64" si="118">-($J42-BB42)</f>
        <v>-79</v>
      </c>
      <c r="BD42" s="861">
        <f t="shared" ref="BD42:BD48" si="119">(BB42-$J42)/$J42</f>
        <v>-1</v>
      </c>
      <c r="BE42" s="828">
        <f>BE43</f>
        <v>0</v>
      </c>
      <c r="BF42" s="727">
        <f>BF43</f>
        <v>0</v>
      </c>
      <c r="BG42" s="727">
        <f>BG43</f>
        <v>0</v>
      </c>
      <c r="BH42" s="803">
        <f t="shared" ref="BH42:BH64" si="120">-($J42-BG42)</f>
        <v>-79</v>
      </c>
      <c r="BI42" s="861">
        <f t="shared" ref="BI42:BI48" si="121">(BG42-$J42)/$J42</f>
        <v>-1</v>
      </c>
      <c r="BJ42" s="828">
        <f>BJ43</f>
        <v>0</v>
      </c>
      <c r="BK42" s="727">
        <f t="shared" ref="BK42:BL42" si="122">BK43</f>
        <v>0</v>
      </c>
      <c r="BL42" s="727">
        <f t="shared" si="122"/>
        <v>0</v>
      </c>
      <c r="BM42" s="803">
        <f t="shared" ref="BM42:BM64" si="123">-($J42-BL42)</f>
        <v>-79</v>
      </c>
      <c r="BN42" s="861">
        <f t="shared" ref="BN42:BN48" si="124">(BL42-$J42)/$J42</f>
        <v>-1</v>
      </c>
      <c r="BO42" s="671"/>
    </row>
    <row r="43" spans="1:67" ht="13.5" thickBot="1" x14ac:dyDescent="0.25">
      <c r="A43" s="671"/>
      <c r="B43" s="743" t="s">
        <v>173</v>
      </c>
      <c r="C43" s="829">
        <f>SUM(C44:C48)</f>
        <v>55</v>
      </c>
      <c r="D43" s="708">
        <f>SUM(D44:D48)</f>
        <v>28</v>
      </c>
      <c r="E43" s="708">
        <f>SUM(E44:E48)</f>
        <v>83</v>
      </c>
      <c r="F43" s="835"/>
      <c r="G43" s="847">
        <f t="shared" si="93"/>
        <v>4</v>
      </c>
      <c r="H43" s="831">
        <f>SUM(H44:H48)</f>
        <v>54</v>
      </c>
      <c r="I43" s="708">
        <f>SUM(I44:I48)</f>
        <v>25</v>
      </c>
      <c r="J43" s="708">
        <f>SUM(J44:J48)</f>
        <v>79</v>
      </c>
      <c r="K43" s="657">
        <v>0</v>
      </c>
      <c r="L43" s="829">
        <f>SUM(L44:L48)</f>
        <v>52</v>
      </c>
      <c r="M43" s="708">
        <f>SUM(M44:M48)</f>
        <v>25</v>
      </c>
      <c r="N43" s="708">
        <f>SUM(N44:N48)</f>
        <v>77</v>
      </c>
      <c r="O43" s="830">
        <f t="shared" ref="O43:O64" si="125">-($J43-N43)</f>
        <v>-2</v>
      </c>
      <c r="P43" s="861">
        <f>(N43-$J43)/$J43</f>
        <v>-2.5316455696202531E-2</v>
      </c>
      <c r="Q43" s="829">
        <f>SUM(Q44:Q48)</f>
        <v>52</v>
      </c>
      <c r="R43" s="708">
        <f>SUM(R44:R48)</f>
        <v>25</v>
      </c>
      <c r="S43" s="708">
        <f>SUM(S44:S48)</f>
        <v>77</v>
      </c>
      <c r="T43" s="811">
        <f t="shared" si="97"/>
        <v>-2</v>
      </c>
      <c r="U43" s="861">
        <f t="shared" si="98"/>
        <v>-2.5316455696202531E-2</v>
      </c>
      <c r="V43" s="829">
        <f>SUM(V44:V48)</f>
        <v>51</v>
      </c>
      <c r="W43" s="708">
        <f>SUM(W44:W48)</f>
        <v>25</v>
      </c>
      <c r="X43" s="708">
        <f>SUM(X44:X48)</f>
        <v>76</v>
      </c>
      <c r="Y43" s="811">
        <f t="shared" si="100"/>
        <v>-3</v>
      </c>
      <c r="Z43" s="861">
        <f t="shared" si="101"/>
        <v>-3.7974683544303799E-2</v>
      </c>
      <c r="AA43" s="829">
        <f>SUM(AA44:AA48)</f>
        <v>50</v>
      </c>
      <c r="AB43" s="708">
        <f>SUM(AB44:AB48)</f>
        <v>25</v>
      </c>
      <c r="AC43" s="708">
        <f>SUM(AC44:AC48)</f>
        <v>75</v>
      </c>
      <c r="AD43" s="811">
        <f t="shared" si="103"/>
        <v>-4</v>
      </c>
      <c r="AE43" s="861">
        <f t="shared" si="104"/>
        <v>-5.0632911392405063E-2</v>
      </c>
      <c r="AF43" s="829">
        <f>SUM(AF44:AF48)</f>
        <v>49</v>
      </c>
      <c r="AG43" s="708">
        <f>SUM(AG44:AG48)</f>
        <v>24</v>
      </c>
      <c r="AH43" s="708">
        <f>SUM(AH44:AH48)</f>
        <v>73</v>
      </c>
      <c r="AI43" s="811">
        <f t="shared" si="106"/>
        <v>-6</v>
      </c>
      <c r="AJ43" s="861">
        <f t="shared" si="107"/>
        <v>-7.5949367088607597E-2</v>
      </c>
      <c r="AK43" s="829">
        <f>SUM(AK44:AK48)</f>
        <v>48</v>
      </c>
      <c r="AL43" s="708">
        <f>SUM(AL44:AL48)</f>
        <v>24</v>
      </c>
      <c r="AM43" s="708">
        <f>SUM(AM44:AM48)</f>
        <v>72</v>
      </c>
      <c r="AN43" s="811">
        <f t="shared" si="109"/>
        <v>-7</v>
      </c>
      <c r="AO43" s="861">
        <f t="shared" si="110"/>
        <v>-8.8607594936708861E-2</v>
      </c>
      <c r="AP43" s="829">
        <f>SUM(AP44:AP48)</f>
        <v>0</v>
      </c>
      <c r="AQ43" s="708">
        <f>SUM(AQ44:AQ48)</f>
        <v>0</v>
      </c>
      <c r="AR43" s="708">
        <f>SUM(AR44:AR48)</f>
        <v>0</v>
      </c>
      <c r="AS43" s="811">
        <f t="shared" si="112"/>
        <v>-79</v>
      </c>
      <c r="AT43" s="861">
        <f t="shared" si="113"/>
        <v>-1</v>
      </c>
      <c r="AU43" s="829">
        <f>SUM(AU44:AU48)</f>
        <v>0</v>
      </c>
      <c r="AV43" s="708">
        <f>SUM(AV44:AV48)</f>
        <v>0</v>
      </c>
      <c r="AW43" s="708">
        <f>SUM(AW44:AW48)</f>
        <v>0</v>
      </c>
      <c r="AX43" s="811">
        <f t="shared" si="115"/>
        <v>-79</v>
      </c>
      <c r="AY43" s="861">
        <f t="shared" si="116"/>
        <v>-1</v>
      </c>
      <c r="AZ43" s="829">
        <f>SUM(AZ44:AZ48)</f>
        <v>0</v>
      </c>
      <c r="BA43" s="708">
        <f>SUM(BA44:BA48)</f>
        <v>0</v>
      </c>
      <c r="BB43" s="708">
        <f>SUM(BB44:BB48)</f>
        <v>0</v>
      </c>
      <c r="BC43" s="811">
        <f t="shared" si="118"/>
        <v>-79</v>
      </c>
      <c r="BD43" s="861">
        <f t="shared" si="119"/>
        <v>-1</v>
      </c>
      <c r="BE43" s="829">
        <f>SUM(BE44:BE48)</f>
        <v>0</v>
      </c>
      <c r="BF43" s="708">
        <f>SUM(BF44:BF48)</f>
        <v>0</v>
      </c>
      <c r="BG43" s="708">
        <f>SUM(BG44:BG48)</f>
        <v>0</v>
      </c>
      <c r="BH43" s="811">
        <f t="shared" si="120"/>
        <v>-79</v>
      </c>
      <c r="BI43" s="861">
        <f t="shared" si="121"/>
        <v>-1</v>
      </c>
      <c r="BJ43" s="829">
        <f>SUM(BJ44:BJ48)</f>
        <v>0</v>
      </c>
      <c r="BK43" s="708">
        <f>SUM(BK44:BK48)</f>
        <v>0</v>
      </c>
      <c r="BL43" s="708">
        <f>SUM(BL44:BL48)</f>
        <v>0</v>
      </c>
      <c r="BM43" s="811">
        <f t="shared" si="123"/>
        <v>-79</v>
      </c>
      <c r="BN43" s="861">
        <f>(BL43-$J43)/$J43</f>
        <v>-1</v>
      </c>
      <c r="BO43" s="671"/>
    </row>
    <row r="44" spans="1:67" s="654" customFormat="1" ht="13.5" thickBot="1" x14ac:dyDescent="0.25">
      <c r="A44" s="824"/>
      <c r="B44" s="770" t="s">
        <v>316</v>
      </c>
      <c r="C44" s="705">
        <v>12</v>
      </c>
      <c r="D44" s="706">
        <v>2</v>
      </c>
      <c r="E44" s="706">
        <f t="shared" ref="E44:E48" si="126">SUM(C44:D44)</f>
        <v>14</v>
      </c>
      <c r="F44" s="836"/>
      <c r="G44" s="848">
        <f t="shared" si="93"/>
        <v>1</v>
      </c>
      <c r="H44" s="712">
        <v>12</v>
      </c>
      <c r="I44" s="706">
        <v>1</v>
      </c>
      <c r="J44" s="706">
        <f>SUM(H44:I44)</f>
        <v>13</v>
      </c>
      <c r="K44" s="658">
        <v>0</v>
      </c>
      <c r="L44" s="705">
        <v>11</v>
      </c>
      <c r="M44" s="706">
        <v>2</v>
      </c>
      <c r="N44" s="706">
        <f>SUM(L44:M44)</f>
        <v>13</v>
      </c>
      <c r="O44" s="810">
        <f t="shared" si="125"/>
        <v>0</v>
      </c>
      <c r="P44" s="861">
        <f t="shared" ref="P44:P48" si="127">(N44-$J44)/$J44</f>
        <v>0</v>
      </c>
      <c r="Q44" s="705">
        <v>11</v>
      </c>
      <c r="R44" s="706">
        <v>2</v>
      </c>
      <c r="S44" s="706">
        <f>SUM(Q44:R44)</f>
        <v>13</v>
      </c>
      <c r="T44" s="810">
        <f t="shared" si="97"/>
        <v>0</v>
      </c>
      <c r="U44" s="861">
        <f t="shared" si="98"/>
        <v>0</v>
      </c>
      <c r="V44" s="705">
        <v>11</v>
      </c>
      <c r="W44" s="706">
        <v>2</v>
      </c>
      <c r="X44" s="706">
        <f>SUM(V44:W44)</f>
        <v>13</v>
      </c>
      <c r="Y44" s="810">
        <f t="shared" si="100"/>
        <v>0</v>
      </c>
      <c r="Z44" s="861">
        <f t="shared" si="101"/>
        <v>0</v>
      </c>
      <c r="AA44" s="705">
        <v>10</v>
      </c>
      <c r="AB44" s="706">
        <v>2</v>
      </c>
      <c r="AC44" s="706">
        <f>SUM(AA44:AB44)</f>
        <v>12</v>
      </c>
      <c r="AD44" s="810">
        <f t="shared" si="103"/>
        <v>-1</v>
      </c>
      <c r="AE44" s="861">
        <f t="shared" si="104"/>
        <v>-7.6923076923076927E-2</v>
      </c>
      <c r="AF44" s="705">
        <v>10</v>
      </c>
      <c r="AG44" s="706">
        <v>2</v>
      </c>
      <c r="AH44" s="706">
        <f>SUM(AF44:AG44)</f>
        <v>12</v>
      </c>
      <c r="AI44" s="810">
        <f t="shared" si="106"/>
        <v>-1</v>
      </c>
      <c r="AJ44" s="861">
        <f t="shared" si="107"/>
        <v>-7.6923076923076927E-2</v>
      </c>
      <c r="AK44" s="705">
        <v>10</v>
      </c>
      <c r="AL44" s="706">
        <v>2</v>
      </c>
      <c r="AM44" s="706">
        <f>SUM(AK44:AL44)</f>
        <v>12</v>
      </c>
      <c r="AN44" s="810">
        <f t="shared" si="109"/>
        <v>-1</v>
      </c>
      <c r="AO44" s="861">
        <f t="shared" si="110"/>
        <v>-7.6923076923076927E-2</v>
      </c>
      <c r="AP44" s="705"/>
      <c r="AQ44" s="706"/>
      <c r="AR44" s="706">
        <f t="shared" ref="AR44:AR64" si="128">SUM(AP44:AQ44)</f>
        <v>0</v>
      </c>
      <c r="AS44" s="810">
        <f t="shared" si="112"/>
        <v>-13</v>
      </c>
      <c r="AT44" s="861">
        <f t="shared" si="113"/>
        <v>-1</v>
      </c>
      <c r="AU44" s="705"/>
      <c r="AV44" s="706"/>
      <c r="AW44" s="706">
        <f t="shared" ref="AW44:AW64" si="129">SUM(AU44:AV44)</f>
        <v>0</v>
      </c>
      <c r="AX44" s="810">
        <f t="shared" si="115"/>
        <v>-13</v>
      </c>
      <c r="AY44" s="861">
        <f t="shared" si="116"/>
        <v>-1</v>
      </c>
      <c r="AZ44" s="705"/>
      <c r="BA44" s="706"/>
      <c r="BB44" s="706">
        <f>SUM(AZ44:BA44)</f>
        <v>0</v>
      </c>
      <c r="BC44" s="810">
        <f t="shared" si="118"/>
        <v>-13</v>
      </c>
      <c r="BD44" s="861">
        <f t="shared" si="119"/>
        <v>-1</v>
      </c>
      <c r="BE44" s="705"/>
      <c r="BF44" s="706"/>
      <c r="BG44" s="706">
        <f>SUM(BE44:BF44)</f>
        <v>0</v>
      </c>
      <c r="BH44" s="810">
        <f t="shared" si="120"/>
        <v>-13</v>
      </c>
      <c r="BI44" s="861">
        <f t="shared" si="121"/>
        <v>-1</v>
      </c>
      <c r="BJ44" s="705"/>
      <c r="BK44" s="706"/>
      <c r="BL44" s="706">
        <f>SUM(BJ44:BK44)</f>
        <v>0</v>
      </c>
      <c r="BM44" s="810">
        <f t="shared" si="123"/>
        <v>-13</v>
      </c>
      <c r="BN44" s="861">
        <f t="shared" si="124"/>
        <v>-1</v>
      </c>
      <c r="BO44" s="824"/>
    </row>
    <row r="45" spans="1:67" s="654" customFormat="1" ht="13.5" thickBot="1" x14ac:dyDescent="0.25">
      <c r="A45" s="824"/>
      <c r="B45" s="770" t="s">
        <v>9</v>
      </c>
      <c r="C45" s="705">
        <v>10</v>
      </c>
      <c r="D45" s="706">
        <v>3</v>
      </c>
      <c r="E45" s="706">
        <f t="shared" si="126"/>
        <v>13</v>
      </c>
      <c r="F45" s="836"/>
      <c r="G45" s="848">
        <f t="shared" si="93"/>
        <v>0</v>
      </c>
      <c r="H45" s="712">
        <v>10</v>
      </c>
      <c r="I45" s="706">
        <v>3</v>
      </c>
      <c r="J45" s="706">
        <f>SUM(H45:I45)</f>
        <v>13</v>
      </c>
      <c r="K45" s="658">
        <v>0</v>
      </c>
      <c r="L45" s="705">
        <v>9</v>
      </c>
      <c r="M45" s="706">
        <v>2</v>
      </c>
      <c r="N45" s="706">
        <f>SUM(L45:M45)</f>
        <v>11</v>
      </c>
      <c r="O45" s="810">
        <f t="shared" si="125"/>
        <v>-2</v>
      </c>
      <c r="P45" s="861">
        <f t="shared" si="127"/>
        <v>-0.15384615384615385</v>
      </c>
      <c r="Q45" s="705">
        <v>9</v>
      </c>
      <c r="R45" s="706">
        <v>2</v>
      </c>
      <c r="S45" s="706">
        <f>SUM(Q45:R45)</f>
        <v>11</v>
      </c>
      <c r="T45" s="810">
        <f t="shared" si="97"/>
        <v>-2</v>
      </c>
      <c r="U45" s="861">
        <f t="shared" si="98"/>
        <v>-0.15384615384615385</v>
      </c>
      <c r="V45" s="705">
        <v>8</v>
      </c>
      <c r="W45" s="706">
        <v>2</v>
      </c>
      <c r="X45" s="706">
        <f>SUM(V45:W45)</f>
        <v>10</v>
      </c>
      <c r="Y45" s="810">
        <f t="shared" si="100"/>
        <v>-3</v>
      </c>
      <c r="Z45" s="861">
        <f t="shared" si="101"/>
        <v>-0.23076923076923078</v>
      </c>
      <c r="AA45" s="705">
        <v>8</v>
      </c>
      <c r="AB45" s="706">
        <v>2</v>
      </c>
      <c r="AC45" s="706">
        <f>SUM(AA45:AB45)</f>
        <v>10</v>
      </c>
      <c r="AD45" s="810">
        <f t="shared" si="103"/>
        <v>-3</v>
      </c>
      <c r="AE45" s="861">
        <f t="shared" si="104"/>
        <v>-0.23076923076923078</v>
      </c>
      <c r="AF45" s="705">
        <v>7</v>
      </c>
      <c r="AG45" s="706">
        <v>1</v>
      </c>
      <c r="AH45" s="706">
        <f>SUM(AF45:AG45)</f>
        <v>8</v>
      </c>
      <c r="AI45" s="810">
        <f t="shared" si="106"/>
        <v>-5</v>
      </c>
      <c r="AJ45" s="861">
        <f t="shared" si="107"/>
        <v>-0.38461538461538464</v>
      </c>
      <c r="AK45" s="705">
        <v>7</v>
      </c>
      <c r="AL45" s="706">
        <v>1</v>
      </c>
      <c r="AM45" s="706">
        <f>SUM(AK45:AL45)</f>
        <v>8</v>
      </c>
      <c r="AN45" s="810">
        <f t="shared" si="109"/>
        <v>-5</v>
      </c>
      <c r="AO45" s="861">
        <f t="shared" si="110"/>
        <v>-0.38461538461538464</v>
      </c>
      <c r="AP45" s="705"/>
      <c r="AQ45" s="706"/>
      <c r="AR45" s="706">
        <f t="shared" si="128"/>
        <v>0</v>
      </c>
      <c r="AS45" s="810">
        <f t="shared" si="112"/>
        <v>-13</v>
      </c>
      <c r="AT45" s="861">
        <f t="shared" si="113"/>
        <v>-1</v>
      </c>
      <c r="AU45" s="705"/>
      <c r="AV45" s="706"/>
      <c r="AW45" s="706">
        <f t="shared" si="129"/>
        <v>0</v>
      </c>
      <c r="AX45" s="810">
        <f t="shared" si="115"/>
        <v>-13</v>
      </c>
      <c r="AY45" s="861">
        <f t="shared" si="116"/>
        <v>-1</v>
      </c>
      <c r="AZ45" s="705"/>
      <c r="BA45" s="706"/>
      <c r="BB45" s="706">
        <f>SUM(AZ45:BA45)</f>
        <v>0</v>
      </c>
      <c r="BC45" s="810">
        <f t="shared" si="118"/>
        <v>-13</v>
      </c>
      <c r="BD45" s="861">
        <f t="shared" si="119"/>
        <v>-1</v>
      </c>
      <c r="BE45" s="705"/>
      <c r="BF45" s="706"/>
      <c r="BG45" s="706">
        <f>SUM(BE45:BF45)</f>
        <v>0</v>
      </c>
      <c r="BH45" s="810">
        <f t="shared" si="120"/>
        <v>-13</v>
      </c>
      <c r="BI45" s="861">
        <f t="shared" si="121"/>
        <v>-1</v>
      </c>
      <c r="BJ45" s="705"/>
      <c r="BK45" s="706"/>
      <c r="BL45" s="706">
        <f>SUM(BJ45:BK45)</f>
        <v>0</v>
      </c>
      <c r="BM45" s="810">
        <f t="shared" si="123"/>
        <v>-13</v>
      </c>
      <c r="BN45" s="861">
        <f t="shared" si="124"/>
        <v>-1</v>
      </c>
      <c r="BO45" s="824"/>
    </row>
    <row r="46" spans="1:67" s="654" customFormat="1" ht="13.5" thickBot="1" x14ac:dyDescent="0.25">
      <c r="A46" s="824"/>
      <c r="B46" s="770" t="s">
        <v>103</v>
      </c>
      <c r="C46" s="705">
        <v>10</v>
      </c>
      <c r="D46" s="706">
        <v>2</v>
      </c>
      <c r="E46" s="706">
        <f t="shared" si="126"/>
        <v>12</v>
      </c>
      <c r="F46" s="836"/>
      <c r="G46" s="848">
        <f t="shared" si="93"/>
        <v>0</v>
      </c>
      <c r="H46" s="712">
        <v>10</v>
      </c>
      <c r="I46" s="732">
        <v>2</v>
      </c>
      <c r="J46" s="706">
        <f>SUM(H46:I46)</f>
        <v>12</v>
      </c>
      <c r="K46" s="658">
        <v>0</v>
      </c>
      <c r="L46" s="705">
        <v>10</v>
      </c>
      <c r="M46" s="732">
        <v>2</v>
      </c>
      <c r="N46" s="706">
        <f>SUM(L46:M46)</f>
        <v>12</v>
      </c>
      <c r="O46" s="810">
        <f t="shared" si="125"/>
        <v>0</v>
      </c>
      <c r="P46" s="861">
        <f t="shared" si="127"/>
        <v>0</v>
      </c>
      <c r="Q46" s="705">
        <v>10</v>
      </c>
      <c r="R46" s="732">
        <v>2</v>
      </c>
      <c r="S46" s="706">
        <f>SUM(Q46:R46)</f>
        <v>12</v>
      </c>
      <c r="T46" s="810">
        <f t="shared" si="97"/>
        <v>0</v>
      </c>
      <c r="U46" s="861">
        <f t="shared" si="98"/>
        <v>0</v>
      </c>
      <c r="V46" s="705">
        <v>10</v>
      </c>
      <c r="W46" s="732">
        <v>2</v>
      </c>
      <c r="X46" s="706">
        <f>SUM(V46:W46)</f>
        <v>12</v>
      </c>
      <c r="Y46" s="810">
        <f t="shared" si="100"/>
        <v>0</v>
      </c>
      <c r="Z46" s="861">
        <f t="shared" si="101"/>
        <v>0</v>
      </c>
      <c r="AA46" s="705">
        <v>10</v>
      </c>
      <c r="AB46" s="732">
        <v>2</v>
      </c>
      <c r="AC46" s="706">
        <f>SUM(AA46:AB46)</f>
        <v>12</v>
      </c>
      <c r="AD46" s="810">
        <f t="shared" si="103"/>
        <v>0</v>
      </c>
      <c r="AE46" s="861">
        <f t="shared" si="104"/>
        <v>0</v>
      </c>
      <c r="AF46" s="705">
        <v>10</v>
      </c>
      <c r="AG46" s="732">
        <v>2</v>
      </c>
      <c r="AH46" s="706">
        <f>SUM(AF46:AG46)</f>
        <v>12</v>
      </c>
      <c r="AI46" s="810">
        <f t="shared" si="106"/>
        <v>0</v>
      </c>
      <c r="AJ46" s="861">
        <f t="shared" si="107"/>
        <v>0</v>
      </c>
      <c r="AK46" s="705">
        <v>10</v>
      </c>
      <c r="AL46" s="732">
        <v>2</v>
      </c>
      <c r="AM46" s="706">
        <f>SUM(AK46:AL46)</f>
        <v>12</v>
      </c>
      <c r="AN46" s="810">
        <f t="shared" si="109"/>
        <v>0</v>
      </c>
      <c r="AO46" s="861">
        <f t="shared" si="110"/>
        <v>0</v>
      </c>
      <c r="AP46" s="705"/>
      <c r="AQ46" s="732"/>
      <c r="AR46" s="706">
        <f t="shared" si="128"/>
        <v>0</v>
      </c>
      <c r="AS46" s="810">
        <f t="shared" si="112"/>
        <v>-12</v>
      </c>
      <c r="AT46" s="861">
        <f t="shared" si="113"/>
        <v>-1</v>
      </c>
      <c r="AU46" s="705"/>
      <c r="AV46" s="732"/>
      <c r="AW46" s="706">
        <f t="shared" si="129"/>
        <v>0</v>
      </c>
      <c r="AX46" s="810">
        <f t="shared" si="115"/>
        <v>-12</v>
      </c>
      <c r="AY46" s="861">
        <f t="shared" si="116"/>
        <v>-1</v>
      </c>
      <c r="AZ46" s="705"/>
      <c r="BA46" s="732"/>
      <c r="BB46" s="706">
        <f>SUM(AZ46:BA46)</f>
        <v>0</v>
      </c>
      <c r="BC46" s="810">
        <f t="shared" si="118"/>
        <v>-12</v>
      </c>
      <c r="BD46" s="861">
        <f t="shared" si="119"/>
        <v>-1</v>
      </c>
      <c r="BE46" s="705"/>
      <c r="BF46" s="732"/>
      <c r="BG46" s="706">
        <f>SUM(BE46:BF46)</f>
        <v>0</v>
      </c>
      <c r="BH46" s="810">
        <f t="shared" si="120"/>
        <v>-12</v>
      </c>
      <c r="BI46" s="861">
        <f t="shared" si="121"/>
        <v>-1</v>
      </c>
      <c r="BJ46" s="705"/>
      <c r="BK46" s="732"/>
      <c r="BL46" s="706">
        <f>SUM(BJ46:BK46)</f>
        <v>0</v>
      </c>
      <c r="BM46" s="810">
        <f t="shared" si="123"/>
        <v>-12</v>
      </c>
      <c r="BN46" s="861">
        <f t="shared" si="124"/>
        <v>-1</v>
      </c>
      <c r="BO46" s="824"/>
    </row>
    <row r="47" spans="1:67" s="654" customFormat="1" ht="13.5" thickBot="1" x14ac:dyDescent="0.25">
      <c r="A47" s="824"/>
      <c r="B47" s="770" t="s">
        <v>13</v>
      </c>
      <c r="C47" s="705">
        <v>7</v>
      </c>
      <c r="D47" s="706">
        <v>20</v>
      </c>
      <c r="E47" s="706">
        <f t="shared" si="126"/>
        <v>27</v>
      </c>
      <c r="F47" s="836"/>
      <c r="G47" s="848">
        <f t="shared" si="93"/>
        <v>3</v>
      </c>
      <c r="H47" s="712">
        <v>6</v>
      </c>
      <c r="I47" s="706">
        <v>18</v>
      </c>
      <c r="J47" s="706">
        <f>SUM(H47:I47)</f>
        <v>24</v>
      </c>
      <c r="K47" s="658">
        <v>0</v>
      </c>
      <c r="L47" s="705">
        <v>6</v>
      </c>
      <c r="M47" s="706">
        <v>18</v>
      </c>
      <c r="N47" s="706">
        <f>SUM(L47:M47)</f>
        <v>24</v>
      </c>
      <c r="O47" s="810">
        <f t="shared" si="125"/>
        <v>0</v>
      </c>
      <c r="P47" s="861">
        <f t="shared" si="127"/>
        <v>0</v>
      </c>
      <c r="Q47" s="705">
        <v>6</v>
      </c>
      <c r="R47" s="706">
        <v>18</v>
      </c>
      <c r="S47" s="706">
        <f>SUM(Q47:R47)</f>
        <v>24</v>
      </c>
      <c r="T47" s="810">
        <f t="shared" si="97"/>
        <v>0</v>
      </c>
      <c r="U47" s="861">
        <f t="shared" si="98"/>
        <v>0</v>
      </c>
      <c r="V47" s="705">
        <v>6</v>
      </c>
      <c r="W47" s="706">
        <v>18</v>
      </c>
      <c r="X47" s="706">
        <f>SUM(V47:W47)</f>
        <v>24</v>
      </c>
      <c r="Y47" s="810">
        <f t="shared" si="100"/>
        <v>0</v>
      </c>
      <c r="Z47" s="861">
        <f>(X47-$J47)/$J47</f>
        <v>0</v>
      </c>
      <c r="AA47" s="705">
        <v>6</v>
      </c>
      <c r="AB47" s="706">
        <v>18</v>
      </c>
      <c r="AC47" s="706">
        <f>SUM(AA47:AB47)</f>
        <v>24</v>
      </c>
      <c r="AD47" s="810">
        <f t="shared" si="103"/>
        <v>0</v>
      </c>
      <c r="AE47" s="861">
        <f t="shared" si="104"/>
        <v>0</v>
      </c>
      <c r="AF47" s="705">
        <v>6</v>
      </c>
      <c r="AG47" s="706">
        <v>18</v>
      </c>
      <c r="AH47" s="706">
        <f>SUM(AF47:AG47)</f>
        <v>24</v>
      </c>
      <c r="AI47" s="810">
        <f t="shared" si="106"/>
        <v>0</v>
      </c>
      <c r="AJ47" s="861">
        <f t="shared" si="107"/>
        <v>0</v>
      </c>
      <c r="AK47" s="705">
        <v>6</v>
      </c>
      <c r="AL47" s="706">
        <v>18</v>
      </c>
      <c r="AM47" s="706">
        <f>SUM(AK47:AL47)</f>
        <v>24</v>
      </c>
      <c r="AN47" s="810">
        <f t="shared" si="109"/>
        <v>0</v>
      </c>
      <c r="AO47" s="861">
        <f t="shared" si="110"/>
        <v>0</v>
      </c>
      <c r="AP47" s="705"/>
      <c r="AQ47" s="706"/>
      <c r="AR47" s="706">
        <f t="shared" si="128"/>
        <v>0</v>
      </c>
      <c r="AS47" s="810">
        <f t="shared" si="112"/>
        <v>-24</v>
      </c>
      <c r="AT47" s="861">
        <f t="shared" si="113"/>
        <v>-1</v>
      </c>
      <c r="AU47" s="705"/>
      <c r="AV47" s="706"/>
      <c r="AW47" s="706">
        <f t="shared" si="129"/>
        <v>0</v>
      </c>
      <c r="AX47" s="810">
        <f t="shared" si="115"/>
        <v>-24</v>
      </c>
      <c r="AY47" s="861">
        <f t="shared" si="116"/>
        <v>-1</v>
      </c>
      <c r="AZ47" s="705"/>
      <c r="BA47" s="706"/>
      <c r="BB47" s="706">
        <f>SUM(AZ47:BA47)</f>
        <v>0</v>
      </c>
      <c r="BC47" s="810">
        <f t="shared" si="118"/>
        <v>-24</v>
      </c>
      <c r="BD47" s="861">
        <f t="shared" si="119"/>
        <v>-1</v>
      </c>
      <c r="BE47" s="705"/>
      <c r="BF47" s="706"/>
      <c r="BG47" s="706">
        <f>SUM(BE47:BF47)</f>
        <v>0</v>
      </c>
      <c r="BH47" s="810">
        <f t="shared" si="120"/>
        <v>-24</v>
      </c>
      <c r="BI47" s="861">
        <f t="shared" si="121"/>
        <v>-1</v>
      </c>
      <c r="BJ47" s="705"/>
      <c r="BK47" s="706"/>
      <c r="BL47" s="706">
        <f>SUM(BJ47:BK47)</f>
        <v>0</v>
      </c>
      <c r="BM47" s="810">
        <f t="shared" si="123"/>
        <v>-24</v>
      </c>
      <c r="BN47" s="861">
        <f t="shared" si="124"/>
        <v>-1</v>
      </c>
      <c r="BO47" s="824"/>
    </row>
    <row r="48" spans="1:67" s="654" customFormat="1" ht="13.5" thickBot="1" x14ac:dyDescent="0.25">
      <c r="A48" s="824"/>
      <c r="B48" s="770" t="s">
        <v>80</v>
      </c>
      <c r="C48" s="705">
        <v>16</v>
      </c>
      <c r="D48" s="706">
        <v>1</v>
      </c>
      <c r="E48" s="706">
        <f t="shared" si="126"/>
        <v>17</v>
      </c>
      <c r="F48" s="836"/>
      <c r="G48" s="848">
        <f t="shared" si="93"/>
        <v>0</v>
      </c>
      <c r="H48" s="712">
        <v>16</v>
      </c>
      <c r="I48" s="706">
        <v>1</v>
      </c>
      <c r="J48" s="706">
        <f>SUM(H48:I48)</f>
        <v>17</v>
      </c>
      <c r="K48" s="658">
        <v>0</v>
      </c>
      <c r="L48" s="705">
        <v>16</v>
      </c>
      <c r="M48" s="706">
        <v>1</v>
      </c>
      <c r="N48" s="706">
        <f>SUM(L48:M48)</f>
        <v>17</v>
      </c>
      <c r="O48" s="810">
        <f t="shared" si="125"/>
        <v>0</v>
      </c>
      <c r="P48" s="861">
        <f t="shared" si="127"/>
        <v>0</v>
      </c>
      <c r="Q48" s="705">
        <v>16</v>
      </c>
      <c r="R48" s="706">
        <v>1</v>
      </c>
      <c r="S48" s="706">
        <f>SUM(Q48:R48)</f>
        <v>17</v>
      </c>
      <c r="T48" s="810">
        <f t="shared" si="97"/>
        <v>0</v>
      </c>
      <c r="U48" s="861">
        <f t="shared" si="98"/>
        <v>0</v>
      </c>
      <c r="V48" s="705">
        <v>16</v>
      </c>
      <c r="W48" s="706">
        <v>1</v>
      </c>
      <c r="X48" s="706">
        <f>SUM(V48:W48)</f>
        <v>17</v>
      </c>
      <c r="Y48" s="810">
        <f t="shared" si="100"/>
        <v>0</v>
      </c>
      <c r="Z48" s="861">
        <f t="shared" si="101"/>
        <v>0</v>
      </c>
      <c r="AA48" s="705">
        <v>16</v>
      </c>
      <c r="AB48" s="706">
        <v>1</v>
      </c>
      <c r="AC48" s="706">
        <f>SUM(AA48:AB48)</f>
        <v>17</v>
      </c>
      <c r="AD48" s="810">
        <f t="shared" si="103"/>
        <v>0</v>
      </c>
      <c r="AE48" s="861">
        <f t="shared" si="104"/>
        <v>0</v>
      </c>
      <c r="AF48" s="705">
        <v>16</v>
      </c>
      <c r="AG48" s="706">
        <v>1</v>
      </c>
      <c r="AH48" s="706">
        <f>SUM(AF48:AG48)</f>
        <v>17</v>
      </c>
      <c r="AI48" s="810">
        <f t="shared" si="106"/>
        <v>0</v>
      </c>
      <c r="AJ48" s="861">
        <f t="shared" si="107"/>
        <v>0</v>
      </c>
      <c r="AK48" s="705">
        <v>15</v>
      </c>
      <c r="AL48" s="706">
        <v>1</v>
      </c>
      <c r="AM48" s="706">
        <f>SUM(AK48:AL48)</f>
        <v>16</v>
      </c>
      <c r="AN48" s="810">
        <f t="shared" si="109"/>
        <v>-1</v>
      </c>
      <c r="AO48" s="861">
        <f t="shared" si="110"/>
        <v>-5.8823529411764705E-2</v>
      </c>
      <c r="AP48" s="705"/>
      <c r="AQ48" s="706"/>
      <c r="AR48" s="706">
        <f t="shared" si="128"/>
        <v>0</v>
      </c>
      <c r="AS48" s="810">
        <f t="shared" si="112"/>
        <v>-17</v>
      </c>
      <c r="AT48" s="861">
        <f t="shared" si="113"/>
        <v>-1</v>
      </c>
      <c r="AU48" s="705"/>
      <c r="AV48" s="706"/>
      <c r="AW48" s="706">
        <f t="shared" si="129"/>
        <v>0</v>
      </c>
      <c r="AX48" s="810">
        <f t="shared" si="115"/>
        <v>-17</v>
      </c>
      <c r="AY48" s="861">
        <f t="shared" si="116"/>
        <v>-1</v>
      </c>
      <c r="AZ48" s="705"/>
      <c r="BA48" s="706"/>
      <c r="BB48" s="706">
        <f>SUM(AZ48:BA48)</f>
        <v>0</v>
      </c>
      <c r="BC48" s="810">
        <f t="shared" si="118"/>
        <v>-17</v>
      </c>
      <c r="BD48" s="861">
        <f t="shared" si="119"/>
        <v>-1</v>
      </c>
      <c r="BE48" s="705"/>
      <c r="BF48" s="706"/>
      <c r="BG48" s="706">
        <f>SUM(BE48:BF48)</f>
        <v>0</v>
      </c>
      <c r="BH48" s="810">
        <f t="shared" si="120"/>
        <v>-17</v>
      </c>
      <c r="BI48" s="861">
        <f t="shared" si="121"/>
        <v>-1</v>
      </c>
      <c r="BJ48" s="705"/>
      <c r="BK48" s="706"/>
      <c r="BL48" s="706">
        <f>SUM(BJ48:BK48)</f>
        <v>0</v>
      </c>
      <c r="BM48" s="810">
        <f t="shared" si="123"/>
        <v>-17</v>
      </c>
      <c r="BN48" s="861">
        <f t="shared" si="124"/>
        <v>-1</v>
      </c>
      <c r="BO48" s="824"/>
    </row>
    <row r="49" spans="1:67" ht="13.5" thickBot="1" x14ac:dyDescent="0.25">
      <c r="A49" s="671"/>
      <c r="B49" s="769" t="s">
        <v>82</v>
      </c>
      <c r="C49" s="716">
        <f>C50</f>
        <v>430</v>
      </c>
      <c r="D49" s="727">
        <f>D50</f>
        <v>164</v>
      </c>
      <c r="E49" s="727">
        <f>E50</f>
        <v>594</v>
      </c>
      <c r="F49" s="837"/>
      <c r="G49" s="846">
        <f t="shared" si="93"/>
        <v>14</v>
      </c>
      <c r="H49" s="728">
        <f>H50</f>
        <v>424</v>
      </c>
      <c r="I49" s="727">
        <f>I50</f>
        <v>156</v>
      </c>
      <c r="J49" s="727">
        <f>J50</f>
        <v>580</v>
      </c>
      <c r="K49" s="745">
        <f t="shared" ref="K49" si="130">K50</f>
        <v>0</v>
      </c>
      <c r="L49" s="716">
        <f>L50</f>
        <v>417</v>
      </c>
      <c r="M49" s="727">
        <f>M50</f>
        <v>151</v>
      </c>
      <c r="N49" s="727">
        <f>N50</f>
        <v>568</v>
      </c>
      <c r="O49" s="803">
        <f t="shared" si="125"/>
        <v>-12</v>
      </c>
      <c r="P49" s="861">
        <f>(N49-$J49)/$J49</f>
        <v>-2.0689655172413793E-2</v>
      </c>
      <c r="Q49" s="716">
        <f>Q50</f>
        <v>409</v>
      </c>
      <c r="R49" s="727">
        <f>R50</f>
        <v>144</v>
      </c>
      <c r="S49" s="727">
        <f>S50</f>
        <v>553</v>
      </c>
      <c r="T49" s="803">
        <f t="shared" si="97"/>
        <v>-27</v>
      </c>
      <c r="U49" s="861">
        <f>(S49-$J49)/$J49</f>
        <v>-4.6551724137931037E-2</v>
      </c>
      <c r="V49" s="716">
        <f>V50</f>
        <v>407</v>
      </c>
      <c r="W49" s="727">
        <f>W50</f>
        <v>142</v>
      </c>
      <c r="X49" s="727">
        <f>X50</f>
        <v>549</v>
      </c>
      <c r="Y49" s="803">
        <f t="shared" si="100"/>
        <v>-31</v>
      </c>
      <c r="Z49" s="861">
        <f>(X49-$J49)/$J49</f>
        <v>-5.3448275862068968E-2</v>
      </c>
      <c r="AA49" s="716">
        <f>AA50</f>
        <v>402</v>
      </c>
      <c r="AB49" s="727">
        <f>AB50</f>
        <v>139</v>
      </c>
      <c r="AC49" s="727">
        <f>AC50</f>
        <v>541</v>
      </c>
      <c r="AD49" s="803">
        <f t="shared" si="103"/>
        <v>-39</v>
      </c>
      <c r="AE49" s="861">
        <f>(AC49-$J49)/$J49</f>
        <v>-6.7241379310344823E-2</v>
      </c>
      <c r="AF49" s="716">
        <f>AF50</f>
        <v>365</v>
      </c>
      <c r="AG49" s="727">
        <f>AG50</f>
        <v>129</v>
      </c>
      <c r="AH49" s="727">
        <f>AH50</f>
        <v>494</v>
      </c>
      <c r="AI49" s="803">
        <f t="shared" si="106"/>
        <v>-86</v>
      </c>
      <c r="AJ49" s="861">
        <f>(AH49-$J49)/$J49</f>
        <v>-0.14827586206896551</v>
      </c>
      <c r="AK49" s="716">
        <f>AK50</f>
        <v>373</v>
      </c>
      <c r="AL49" s="727">
        <f>AL50</f>
        <v>130</v>
      </c>
      <c r="AM49" s="727">
        <f>AM50</f>
        <v>503</v>
      </c>
      <c r="AN49" s="803">
        <f t="shared" si="109"/>
        <v>-77</v>
      </c>
      <c r="AO49" s="861">
        <f>(AM49-$J49)/$J49</f>
        <v>-0.13275862068965516</v>
      </c>
      <c r="AP49" s="716">
        <f>AP50</f>
        <v>0</v>
      </c>
      <c r="AQ49" s="727">
        <f>AQ50</f>
        <v>0</v>
      </c>
      <c r="AR49" s="730">
        <f>SUM(AR50)</f>
        <v>0</v>
      </c>
      <c r="AS49" s="803">
        <f t="shared" si="112"/>
        <v>-580</v>
      </c>
      <c r="AT49" s="861">
        <f>(AR49-$J49)/$J49</f>
        <v>-1</v>
      </c>
      <c r="AU49" s="716">
        <f>AU50</f>
        <v>0</v>
      </c>
      <c r="AV49" s="727">
        <f>AV50</f>
        <v>0</v>
      </c>
      <c r="AW49" s="730">
        <f>AW50</f>
        <v>0</v>
      </c>
      <c r="AX49" s="803">
        <f t="shared" si="115"/>
        <v>-580</v>
      </c>
      <c r="AY49" s="861">
        <f>(AW49-$J49)/$J49</f>
        <v>-1</v>
      </c>
      <c r="AZ49" s="716">
        <f>AZ50</f>
        <v>0</v>
      </c>
      <c r="BA49" s="727">
        <f>BA50</f>
        <v>0</v>
      </c>
      <c r="BB49" s="727">
        <f>BB50</f>
        <v>0</v>
      </c>
      <c r="BC49" s="803">
        <f t="shared" si="118"/>
        <v>-580</v>
      </c>
      <c r="BD49" s="861">
        <f>(BB49-$J49)/$J49</f>
        <v>-1</v>
      </c>
      <c r="BE49" s="716">
        <f>BE50</f>
        <v>0</v>
      </c>
      <c r="BF49" s="727">
        <f>BF50</f>
        <v>0</v>
      </c>
      <c r="BG49" s="727">
        <f>BG50</f>
        <v>0</v>
      </c>
      <c r="BH49" s="803">
        <f t="shared" si="120"/>
        <v>-580</v>
      </c>
      <c r="BI49" s="861">
        <f>(BG49-$J49)/$J49</f>
        <v>-1</v>
      </c>
      <c r="BJ49" s="716">
        <f>BJ50</f>
        <v>0</v>
      </c>
      <c r="BK49" s="727">
        <f>BK50</f>
        <v>0</v>
      </c>
      <c r="BL49" s="727">
        <f>BL50</f>
        <v>0</v>
      </c>
      <c r="BM49" s="803">
        <f t="shared" si="123"/>
        <v>-580</v>
      </c>
      <c r="BN49" s="861">
        <f>(BL49-$J49)/$J49</f>
        <v>-1</v>
      </c>
      <c r="BO49" s="671"/>
    </row>
    <row r="50" spans="1:67" ht="13.5" thickBot="1" x14ac:dyDescent="0.25">
      <c r="A50" s="671"/>
      <c r="B50" s="743" t="s">
        <v>173</v>
      </c>
      <c r="C50" s="707">
        <f>SUM(C51:C64)</f>
        <v>430</v>
      </c>
      <c r="D50" s="708">
        <f>SUM(D51:D64)</f>
        <v>164</v>
      </c>
      <c r="E50" s="714">
        <f>SUM(E51:E64)</f>
        <v>594</v>
      </c>
      <c r="F50" s="835"/>
      <c r="G50" s="847">
        <f t="shared" si="93"/>
        <v>14</v>
      </c>
      <c r="H50" s="710">
        <f>SUM(H51:H64)</f>
        <v>424</v>
      </c>
      <c r="I50" s="708">
        <f>SUM(I51:I64)</f>
        <v>156</v>
      </c>
      <c r="J50" s="708">
        <f>SUM(J51:J64)</f>
        <v>580</v>
      </c>
      <c r="K50" s="657">
        <v>0</v>
      </c>
      <c r="L50" s="707">
        <f>SUM(L51:L64)</f>
        <v>417</v>
      </c>
      <c r="M50" s="708">
        <f>SUM(M51:M64)</f>
        <v>151</v>
      </c>
      <c r="N50" s="708">
        <f>SUM(N51:N64)</f>
        <v>568</v>
      </c>
      <c r="O50" s="811">
        <f t="shared" si="125"/>
        <v>-12</v>
      </c>
      <c r="P50" s="861">
        <f>(N50-$J50)/$J50</f>
        <v>-2.0689655172413793E-2</v>
      </c>
      <c r="Q50" s="707">
        <f>SUM(Q51:Q64)</f>
        <v>409</v>
      </c>
      <c r="R50" s="708">
        <f>SUM(R51:R64)</f>
        <v>144</v>
      </c>
      <c r="S50" s="708">
        <f>SUM(S51:S64)</f>
        <v>553</v>
      </c>
      <c r="T50" s="811">
        <f t="shared" si="97"/>
        <v>-27</v>
      </c>
      <c r="U50" s="861">
        <f>(S50-$J50)/$J50</f>
        <v>-4.6551724137931037E-2</v>
      </c>
      <c r="V50" s="707">
        <f>SUM(V51:V64)</f>
        <v>407</v>
      </c>
      <c r="W50" s="708">
        <f>SUM(W51:W64)</f>
        <v>142</v>
      </c>
      <c r="X50" s="708">
        <f>SUM(X51:X64)</f>
        <v>549</v>
      </c>
      <c r="Y50" s="811">
        <f t="shared" si="100"/>
        <v>-31</v>
      </c>
      <c r="Z50" s="861">
        <f>(X50-$J50)/$J50</f>
        <v>-5.3448275862068968E-2</v>
      </c>
      <c r="AA50" s="707">
        <f>SUM(AA51:AA64)</f>
        <v>402</v>
      </c>
      <c r="AB50" s="708">
        <f>SUM(AB51:AB64)</f>
        <v>139</v>
      </c>
      <c r="AC50" s="708">
        <f>SUM(AC51:AC64)</f>
        <v>541</v>
      </c>
      <c r="AD50" s="811">
        <f t="shared" si="103"/>
        <v>-39</v>
      </c>
      <c r="AE50" s="861">
        <f>(AC50-$J50)/$J50</f>
        <v>-6.7241379310344823E-2</v>
      </c>
      <c r="AF50" s="707">
        <f>SUM(AF51:AF64)</f>
        <v>365</v>
      </c>
      <c r="AG50" s="708">
        <f>SUM(AG51:AG64)</f>
        <v>129</v>
      </c>
      <c r="AH50" s="708">
        <f>SUM(AH51:AH64)</f>
        <v>494</v>
      </c>
      <c r="AI50" s="811">
        <f t="shared" si="106"/>
        <v>-86</v>
      </c>
      <c r="AJ50" s="861">
        <f>(AH50-$J50)/$J50</f>
        <v>-0.14827586206896551</v>
      </c>
      <c r="AK50" s="707">
        <f>SUM(AK51:AK64)</f>
        <v>373</v>
      </c>
      <c r="AL50" s="708">
        <f>SUM(AL51:AL64)</f>
        <v>130</v>
      </c>
      <c r="AM50" s="708">
        <f>SUM(AM51:AM64)</f>
        <v>503</v>
      </c>
      <c r="AN50" s="811">
        <f t="shared" si="109"/>
        <v>-77</v>
      </c>
      <c r="AO50" s="861">
        <f>(AM50-$J50)/$J50</f>
        <v>-0.13275862068965516</v>
      </c>
      <c r="AP50" s="707">
        <f>SUM(AP51:AP64)</f>
        <v>0</v>
      </c>
      <c r="AQ50" s="708">
        <f>SUM(AQ51:AQ64)</f>
        <v>0</v>
      </c>
      <c r="AR50" s="714">
        <f>SUM(AR51:AR64)</f>
        <v>0</v>
      </c>
      <c r="AS50" s="811">
        <f t="shared" si="112"/>
        <v>-580</v>
      </c>
      <c r="AT50" s="861">
        <f>(AR50-$J50)/$J50</f>
        <v>-1</v>
      </c>
      <c r="AU50" s="707">
        <f>SUM(AU51:AU64)</f>
        <v>0</v>
      </c>
      <c r="AV50" s="708">
        <f>SUM(AV51:AV64)</f>
        <v>0</v>
      </c>
      <c r="AW50" s="807">
        <f>SUM(AW51:AW64)</f>
        <v>0</v>
      </c>
      <c r="AX50" s="811">
        <f t="shared" si="115"/>
        <v>-580</v>
      </c>
      <c r="AY50" s="861">
        <f>(AW50-$J50)/$J50</f>
        <v>-1</v>
      </c>
      <c r="AZ50" s="707">
        <f>SUM(AZ51:AZ64)</f>
        <v>0</v>
      </c>
      <c r="BA50" s="708">
        <f>SUM(BA51:BA64)</f>
        <v>0</v>
      </c>
      <c r="BB50" s="708">
        <f>SUM(BB51:BB64)</f>
        <v>0</v>
      </c>
      <c r="BC50" s="811">
        <f t="shared" si="118"/>
        <v>-580</v>
      </c>
      <c r="BD50" s="861">
        <f>(BB50-$J50)/$J50</f>
        <v>-1</v>
      </c>
      <c r="BE50" s="707">
        <f>SUM(BE51:BE64)</f>
        <v>0</v>
      </c>
      <c r="BF50" s="708">
        <f>SUM(BF51:BF64)</f>
        <v>0</v>
      </c>
      <c r="BG50" s="708">
        <f>SUM(BG51:BG64)</f>
        <v>0</v>
      </c>
      <c r="BH50" s="811">
        <f t="shared" si="120"/>
        <v>-580</v>
      </c>
      <c r="BI50" s="861">
        <f>(BG50-$J50)/$J50</f>
        <v>-1</v>
      </c>
      <c r="BJ50" s="707">
        <f>SUM(BJ51:BJ64)</f>
        <v>0</v>
      </c>
      <c r="BK50" s="708">
        <f>SUM(BK51:BK64)</f>
        <v>0</v>
      </c>
      <c r="BL50" s="708">
        <f>SUM(BL51:BL64)</f>
        <v>0</v>
      </c>
      <c r="BM50" s="811">
        <f t="shared" si="123"/>
        <v>-580</v>
      </c>
      <c r="BN50" s="861">
        <f>(BL50-$J50)/$J50</f>
        <v>-1</v>
      </c>
      <c r="BO50" s="671"/>
    </row>
    <row r="51" spans="1:67" s="654" customFormat="1" ht="13.5" thickBot="1" x14ac:dyDescent="0.25">
      <c r="A51" s="824"/>
      <c r="B51" s="770" t="s">
        <v>9</v>
      </c>
      <c r="C51" s="705">
        <v>80</v>
      </c>
      <c r="D51" s="706">
        <v>21</v>
      </c>
      <c r="E51" s="706">
        <f t="shared" ref="E51:E64" si="131">SUM(C51:D51)</f>
        <v>101</v>
      </c>
      <c r="F51" s="836"/>
      <c r="G51" s="848">
        <f t="shared" si="93"/>
        <v>5</v>
      </c>
      <c r="H51" s="712">
        <v>77</v>
      </c>
      <c r="I51" s="706">
        <v>19</v>
      </c>
      <c r="J51" s="706">
        <f t="shared" ref="J51:J64" si="132">SUM(H51:I51)</f>
        <v>96</v>
      </c>
      <c r="K51" s="658">
        <v>0</v>
      </c>
      <c r="L51" s="705">
        <v>76</v>
      </c>
      <c r="M51" s="706">
        <v>20</v>
      </c>
      <c r="N51" s="706">
        <f t="shared" ref="N51:N64" si="133">SUM(L51:M51)</f>
        <v>96</v>
      </c>
      <c r="O51" s="810">
        <f t="shared" si="125"/>
        <v>0</v>
      </c>
      <c r="P51" s="861">
        <f t="shared" ref="P51:P63" si="134">(N51-$J51)/$J51</f>
        <v>0</v>
      </c>
      <c r="Q51" s="705">
        <v>75</v>
      </c>
      <c r="R51" s="706">
        <v>19</v>
      </c>
      <c r="S51" s="706">
        <f t="shared" ref="S51:S64" si="135">SUM(Q51:R51)</f>
        <v>94</v>
      </c>
      <c r="T51" s="810">
        <f t="shared" si="97"/>
        <v>-2</v>
      </c>
      <c r="U51" s="861">
        <f t="shared" ref="U51:U64" si="136">(S51-$J51)/$J51</f>
        <v>-2.0833333333333332E-2</v>
      </c>
      <c r="V51" s="705">
        <v>75</v>
      </c>
      <c r="W51" s="706">
        <v>19</v>
      </c>
      <c r="X51" s="706">
        <f t="shared" ref="X51:X64" si="137">SUM(V51:W51)</f>
        <v>94</v>
      </c>
      <c r="Y51" s="810">
        <f t="shared" si="100"/>
        <v>-2</v>
      </c>
      <c r="Z51" s="861">
        <f t="shared" ref="Z51:Z64" si="138">(X51-$J51)/$J51</f>
        <v>-2.0833333333333332E-2</v>
      </c>
      <c r="AA51" s="705">
        <v>75</v>
      </c>
      <c r="AB51" s="706">
        <v>19</v>
      </c>
      <c r="AC51" s="706">
        <f t="shared" ref="AC51:AC64" si="139">SUM(AA51:AB51)</f>
        <v>94</v>
      </c>
      <c r="AD51" s="810">
        <f t="shared" si="103"/>
        <v>-2</v>
      </c>
      <c r="AE51" s="861">
        <f t="shared" ref="AE51:AE64" si="140">(AC51-$J51)/$J51</f>
        <v>-2.0833333333333332E-2</v>
      </c>
      <c r="AF51" s="705">
        <v>68</v>
      </c>
      <c r="AG51" s="706">
        <v>17</v>
      </c>
      <c r="AH51" s="706">
        <f t="shared" ref="AH51:AH64" si="141">SUM(AF51:AG51)</f>
        <v>85</v>
      </c>
      <c r="AI51" s="810">
        <f t="shared" si="106"/>
        <v>-11</v>
      </c>
      <c r="AJ51" s="861">
        <f t="shared" ref="AJ51:AJ64" si="142">(AH51-$J51)/$J51</f>
        <v>-0.11458333333333333</v>
      </c>
      <c r="AK51" s="705">
        <v>73</v>
      </c>
      <c r="AL51" s="706">
        <v>17</v>
      </c>
      <c r="AM51" s="706">
        <f>SUM(AK51:AL51)</f>
        <v>90</v>
      </c>
      <c r="AN51" s="810">
        <f t="shared" si="109"/>
        <v>-6</v>
      </c>
      <c r="AO51" s="861">
        <f t="shared" ref="AO51:AO64" si="143">(AM51-$J51)/$J51</f>
        <v>-6.25E-2</v>
      </c>
      <c r="AP51" s="705"/>
      <c r="AQ51" s="706"/>
      <c r="AR51" s="706">
        <f t="shared" si="128"/>
        <v>0</v>
      </c>
      <c r="AS51" s="810">
        <f t="shared" si="112"/>
        <v>-96</v>
      </c>
      <c r="AT51" s="861">
        <f t="shared" ref="AT51:AT64" si="144">(AR51-$J51)/$J51</f>
        <v>-1</v>
      </c>
      <c r="AU51" s="705"/>
      <c r="AV51" s="706"/>
      <c r="AW51" s="706">
        <f t="shared" si="129"/>
        <v>0</v>
      </c>
      <c r="AX51" s="810">
        <f t="shared" si="115"/>
        <v>-96</v>
      </c>
      <c r="AY51" s="861">
        <f t="shared" ref="AY51:AY64" si="145">(AW51-$J51)/$J51</f>
        <v>-1</v>
      </c>
      <c r="AZ51" s="705"/>
      <c r="BA51" s="706"/>
      <c r="BB51" s="706">
        <f t="shared" ref="BB51:BB64" si="146">SUM(AZ51:BA51)</f>
        <v>0</v>
      </c>
      <c r="BC51" s="810">
        <f t="shared" si="118"/>
        <v>-96</v>
      </c>
      <c r="BD51" s="861">
        <f t="shared" ref="BD51:BD64" si="147">(BB51-$J51)/$J51</f>
        <v>-1</v>
      </c>
      <c r="BE51" s="705"/>
      <c r="BF51" s="706"/>
      <c r="BG51" s="706">
        <f>SUM(BE51:BF51)</f>
        <v>0</v>
      </c>
      <c r="BH51" s="810">
        <f t="shared" si="120"/>
        <v>-96</v>
      </c>
      <c r="BI51" s="861">
        <f t="shared" ref="BI51:BI64" si="148">(BG51-$J51)/$J51</f>
        <v>-1</v>
      </c>
      <c r="BJ51" s="705"/>
      <c r="BK51" s="706"/>
      <c r="BL51" s="706">
        <f>SUM(BJ51:BK51)</f>
        <v>0</v>
      </c>
      <c r="BM51" s="810">
        <f t="shared" si="123"/>
        <v>-96</v>
      </c>
      <c r="BN51" s="861">
        <f t="shared" ref="BN51:BN64" si="149">(BL51-$J51)/$J51</f>
        <v>-1</v>
      </c>
      <c r="BO51" s="824"/>
    </row>
    <row r="52" spans="1:67" s="654" customFormat="1" ht="13.5" thickBot="1" x14ac:dyDescent="0.25">
      <c r="A52" s="824"/>
      <c r="B52" s="770" t="s">
        <v>119</v>
      </c>
      <c r="C52" s="705">
        <v>19</v>
      </c>
      <c r="D52" s="706">
        <v>22</v>
      </c>
      <c r="E52" s="706">
        <f t="shared" si="131"/>
        <v>41</v>
      </c>
      <c r="F52" s="836"/>
      <c r="G52" s="848">
        <f t="shared" si="93"/>
        <v>2</v>
      </c>
      <c r="H52" s="712">
        <v>19</v>
      </c>
      <c r="I52" s="706">
        <v>20</v>
      </c>
      <c r="J52" s="706">
        <f t="shared" si="132"/>
        <v>39</v>
      </c>
      <c r="K52" s="658">
        <v>0</v>
      </c>
      <c r="L52" s="705">
        <v>18</v>
      </c>
      <c r="M52" s="706">
        <v>20</v>
      </c>
      <c r="N52" s="706">
        <f t="shared" si="133"/>
        <v>38</v>
      </c>
      <c r="O52" s="810">
        <f t="shared" si="125"/>
        <v>-1</v>
      </c>
      <c r="P52" s="861">
        <f t="shared" si="134"/>
        <v>-2.564102564102564E-2</v>
      </c>
      <c r="Q52" s="705">
        <v>18</v>
      </c>
      <c r="R52" s="706">
        <v>18</v>
      </c>
      <c r="S52" s="706">
        <f t="shared" si="135"/>
        <v>36</v>
      </c>
      <c r="T52" s="810">
        <f t="shared" si="97"/>
        <v>-3</v>
      </c>
      <c r="U52" s="861">
        <f t="shared" si="136"/>
        <v>-7.6923076923076927E-2</v>
      </c>
      <c r="V52" s="705">
        <v>18</v>
      </c>
      <c r="W52" s="706">
        <v>18</v>
      </c>
      <c r="X52" s="706">
        <f t="shared" si="137"/>
        <v>36</v>
      </c>
      <c r="Y52" s="810">
        <f t="shared" si="100"/>
        <v>-3</v>
      </c>
      <c r="Z52" s="861">
        <f t="shared" si="138"/>
        <v>-7.6923076923076927E-2</v>
      </c>
      <c r="AA52" s="705">
        <v>18</v>
      </c>
      <c r="AB52" s="706">
        <v>18</v>
      </c>
      <c r="AC52" s="706">
        <f t="shared" si="139"/>
        <v>36</v>
      </c>
      <c r="AD52" s="810">
        <f t="shared" si="103"/>
        <v>-3</v>
      </c>
      <c r="AE52" s="861">
        <f t="shared" si="140"/>
        <v>-7.6923076923076927E-2</v>
      </c>
      <c r="AF52" s="705">
        <v>17</v>
      </c>
      <c r="AG52" s="706">
        <v>17</v>
      </c>
      <c r="AH52" s="706">
        <f t="shared" si="141"/>
        <v>34</v>
      </c>
      <c r="AI52" s="810">
        <f t="shared" si="106"/>
        <v>-5</v>
      </c>
      <c r="AJ52" s="861">
        <f t="shared" si="142"/>
        <v>-0.12820512820512819</v>
      </c>
      <c r="AK52" s="705">
        <v>17</v>
      </c>
      <c r="AL52" s="706">
        <v>17</v>
      </c>
      <c r="AM52" s="706">
        <f>SUM(AK52:AL52)</f>
        <v>34</v>
      </c>
      <c r="AN52" s="810">
        <f t="shared" si="109"/>
        <v>-5</v>
      </c>
      <c r="AO52" s="861">
        <f t="shared" si="143"/>
        <v>-0.12820512820512819</v>
      </c>
      <c r="AP52" s="705"/>
      <c r="AQ52" s="706"/>
      <c r="AR52" s="706">
        <f t="shared" si="128"/>
        <v>0</v>
      </c>
      <c r="AS52" s="810">
        <f t="shared" si="112"/>
        <v>-39</v>
      </c>
      <c r="AT52" s="861">
        <f t="shared" si="144"/>
        <v>-1</v>
      </c>
      <c r="AU52" s="705"/>
      <c r="AV52" s="706"/>
      <c r="AW52" s="706">
        <f t="shared" si="129"/>
        <v>0</v>
      </c>
      <c r="AX52" s="810">
        <f t="shared" si="115"/>
        <v>-39</v>
      </c>
      <c r="AY52" s="861">
        <f t="shared" si="145"/>
        <v>-1</v>
      </c>
      <c r="AZ52" s="705"/>
      <c r="BA52" s="706"/>
      <c r="BB52" s="706">
        <f t="shared" si="146"/>
        <v>0</v>
      </c>
      <c r="BC52" s="810">
        <f t="shared" si="118"/>
        <v>-39</v>
      </c>
      <c r="BD52" s="861">
        <f t="shared" si="147"/>
        <v>-1</v>
      </c>
      <c r="BE52" s="705"/>
      <c r="BF52" s="706"/>
      <c r="BG52" s="706">
        <f>SUM(BE52:BF52)</f>
        <v>0</v>
      </c>
      <c r="BH52" s="810">
        <f t="shared" si="120"/>
        <v>-39</v>
      </c>
      <c r="BI52" s="861">
        <f t="shared" si="148"/>
        <v>-1</v>
      </c>
      <c r="BJ52" s="705"/>
      <c r="BK52" s="706"/>
      <c r="BL52" s="706">
        <f t="shared" ref="BL52:BL64" si="150">SUM(BJ52:BK52)</f>
        <v>0</v>
      </c>
      <c r="BM52" s="810">
        <f t="shared" si="123"/>
        <v>-39</v>
      </c>
      <c r="BN52" s="861">
        <f t="shared" si="149"/>
        <v>-1</v>
      </c>
      <c r="BO52" s="824"/>
    </row>
    <row r="53" spans="1:67" s="654" customFormat="1" ht="13.5" thickBot="1" x14ac:dyDescent="0.25">
      <c r="A53" s="824"/>
      <c r="B53" s="770" t="s">
        <v>151</v>
      </c>
      <c r="C53" s="705">
        <v>25</v>
      </c>
      <c r="D53" s="706">
        <v>28</v>
      </c>
      <c r="E53" s="706">
        <f t="shared" si="131"/>
        <v>53</v>
      </c>
      <c r="F53" s="836"/>
      <c r="G53" s="848">
        <f t="shared" si="93"/>
        <v>1</v>
      </c>
      <c r="H53" s="712">
        <v>25</v>
      </c>
      <c r="I53" s="706">
        <v>27</v>
      </c>
      <c r="J53" s="706">
        <f t="shared" si="132"/>
        <v>52</v>
      </c>
      <c r="K53" s="658">
        <v>0</v>
      </c>
      <c r="L53" s="705">
        <v>24</v>
      </c>
      <c r="M53" s="706">
        <v>26</v>
      </c>
      <c r="N53" s="706">
        <f t="shared" si="133"/>
        <v>50</v>
      </c>
      <c r="O53" s="810">
        <f t="shared" si="125"/>
        <v>-2</v>
      </c>
      <c r="P53" s="861">
        <f>(N53-$J53)/$J53</f>
        <v>-3.8461538461538464E-2</v>
      </c>
      <c r="Q53" s="705">
        <v>24</v>
      </c>
      <c r="R53" s="706">
        <v>26</v>
      </c>
      <c r="S53" s="706">
        <f t="shared" si="135"/>
        <v>50</v>
      </c>
      <c r="T53" s="810">
        <f t="shared" si="97"/>
        <v>-2</v>
      </c>
      <c r="U53" s="861">
        <f t="shared" si="136"/>
        <v>-3.8461538461538464E-2</v>
      </c>
      <c r="V53" s="705">
        <v>24</v>
      </c>
      <c r="W53" s="706">
        <v>25</v>
      </c>
      <c r="X53" s="706">
        <f>SUM(V53:W53)</f>
        <v>49</v>
      </c>
      <c r="Y53" s="810">
        <f t="shared" si="100"/>
        <v>-3</v>
      </c>
      <c r="Z53" s="861">
        <f t="shared" si="138"/>
        <v>-5.7692307692307696E-2</v>
      </c>
      <c r="AA53" s="705">
        <v>24</v>
      </c>
      <c r="AB53" s="706">
        <v>25</v>
      </c>
      <c r="AC53" s="706">
        <f t="shared" si="139"/>
        <v>49</v>
      </c>
      <c r="AD53" s="810">
        <f t="shared" si="103"/>
        <v>-3</v>
      </c>
      <c r="AE53" s="861">
        <f t="shared" si="140"/>
        <v>-5.7692307692307696E-2</v>
      </c>
      <c r="AF53" s="705">
        <v>23</v>
      </c>
      <c r="AG53" s="706">
        <v>24</v>
      </c>
      <c r="AH53" s="706">
        <f t="shared" si="141"/>
        <v>47</v>
      </c>
      <c r="AI53" s="810">
        <f t="shared" si="106"/>
        <v>-5</v>
      </c>
      <c r="AJ53" s="861">
        <f t="shared" si="142"/>
        <v>-9.6153846153846159E-2</v>
      </c>
      <c r="AK53" s="705">
        <v>22</v>
      </c>
      <c r="AL53" s="706">
        <v>24</v>
      </c>
      <c r="AM53" s="706">
        <f>SUM(AK53:AL53)</f>
        <v>46</v>
      </c>
      <c r="AN53" s="810">
        <f t="shared" si="109"/>
        <v>-6</v>
      </c>
      <c r="AO53" s="861">
        <f t="shared" si="143"/>
        <v>-0.11538461538461539</v>
      </c>
      <c r="AP53" s="705"/>
      <c r="AQ53" s="706"/>
      <c r="AR53" s="706">
        <f t="shared" si="128"/>
        <v>0</v>
      </c>
      <c r="AS53" s="810">
        <f t="shared" si="112"/>
        <v>-52</v>
      </c>
      <c r="AT53" s="861">
        <f t="shared" si="144"/>
        <v>-1</v>
      </c>
      <c r="AU53" s="705"/>
      <c r="AV53" s="706"/>
      <c r="AW53" s="706">
        <f t="shared" si="129"/>
        <v>0</v>
      </c>
      <c r="AX53" s="810">
        <f t="shared" si="115"/>
        <v>-52</v>
      </c>
      <c r="AY53" s="861">
        <f t="shared" si="145"/>
        <v>-1</v>
      </c>
      <c r="AZ53" s="705"/>
      <c r="BA53" s="706"/>
      <c r="BB53" s="706">
        <f t="shared" si="146"/>
        <v>0</v>
      </c>
      <c r="BC53" s="810">
        <f t="shared" si="118"/>
        <v>-52</v>
      </c>
      <c r="BD53" s="861">
        <f t="shared" si="147"/>
        <v>-1</v>
      </c>
      <c r="BE53" s="705"/>
      <c r="BF53" s="706"/>
      <c r="BG53" s="706">
        <f>SUM(BE53:BF53)</f>
        <v>0</v>
      </c>
      <c r="BH53" s="810">
        <f t="shared" si="120"/>
        <v>-52</v>
      </c>
      <c r="BI53" s="861">
        <f t="shared" si="148"/>
        <v>-1</v>
      </c>
      <c r="BJ53" s="705"/>
      <c r="BK53" s="706"/>
      <c r="BL53" s="706">
        <f t="shared" si="150"/>
        <v>0</v>
      </c>
      <c r="BM53" s="810">
        <f t="shared" si="123"/>
        <v>-52</v>
      </c>
      <c r="BN53" s="861">
        <f t="shared" si="149"/>
        <v>-1</v>
      </c>
      <c r="BO53" s="824"/>
    </row>
    <row r="54" spans="1:67" s="654" customFormat="1" ht="13.5" thickBot="1" x14ac:dyDescent="0.25">
      <c r="A54" s="824"/>
      <c r="B54" s="770" t="s">
        <v>103</v>
      </c>
      <c r="C54" s="705">
        <v>58</v>
      </c>
      <c r="D54" s="706">
        <v>10</v>
      </c>
      <c r="E54" s="706">
        <f t="shared" si="131"/>
        <v>68</v>
      </c>
      <c r="F54" s="836"/>
      <c r="G54" s="848">
        <f t="shared" si="93"/>
        <v>-2</v>
      </c>
      <c r="H54" s="712">
        <v>60</v>
      </c>
      <c r="I54" s="706">
        <v>10</v>
      </c>
      <c r="J54" s="706">
        <f t="shared" si="132"/>
        <v>70</v>
      </c>
      <c r="K54" s="658">
        <v>0</v>
      </c>
      <c r="L54" s="705">
        <v>58</v>
      </c>
      <c r="M54" s="706">
        <v>10</v>
      </c>
      <c r="N54" s="706">
        <f t="shared" si="133"/>
        <v>68</v>
      </c>
      <c r="O54" s="810">
        <f t="shared" si="125"/>
        <v>-2</v>
      </c>
      <c r="P54" s="861">
        <f t="shared" si="134"/>
        <v>-2.8571428571428571E-2</v>
      </c>
      <c r="Q54" s="705">
        <v>56</v>
      </c>
      <c r="R54" s="706">
        <v>10</v>
      </c>
      <c r="S54" s="706">
        <f t="shared" si="135"/>
        <v>66</v>
      </c>
      <c r="T54" s="810">
        <f t="shared" si="97"/>
        <v>-4</v>
      </c>
      <c r="U54" s="861">
        <f t="shared" si="136"/>
        <v>-5.7142857142857141E-2</v>
      </c>
      <c r="V54" s="705">
        <v>56</v>
      </c>
      <c r="W54" s="706">
        <v>10</v>
      </c>
      <c r="X54" s="706">
        <f t="shared" si="137"/>
        <v>66</v>
      </c>
      <c r="Y54" s="810">
        <f t="shared" si="100"/>
        <v>-4</v>
      </c>
      <c r="Z54" s="861">
        <f t="shared" si="138"/>
        <v>-5.7142857142857141E-2</v>
      </c>
      <c r="AA54" s="705">
        <v>55</v>
      </c>
      <c r="AB54" s="706">
        <v>10</v>
      </c>
      <c r="AC54" s="706">
        <f t="shared" si="139"/>
        <v>65</v>
      </c>
      <c r="AD54" s="810">
        <f t="shared" si="103"/>
        <v>-5</v>
      </c>
      <c r="AE54" s="861">
        <f t="shared" si="140"/>
        <v>-7.1428571428571425E-2</v>
      </c>
      <c r="AF54" s="705">
        <v>51</v>
      </c>
      <c r="AG54" s="706">
        <v>9</v>
      </c>
      <c r="AH54" s="706">
        <f t="shared" si="141"/>
        <v>60</v>
      </c>
      <c r="AI54" s="810">
        <f t="shared" si="106"/>
        <v>-10</v>
      </c>
      <c r="AJ54" s="861">
        <f t="shared" si="142"/>
        <v>-0.14285714285714285</v>
      </c>
      <c r="AK54" s="705">
        <v>50</v>
      </c>
      <c r="AL54" s="706">
        <v>8</v>
      </c>
      <c r="AM54" s="706">
        <f>SUM(AK54:AL54)</f>
        <v>58</v>
      </c>
      <c r="AN54" s="810">
        <f t="shared" si="109"/>
        <v>-12</v>
      </c>
      <c r="AO54" s="861">
        <f t="shared" si="143"/>
        <v>-0.17142857142857143</v>
      </c>
      <c r="AP54" s="705"/>
      <c r="AQ54" s="706"/>
      <c r="AR54" s="706">
        <f t="shared" si="128"/>
        <v>0</v>
      </c>
      <c r="AS54" s="810">
        <f t="shared" si="112"/>
        <v>-70</v>
      </c>
      <c r="AT54" s="861">
        <f t="shared" si="144"/>
        <v>-1</v>
      </c>
      <c r="AU54" s="705"/>
      <c r="AV54" s="706"/>
      <c r="AW54" s="706">
        <f t="shared" si="129"/>
        <v>0</v>
      </c>
      <c r="AX54" s="810">
        <f t="shared" si="115"/>
        <v>-70</v>
      </c>
      <c r="AY54" s="861">
        <f t="shared" si="145"/>
        <v>-1</v>
      </c>
      <c r="AZ54" s="705"/>
      <c r="BA54" s="706"/>
      <c r="BB54" s="706">
        <f t="shared" si="146"/>
        <v>0</v>
      </c>
      <c r="BC54" s="810">
        <f t="shared" si="118"/>
        <v>-70</v>
      </c>
      <c r="BD54" s="861">
        <f t="shared" si="147"/>
        <v>-1</v>
      </c>
      <c r="BE54" s="705"/>
      <c r="BF54" s="706"/>
      <c r="BG54" s="706">
        <f>SUM(BE54:BF54)</f>
        <v>0</v>
      </c>
      <c r="BH54" s="810">
        <f t="shared" si="120"/>
        <v>-70</v>
      </c>
      <c r="BI54" s="861">
        <f t="shared" si="148"/>
        <v>-1</v>
      </c>
      <c r="BJ54" s="705"/>
      <c r="BK54" s="706"/>
      <c r="BL54" s="706">
        <f t="shared" si="150"/>
        <v>0</v>
      </c>
      <c r="BM54" s="810">
        <f t="shared" si="123"/>
        <v>-70</v>
      </c>
      <c r="BN54" s="861">
        <f t="shared" si="149"/>
        <v>-1</v>
      </c>
      <c r="BO54" s="824"/>
    </row>
    <row r="55" spans="1:67" s="654" customFormat="1" ht="13.5" thickBot="1" x14ac:dyDescent="0.25">
      <c r="A55" s="824"/>
      <c r="B55" s="770" t="s">
        <v>154</v>
      </c>
      <c r="C55" s="705">
        <v>11</v>
      </c>
      <c r="D55" s="706">
        <v>0</v>
      </c>
      <c r="E55" s="706">
        <f t="shared" si="131"/>
        <v>11</v>
      </c>
      <c r="F55" s="836"/>
      <c r="G55" s="848">
        <f t="shared" si="93"/>
        <v>0</v>
      </c>
      <c r="H55" s="712">
        <v>11</v>
      </c>
      <c r="I55" s="706">
        <v>0</v>
      </c>
      <c r="J55" s="706">
        <f t="shared" si="132"/>
        <v>11</v>
      </c>
      <c r="K55" s="658">
        <v>0</v>
      </c>
      <c r="L55" s="705">
        <v>11</v>
      </c>
      <c r="M55" s="706">
        <v>0</v>
      </c>
      <c r="N55" s="706">
        <f t="shared" si="133"/>
        <v>11</v>
      </c>
      <c r="O55" s="810">
        <f t="shared" si="125"/>
        <v>0</v>
      </c>
      <c r="P55" s="861">
        <f t="shared" si="134"/>
        <v>0</v>
      </c>
      <c r="Q55" s="705">
        <v>10</v>
      </c>
      <c r="R55" s="706">
        <v>0</v>
      </c>
      <c r="S55" s="706">
        <f t="shared" si="135"/>
        <v>10</v>
      </c>
      <c r="T55" s="810">
        <f t="shared" si="97"/>
        <v>-1</v>
      </c>
      <c r="U55" s="861">
        <f t="shared" si="136"/>
        <v>-9.0909090909090912E-2</v>
      </c>
      <c r="V55" s="705">
        <v>10</v>
      </c>
      <c r="W55" s="706">
        <v>0</v>
      </c>
      <c r="X55" s="706">
        <f t="shared" si="137"/>
        <v>10</v>
      </c>
      <c r="Y55" s="810">
        <f t="shared" si="100"/>
        <v>-1</v>
      </c>
      <c r="Z55" s="861">
        <f t="shared" si="138"/>
        <v>-9.0909090909090912E-2</v>
      </c>
      <c r="AA55" s="705">
        <v>9</v>
      </c>
      <c r="AB55" s="706">
        <v>0</v>
      </c>
      <c r="AC55" s="706">
        <f t="shared" si="139"/>
        <v>9</v>
      </c>
      <c r="AD55" s="810">
        <f t="shared" si="103"/>
        <v>-2</v>
      </c>
      <c r="AE55" s="861">
        <f t="shared" si="140"/>
        <v>-0.18181818181818182</v>
      </c>
      <c r="AF55" s="705">
        <v>8</v>
      </c>
      <c r="AG55" s="706">
        <v>0</v>
      </c>
      <c r="AH55" s="706">
        <f t="shared" si="141"/>
        <v>8</v>
      </c>
      <c r="AI55" s="810">
        <f t="shared" si="106"/>
        <v>-3</v>
      </c>
      <c r="AJ55" s="861">
        <f t="shared" si="142"/>
        <v>-0.27272727272727271</v>
      </c>
      <c r="AK55" s="705">
        <v>9</v>
      </c>
      <c r="AL55" s="706">
        <v>0</v>
      </c>
      <c r="AM55" s="706">
        <f t="shared" ref="AM55:AM63" si="151">SUM(AK55:AL55)</f>
        <v>9</v>
      </c>
      <c r="AN55" s="810">
        <f t="shared" si="109"/>
        <v>-2</v>
      </c>
      <c r="AO55" s="861">
        <f t="shared" si="143"/>
        <v>-0.18181818181818182</v>
      </c>
      <c r="AP55" s="705"/>
      <c r="AQ55" s="706"/>
      <c r="AR55" s="706">
        <f t="shared" si="128"/>
        <v>0</v>
      </c>
      <c r="AS55" s="810">
        <f t="shared" si="112"/>
        <v>-11</v>
      </c>
      <c r="AT55" s="861">
        <f t="shared" si="144"/>
        <v>-1</v>
      </c>
      <c r="AU55" s="705"/>
      <c r="AV55" s="706"/>
      <c r="AW55" s="706">
        <f t="shared" si="129"/>
        <v>0</v>
      </c>
      <c r="AX55" s="810">
        <f t="shared" si="115"/>
        <v>-11</v>
      </c>
      <c r="AY55" s="861">
        <f t="shared" si="145"/>
        <v>-1</v>
      </c>
      <c r="AZ55" s="705"/>
      <c r="BA55" s="706"/>
      <c r="BB55" s="706">
        <f t="shared" si="146"/>
        <v>0</v>
      </c>
      <c r="BC55" s="810">
        <f t="shared" si="118"/>
        <v>-11</v>
      </c>
      <c r="BD55" s="861">
        <f t="shared" si="147"/>
        <v>-1</v>
      </c>
      <c r="BE55" s="705"/>
      <c r="BF55" s="706"/>
      <c r="BG55" s="706">
        <f t="shared" ref="BG55:BG64" si="152">SUM(BE55:BF55)</f>
        <v>0</v>
      </c>
      <c r="BH55" s="810">
        <f t="shared" si="120"/>
        <v>-11</v>
      </c>
      <c r="BI55" s="861">
        <f t="shared" si="148"/>
        <v>-1</v>
      </c>
      <c r="BJ55" s="705"/>
      <c r="BK55" s="706"/>
      <c r="BL55" s="706">
        <f t="shared" si="150"/>
        <v>0</v>
      </c>
      <c r="BM55" s="810">
        <f t="shared" si="123"/>
        <v>-11</v>
      </c>
      <c r="BN55" s="861">
        <f t="shared" si="149"/>
        <v>-1</v>
      </c>
      <c r="BO55" s="824"/>
    </row>
    <row r="56" spans="1:67" s="654" customFormat="1" ht="13.5" thickBot="1" x14ac:dyDescent="0.25">
      <c r="A56" s="824"/>
      <c r="B56" s="770" t="s">
        <v>116</v>
      </c>
      <c r="C56" s="705">
        <v>46</v>
      </c>
      <c r="D56" s="706">
        <v>14</v>
      </c>
      <c r="E56" s="706">
        <f t="shared" si="131"/>
        <v>60</v>
      </c>
      <c r="F56" s="836"/>
      <c r="G56" s="848">
        <f t="shared" si="93"/>
        <v>2</v>
      </c>
      <c r="H56" s="712">
        <v>45</v>
      </c>
      <c r="I56" s="706">
        <v>13</v>
      </c>
      <c r="J56" s="706">
        <f t="shared" si="132"/>
        <v>58</v>
      </c>
      <c r="K56" s="658">
        <v>0</v>
      </c>
      <c r="L56" s="705">
        <v>44</v>
      </c>
      <c r="M56" s="706">
        <v>12</v>
      </c>
      <c r="N56" s="706">
        <f t="shared" si="133"/>
        <v>56</v>
      </c>
      <c r="O56" s="810">
        <f t="shared" si="125"/>
        <v>-2</v>
      </c>
      <c r="P56" s="861">
        <f t="shared" si="134"/>
        <v>-3.4482758620689655E-2</v>
      </c>
      <c r="Q56" s="705">
        <v>43</v>
      </c>
      <c r="R56" s="706">
        <v>10</v>
      </c>
      <c r="S56" s="706">
        <f t="shared" si="135"/>
        <v>53</v>
      </c>
      <c r="T56" s="810">
        <f t="shared" si="97"/>
        <v>-5</v>
      </c>
      <c r="U56" s="861">
        <f t="shared" si="136"/>
        <v>-8.6206896551724144E-2</v>
      </c>
      <c r="V56" s="705">
        <v>44</v>
      </c>
      <c r="W56" s="706">
        <v>11</v>
      </c>
      <c r="X56" s="706">
        <f t="shared" si="137"/>
        <v>55</v>
      </c>
      <c r="Y56" s="810">
        <f t="shared" si="100"/>
        <v>-3</v>
      </c>
      <c r="Z56" s="861">
        <f t="shared" si="138"/>
        <v>-5.1724137931034482E-2</v>
      </c>
      <c r="AA56" s="705">
        <v>44</v>
      </c>
      <c r="AB56" s="706">
        <v>10</v>
      </c>
      <c r="AC56" s="706">
        <f t="shared" si="139"/>
        <v>54</v>
      </c>
      <c r="AD56" s="810">
        <f t="shared" si="103"/>
        <v>-4</v>
      </c>
      <c r="AE56" s="861">
        <f t="shared" si="140"/>
        <v>-6.8965517241379309E-2</v>
      </c>
      <c r="AF56" s="705">
        <v>43</v>
      </c>
      <c r="AG56" s="706">
        <v>10</v>
      </c>
      <c r="AH56" s="706">
        <f t="shared" si="141"/>
        <v>53</v>
      </c>
      <c r="AI56" s="810">
        <f t="shared" si="106"/>
        <v>-5</v>
      </c>
      <c r="AJ56" s="861">
        <f t="shared" si="142"/>
        <v>-8.6206896551724144E-2</v>
      </c>
      <c r="AK56" s="705">
        <v>43</v>
      </c>
      <c r="AL56" s="706">
        <v>10</v>
      </c>
      <c r="AM56" s="706">
        <f t="shared" si="151"/>
        <v>53</v>
      </c>
      <c r="AN56" s="810">
        <f t="shared" si="109"/>
        <v>-5</v>
      </c>
      <c r="AO56" s="861">
        <f t="shared" si="143"/>
        <v>-8.6206896551724144E-2</v>
      </c>
      <c r="AP56" s="705"/>
      <c r="AQ56" s="706"/>
      <c r="AR56" s="706">
        <f t="shared" si="128"/>
        <v>0</v>
      </c>
      <c r="AS56" s="810">
        <f t="shared" si="112"/>
        <v>-58</v>
      </c>
      <c r="AT56" s="861">
        <f t="shared" si="144"/>
        <v>-1</v>
      </c>
      <c r="AU56" s="705"/>
      <c r="AV56" s="706"/>
      <c r="AW56" s="706">
        <f t="shared" si="129"/>
        <v>0</v>
      </c>
      <c r="AX56" s="810">
        <f t="shared" si="115"/>
        <v>-58</v>
      </c>
      <c r="AY56" s="861">
        <f t="shared" si="145"/>
        <v>-1</v>
      </c>
      <c r="AZ56" s="705"/>
      <c r="BA56" s="706"/>
      <c r="BB56" s="706">
        <f t="shared" si="146"/>
        <v>0</v>
      </c>
      <c r="BC56" s="810">
        <f t="shared" si="118"/>
        <v>-58</v>
      </c>
      <c r="BD56" s="861">
        <f t="shared" si="147"/>
        <v>-1</v>
      </c>
      <c r="BE56" s="705"/>
      <c r="BF56" s="706"/>
      <c r="BG56" s="706">
        <f t="shared" si="152"/>
        <v>0</v>
      </c>
      <c r="BH56" s="810">
        <f t="shared" si="120"/>
        <v>-58</v>
      </c>
      <c r="BI56" s="861">
        <f t="shared" si="148"/>
        <v>-1</v>
      </c>
      <c r="BJ56" s="705"/>
      <c r="BK56" s="706"/>
      <c r="BL56" s="706">
        <f t="shared" si="150"/>
        <v>0</v>
      </c>
      <c r="BM56" s="810">
        <f t="shared" si="123"/>
        <v>-58</v>
      </c>
      <c r="BN56" s="861">
        <f t="shared" si="149"/>
        <v>-1</v>
      </c>
      <c r="BO56" s="824"/>
    </row>
    <row r="57" spans="1:67" s="654" customFormat="1" ht="13.5" thickBot="1" x14ac:dyDescent="0.25">
      <c r="A57" s="824"/>
      <c r="B57" s="770" t="s">
        <v>156</v>
      </c>
      <c r="C57" s="705">
        <v>3</v>
      </c>
      <c r="D57" s="706">
        <v>3</v>
      </c>
      <c r="E57" s="706">
        <f t="shared" si="131"/>
        <v>6</v>
      </c>
      <c r="F57" s="836"/>
      <c r="G57" s="848">
        <f t="shared" si="93"/>
        <v>0</v>
      </c>
      <c r="H57" s="712">
        <v>3</v>
      </c>
      <c r="I57" s="706">
        <v>3</v>
      </c>
      <c r="J57" s="706">
        <f t="shared" si="132"/>
        <v>6</v>
      </c>
      <c r="K57" s="658">
        <v>0</v>
      </c>
      <c r="L57" s="705">
        <v>3</v>
      </c>
      <c r="M57" s="706">
        <v>3</v>
      </c>
      <c r="N57" s="706">
        <f t="shared" si="133"/>
        <v>6</v>
      </c>
      <c r="O57" s="810">
        <f t="shared" si="125"/>
        <v>0</v>
      </c>
      <c r="P57" s="861">
        <f t="shared" si="134"/>
        <v>0</v>
      </c>
      <c r="Q57" s="705">
        <v>3</v>
      </c>
      <c r="R57" s="706">
        <v>3</v>
      </c>
      <c r="S57" s="706">
        <f t="shared" si="135"/>
        <v>6</v>
      </c>
      <c r="T57" s="810">
        <f t="shared" si="97"/>
        <v>0</v>
      </c>
      <c r="U57" s="861">
        <f t="shared" si="136"/>
        <v>0</v>
      </c>
      <c r="V57" s="705">
        <v>3</v>
      </c>
      <c r="W57" s="706">
        <v>3</v>
      </c>
      <c r="X57" s="706">
        <f t="shared" si="137"/>
        <v>6</v>
      </c>
      <c r="Y57" s="810">
        <f t="shared" si="100"/>
        <v>0</v>
      </c>
      <c r="Z57" s="861">
        <f t="shared" si="138"/>
        <v>0</v>
      </c>
      <c r="AA57" s="705">
        <v>3</v>
      </c>
      <c r="AB57" s="706">
        <v>3</v>
      </c>
      <c r="AC57" s="706">
        <f t="shared" si="139"/>
        <v>6</v>
      </c>
      <c r="AD57" s="810">
        <f t="shared" si="103"/>
        <v>0</v>
      </c>
      <c r="AE57" s="861">
        <f t="shared" si="140"/>
        <v>0</v>
      </c>
      <c r="AF57" s="705">
        <v>3</v>
      </c>
      <c r="AG57" s="706">
        <v>3</v>
      </c>
      <c r="AH57" s="706">
        <f t="shared" si="141"/>
        <v>6</v>
      </c>
      <c r="AI57" s="810">
        <f t="shared" si="106"/>
        <v>0</v>
      </c>
      <c r="AJ57" s="861">
        <f t="shared" si="142"/>
        <v>0</v>
      </c>
      <c r="AK57" s="705">
        <v>3</v>
      </c>
      <c r="AL57" s="706">
        <v>3</v>
      </c>
      <c r="AM57" s="706">
        <f t="shared" si="151"/>
        <v>6</v>
      </c>
      <c r="AN57" s="810">
        <f t="shared" si="109"/>
        <v>0</v>
      </c>
      <c r="AO57" s="861">
        <f t="shared" si="143"/>
        <v>0</v>
      </c>
      <c r="AP57" s="705"/>
      <c r="AQ57" s="706"/>
      <c r="AR57" s="706">
        <f t="shared" si="128"/>
        <v>0</v>
      </c>
      <c r="AS57" s="810">
        <f t="shared" si="112"/>
        <v>-6</v>
      </c>
      <c r="AT57" s="861">
        <f t="shared" si="144"/>
        <v>-1</v>
      </c>
      <c r="AU57" s="705"/>
      <c r="AV57" s="706"/>
      <c r="AW57" s="706">
        <f t="shared" si="129"/>
        <v>0</v>
      </c>
      <c r="AX57" s="810">
        <f t="shared" si="115"/>
        <v>-6</v>
      </c>
      <c r="AY57" s="861">
        <f t="shared" si="145"/>
        <v>-1</v>
      </c>
      <c r="AZ57" s="705"/>
      <c r="BA57" s="706"/>
      <c r="BB57" s="706">
        <f t="shared" si="146"/>
        <v>0</v>
      </c>
      <c r="BC57" s="810">
        <f t="shared" si="118"/>
        <v>-6</v>
      </c>
      <c r="BD57" s="861">
        <f t="shared" si="147"/>
        <v>-1</v>
      </c>
      <c r="BE57" s="705"/>
      <c r="BF57" s="706"/>
      <c r="BG57" s="706">
        <f t="shared" si="152"/>
        <v>0</v>
      </c>
      <c r="BH57" s="810">
        <f t="shared" si="120"/>
        <v>-6</v>
      </c>
      <c r="BI57" s="861">
        <f t="shared" si="148"/>
        <v>-1</v>
      </c>
      <c r="BJ57" s="705"/>
      <c r="BK57" s="706"/>
      <c r="BL57" s="706">
        <f t="shared" si="150"/>
        <v>0</v>
      </c>
      <c r="BM57" s="810">
        <f t="shared" si="123"/>
        <v>-6</v>
      </c>
      <c r="BN57" s="861">
        <f t="shared" si="149"/>
        <v>-1</v>
      </c>
      <c r="BO57" s="824"/>
    </row>
    <row r="58" spans="1:67" s="654" customFormat="1" ht="13.5" thickBot="1" x14ac:dyDescent="0.25">
      <c r="A58" s="824"/>
      <c r="B58" s="770" t="s">
        <v>157</v>
      </c>
      <c r="C58" s="705">
        <v>26</v>
      </c>
      <c r="D58" s="706">
        <v>19</v>
      </c>
      <c r="E58" s="706">
        <f t="shared" si="131"/>
        <v>45</v>
      </c>
      <c r="F58" s="836"/>
      <c r="G58" s="848">
        <f t="shared" si="93"/>
        <v>2</v>
      </c>
      <c r="H58" s="712">
        <v>26</v>
      </c>
      <c r="I58" s="706">
        <v>17</v>
      </c>
      <c r="J58" s="706">
        <f t="shared" si="132"/>
        <v>43</v>
      </c>
      <c r="K58" s="658">
        <v>0</v>
      </c>
      <c r="L58" s="705">
        <v>26</v>
      </c>
      <c r="M58" s="706">
        <v>16</v>
      </c>
      <c r="N58" s="706">
        <f t="shared" si="133"/>
        <v>42</v>
      </c>
      <c r="O58" s="810">
        <f t="shared" si="125"/>
        <v>-1</v>
      </c>
      <c r="P58" s="861">
        <f t="shared" si="134"/>
        <v>-2.3255813953488372E-2</v>
      </c>
      <c r="Q58" s="705">
        <v>26</v>
      </c>
      <c r="R58" s="706">
        <v>16</v>
      </c>
      <c r="S58" s="706">
        <f t="shared" si="135"/>
        <v>42</v>
      </c>
      <c r="T58" s="810">
        <f t="shared" si="97"/>
        <v>-1</v>
      </c>
      <c r="U58" s="861">
        <f t="shared" si="136"/>
        <v>-2.3255813953488372E-2</v>
      </c>
      <c r="V58" s="705">
        <v>26</v>
      </c>
      <c r="W58" s="706">
        <v>15</v>
      </c>
      <c r="X58" s="706">
        <f t="shared" si="137"/>
        <v>41</v>
      </c>
      <c r="Y58" s="810">
        <f t="shared" si="100"/>
        <v>-2</v>
      </c>
      <c r="Z58" s="861">
        <f t="shared" si="138"/>
        <v>-4.6511627906976744E-2</v>
      </c>
      <c r="AA58" s="705">
        <v>26</v>
      </c>
      <c r="AB58" s="706">
        <v>13</v>
      </c>
      <c r="AC58" s="706">
        <f t="shared" si="139"/>
        <v>39</v>
      </c>
      <c r="AD58" s="810">
        <f t="shared" si="103"/>
        <v>-4</v>
      </c>
      <c r="AE58" s="861">
        <f t="shared" si="140"/>
        <v>-9.3023255813953487E-2</v>
      </c>
      <c r="AF58" s="705">
        <v>25</v>
      </c>
      <c r="AG58" s="706">
        <v>12</v>
      </c>
      <c r="AH58" s="706">
        <f t="shared" si="141"/>
        <v>37</v>
      </c>
      <c r="AI58" s="810">
        <f t="shared" si="106"/>
        <v>-6</v>
      </c>
      <c r="AJ58" s="861">
        <f t="shared" si="142"/>
        <v>-0.13953488372093023</v>
      </c>
      <c r="AK58" s="705">
        <v>25</v>
      </c>
      <c r="AL58" s="706">
        <v>12</v>
      </c>
      <c r="AM58" s="706">
        <f t="shared" si="151"/>
        <v>37</v>
      </c>
      <c r="AN58" s="810">
        <f t="shared" si="109"/>
        <v>-6</v>
      </c>
      <c r="AO58" s="861">
        <f t="shared" si="143"/>
        <v>-0.13953488372093023</v>
      </c>
      <c r="AP58" s="705"/>
      <c r="AQ58" s="706"/>
      <c r="AR58" s="706">
        <f t="shared" si="128"/>
        <v>0</v>
      </c>
      <c r="AS58" s="810">
        <f t="shared" si="112"/>
        <v>-43</v>
      </c>
      <c r="AT58" s="861">
        <f t="shared" si="144"/>
        <v>-1</v>
      </c>
      <c r="AU58" s="705"/>
      <c r="AV58" s="706"/>
      <c r="AW58" s="706">
        <f t="shared" si="129"/>
        <v>0</v>
      </c>
      <c r="AX58" s="810">
        <f t="shared" si="115"/>
        <v>-43</v>
      </c>
      <c r="AY58" s="861">
        <f t="shared" si="145"/>
        <v>-1</v>
      </c>
      <c r="AZ58" s="705"/>
      <c r="BA58" s="706"/>
      <c r="BB58" s="706">
        <f t="shared" si="146"/>
        <v>0</v>
      </c>
      <c r="BC58" s="810">
        <f t="shared" si="118"/>
        <v>-43</v>
      </c>
      <c r="BD58" s="861">
        <f t="shared" si="147"/>
        <v>-1</v>
      </c>
      <c r="BE58" s="705"/>
      <c r="BF58" s="706"/>
      <c r="BG58" s="706">
        <f t="shared" si="152"/>
        <v>0</v>
      </c>
      <c r="BH58" s="810">
        <f t="shared" si="120"/>
        <v>-43</v>
      </c>
      <c r="BI58" s="861">
        <f t="shared" si="148"/>
        <v>-1</v>
      </c>
      <c r="BJ58" s="705"/>
      <c r="BK58" s="706"/>
      <c r="BL58" s="706">
        <f t="shared" si="150"/>
        <v>0</v>
      </c>
      <c r="BM58" s="810">
        <f t="shared" si="123"/>
        <v>-43</v>
      </c>
      <c r="BN58" s="861">
        <f t="shared" si="149"/>
        <v>-1</v>
      </c>
      <c r="BO58" s="824"/>
    </row>
    <row r="59" spans="1:67" s="654" customFormat="1" ht="13.5" thickBot="1" x14ac:dyDescent="0.25">
      <c r="A59" s="824"/>
      <c r="B59" s="770" t="s">
        <v>164</v>
      </c>
      <c r="C59" s="705">
        <v>31</v>
      </c>
      <c r="D59" s="706">
        <v>3</v>
      </c>
      <c r="E59" s="706">
        <f t="shared" si="131"/>
        <v>34</v>
      </c>
      <c r="F59" s="836"/>
      <c r="G59" s="848">
        <f t="shared" si="93"/>
        <v>1</v>
      </c>
      <c r="H59" s="712">
        <v>30</v>
      </c>
      <c r="I59" s="706">
        <v>3</v>
      </c>
      <c r="J59" s="706">
        <f t="shared" si="132"/>
        <v>33</v>
      </c>
      <c r="K59" s="658">
        <v>0</v>
      </c>
      <c r="L59" s="705">
        <v>30</v>
      </c>
      <c r="M59" s="706">
        <v>3</v>
      </c>
      <c r="N59" s="706">
        <f t="shared" si="133"/>
        <v>33</v>
      </c>
      <c r="O59" s="810">
        <f t="shared" si="125"/>
        <v>0</v>
      </c>
      <c r="P59" s="861">
        <f t="shared" si="134"/>
        <v>0</v>
      </c>
      <c r="Q59" s="705">
        <v>28</v>
      </c>
      <c r="R59" s="706">
        <v>3</v>
      </c>
      <c r="S59" s="706">
        <f t="shared" si="135"/>
        <v>31</v>
      </c>
      <c r="T59" s="810">
        <f t="shared" si="97"/>
        <v>-2</v>
      </c>
      <c r="U59" s="861">
        <f t="shared" si="136"/>
        <v>-6.0606060606060608E-2</v>
      </c>
      <c r="V59" s="705">
        <v>27</v>
      </c>
      <c r="W59" s="706">
        <v>3</v>
      </c>
      <c r="X59" s="706">
        <f t="shared" si="137"/>
        <v>30</v>
      </c>
      <c r="Y59" s="810">
        <f t="shared" si="100"/>
        <v>-3</v>
      </c>
      <c r="Z59" s="861">
        <f t="shared" si="138"/>
        <v>-9.0909090909090912E-2</v>
      </c>
      <c r="AA59" s="705">
        <v>27</v>
      </c>
      <c r="AB59" s="706">
        <v>3</v>
      </c>
      <c r="AC59" s="706">
        <f t="shared" si="139"/>
        <v>30</v>
      </c>
      <c r="AD59" s="810">
        <f t="shared" si="103"/>
        <v>-3</v>
      </c>
      <c r="AE59" s="861">
        <f t="shared" si="140"/>
        <v>-9.0909090909090912E-2</v>
      </c>
      <c r="AF59" s="705">
        <v>21</v>
      </c>
      <c r="AG59" s="706">
        <v>3</v>
      </c>
      <c r="AH59" s="706">
        <f t="shared" si="141"/>
        <v>24</v>
      </c>
      <c r="AI59" s="810">
        <f t="shared" si="106"/>
        <v>-9</v>
      </c>
      <c r="AJ59" s="861">
        <f t="shared" si="142"/>
        <v>-0.27272727272727271</v>
      </c>
      <c r="AK59" s="705">
        <v>24</v>
      </c>
      <c r="AL59" s="706">
        <v>3</v>
      </c>
      <c r="AM59" s="706">
        <f t="shared" si="151"/>
        <v>27</v>
      </c>
      <c r="AN59" s="810">
        <f t="shared" si="109"/>
        <v>-6</v>
      </c>
      <c r="AO59" s="861">
        <f t="shared" si="143"/>
        <v>-0.18181818181818182</v>
      </c>
      <c r="AP59" s="705"/>
      <c r="AQ59" s="706"/>
      <c r="AR59" s="706">
        <f t="shared" si="128"/>
        <v>0</v>
      </c>
      <c r="AS59" s="810">
        <f t="shared" si="112"/>
        <v>-33</v>
      </c>
      <c r="AT59" s="861">
        <f t="shared" si="144"/>
        <v>-1</v>
      </c>
      <c r="AU59" s="705"/>
      <c r="AV59" s="706"/>
      <c r="AW59" s="706">
        <f t="shared" si="129"/>
        <v>0</v>
      </c>
      <c r="AX59" s="810">
        <f t="shared" si="115"/>
        <v>-33</v>
      </c>
      <c r="AY59" s="861">
        <f t="shared" si="145"/>
        <v>-1</v>
      </c>
      <c r="AZ59" s="705"/>
      <c r="BA59" s="706"/>
      <c r="BB59" s="706">
        <f t="shared" si="146"/>
        <v>0</v>
      </c>
      <c r="BC59" s="810">
        <f t="shared" si="118"/>
        <v>-33</v>
      </c>
      <c r="BD59" s="861">
        <f t="shared" si="147"/>
        <v>-1</v>
      </c>
      <c r="BE59" s="705"/>
      <c r="BF59" s="706"/>
      <c r="BG59" s="706">
        <f t="shared" si="152"/>
        <v>0</v>
      </c>
      <c r="BH59" s="810">
        <f t="shared" si="120"/>
        <v>-33</v>
      </c>
      <c r="BI59" s="861">
        <f t="shared" si="148"/>
        <v>-1</v>
      </c>
      <c r="BJ59" s="705"/>
      <c r="BK59" s="706"/>
      <c r="BL59" s="706">
        <f t="shared" si="150"/>
        <v>0</v>
      </c>
      <c r="BM59" s="810">
        <f t="shared" si="123"/>
        <v>-33</v>
      </c>
      <c r="BN59" s="861">
        <f t="shared" si="149"/>
        <v>-1</v>
      </c>
      <c r="BO59" s="824"/>
    </row>
    <row r="60" spans="1:67" s="654" customFormat="1" ht="13.5" thickBot="1" x14ac:dyDescent="0.25">
      <c r="A60" s="824"/>
      <c r="B60" s="770" t="s">
        <v>158</v>
      </c>
      <c r="C60" s="705">
        <v>16</v>
      </c>
      <c r="D60" s="706">
        <v>15</v>
      </c>
      <c r="E60" s="706">
        <f t="shared" si="131"/>
        <v>31</v>
      </c>
      <c r="F60" s="836"/>
      <c r="G60" s="848">
        <f t="shared" si="93"/>
        <v>0</v>
      </c>
      <c r="H60" s="712">
        <v>16</v>
      </c>
      <c r="I60" s="706">
        <v>15</v>
      </c>
      <c r="J60" s="706">
        <f t="shared" si="132"/>
        <v>31</v>
      </c>
      <c r="K60" s="658">
        <v>0</v>
      </c>
      <c r="L60" s="705">
        <v>16</v>
      </c>
      <c r="M60" s="706">
        <v>14</v>
      </c>
      <c r="N60" s="706">
        <f t="shared" si="133"/>
        <v>30</v>
      </c>
      <c r="O60" s="810">
        <f t="shared" si="125"/>
        <v>-1</v>
      </c>
      <c r="P60" s="861">
        <f t="shared" si="134"/>
        <v>-3.2258064516129031E-2</v>
      </c>
      <c r="Q60" s="705">
        <v>16</v>
      </c>
      <c r="R60" s="706">
        <v>14</v>
      </c>
      <c r="S60" s="706">
        <f t="shared" si="135"/>
        <v>30</v>
      </c>
      <c r="T60" s="810">
        <f t="shared" si="97"/>
        <v>-1</v>
      </c>
      <c r="U60" s="861">
        <f t="shared" si="136"/>
        <v>-3.2258064516129031E-2</v>
      </c>
      <c r="V60" s="705">
        <v>16</v>
      </c>
      <c r="W60" s="706">
        <v>13</v>
      </c>
      <c r="X60" s="706">
        <f t="shared" si="137"/>
        <v>29</v>
      </c>
      <c r="Y60" s="810">
        <f t="shared" si="100"/>
        <v>-2</v>
      </c>
      <c r="Z60" s="861">
        <f t="shared" si="138"/>
        <v>-6.4516129032258063E-2</v>
      </c>
      <c r="AA60" s="705">
        <v>16</v>
      </c>
      <c r="AB60" s="706">
        <v>13</v>
      </c>
      <c r="AC60" s="706">
        <f t="shared" si="139"/>
        <v>29</v>
      </c>
      <c r="AD60" s="810">
        <f t="shared" si="103"/>
        <v>-2</v>
      </c>
      <c r="AE60" s="861">
        <f t="shared" si="140"/>
        <v>-6.4516129032258063E-2</v>
      </c>
      <c r="AF60" s="705">
        <v>11</v>
      </c>
      <c r="AG60" s="706">
        <v>11</v>
      </c>
      <c r="AH60" s="706">
        <f t="shared" si="141"/>
        <v>22</v>
      </c>
      <c r="AI60" s="810">
        <f t="shared" si="106"/>
        <v>-9</v>
      </c>
      <c r="AJ60" s="861">
        <f t="shared" si="142"/>
        <v>-0.29032258064516131</v>
      </c>
      <c r="AK60" s="705">
        <v>13</v>
      </c>
      <c r="AL60" s="706">
        <v>12</v>
      </c>
      <c r="AM60" s="706">
        <f t="shared" si="151"/>
        <v>25</v>
      </c>
      <c r="AN60" s="810">
        <f t="shared" si="109"/>
        <v>-6</v>
      </c>
      <c r="AO60" s="861">
        <f t="shared" si="143"/>
        <v>-0.19354838709677419</v>
      </c>
      <c r="AP60" s="705"/>
      <c r="AQ60" s="706"/>
      <c r="AR60" s="706">
        <f t="shared" si="128"/>
        <v>0</v>
      </c>
      <c r="AS60" s="810">
        <f t="shared" si="112"/>
        <v>-31</v>
      </c>
      <c r="AT60" s="861">
        <f t="shared" si="144"/>
        <v>-1</v>
      </c>
      <c r="AU60" s="705"/>
      <c r="AV60" s="706"/>
      <c r="AW60" s="706">
        <f t="shared" si="129"/>
        <v>0</v>
      </c>
      <c r="AX60" s="810">
        <f t="shared" si="115"/>
        <v>-31</v>
      </c>
      <c r="AY60" s="861">
        <f t="shared" si="145"/>
        <v>-1</v>
      </c>
      <c r="AZ60" s="705"/>
      <c r="BA60" s="706"/>
      <c r="BB60" s="706">
        <f t="shared" si="146"/>
        <v>0</v>
      </c>
      <c r="BC60" s="810">
        <f t="shared" si="118"/>
        <v>-31</v>
      </c>
      <c r="BD60" s="861">
        <f t="shared" si="147"/>
        <v>-1</v>
      </c>
      <c r="BE60" s="705"/>
      <c r="BF60" s="706"/>
      <c r="BG60" s="706">
        <f t="shared" si="152"/>
        <v>0</v>
      </c>
      <c r="BH60" s="810">
        <f t="shared" si="120"/>
        <v>-31</v>
      </c>
      <c r="BI60" s="861">
        <f t="shared" si="148"/>
        <v>-1</v>
      </c>
      <c r="BJ60" s="705"/>
      <c r="BK60" s="706"/>
      <c r="BL60" s="706">
        <f t="shared" si="150"/>
        <v>0</v>
      </c>
      <c r="BM60" s="810">
        <f t="shared" si="123"/>
        <v>-31</v>
      </c>
      <c r="BN60" s="861">
        <f t="shared" si="149"/>
        <v>-1</v>
      </c>
      <c r="BO60" s="824"/>
    </row>
    <row r="61" spans="1:67" s="654" customFormat="1" ht="13.5" thickBot="1" x14ac:dyDescent="0.25">
      <c r="A61" s="824"/>
      <c r="B61" s="770" t="s">
        <v>215</v>
      </c>
      <c r="C61" s="705">
        <v>13</v>
      </c>
      <c r="D61" s="706">
        <v>7</v>
      </c>
      <c r="E61" s="706">
        <f t="shared" si="131"/>
        <v>20</v>
      </c>
      <c r="F61" s="836"/>
      <c r="G61" s="848">
        <f t="shared" si="93"/>
        <v>0</v>
      </c>
      <c r="H61" s="712">
        <v>13</v>
      </c>
      <c r="I61" s="706">
        <v>7</v>
      </c>
      <c r="J61" s="706">
        <f t="shared" si="132"/>
        <v>20</v>
      </c>
      <c r="K61" s="658">
        <v>0</v>
      </c>
      <c r="L61" s="705">
        <v>13</v>
      </c>
      <c r="M61" s="706">
        <v>7</v>
      </c>
      <c r="N61" s="706">
        <f t="shared" si="133"/>
        <v>20</v>
      </c>
      <c r="O61" s="810">
        <f t="shared" si="125"/>
        <v>0</v>
      </c>
      <c r="P61" s="861">
        <f t="shared" si="134"/>
        <v>0</v>
      </c>
      <c r="Q61" s="705">
        <v>12</v>
      </c>
      <c r="R61" s="706">
        <v>7</v>
      </c>
      <c r="S61" s="706">
        <f t="shared" si="135"/>
        <v>19</v>
      </c>
      <c r="T61" s="810">
        <f t="shared" si="97"/>
        <v>-1</v>
      </c>
      <c r="U61" s="861">
        <f t="shared" si="136"/>
        <v>-0.05</v>
      </c>
      <c r="V61" s="705">
        <v>12</v>
      </c>
      <c r="W61" s="706">
        <v>7</v>
      </c>
      <c r="X61" s="706">
        <f t="shared" si="137"/>
        <v>19</v>
      </c>
      <c r="Y61" s="810">
        <f t="shared" si="100"/>
        <v>-1</v>
      </c>
      <c r="Z61" s="861">
        <f t="shared" si="138"/>
        <v>-0.05</v>
      </c>
      <c r="AA61" s="705">
        <v>12</v>
      </c>
      <c r="AB61" s="706">
        <v>7</v>
      </c>
      <c r="AC61" s="706">
        <f t="shared" si="139"/>
        <v>19</v>
      </c>
      <c r="AD61" s="810">
        <f t="shared" si="103"/>
        <v>-1</v>
      </c>
      <c r="AE61" s="861">
        <f t="shared" si="140"/>
        <v>-0.05</v>
      </c>
      <c r="AF61" s="705">
        <v>12</v>
      </c>
      <c r="AG61" s="706">
        <v>6</v>
      </c>
      <c r="AH61" s="706">
        <f t="shared" si="141"/>
        <v>18</v>
      </c>
      <c r="AI61" s="810">
        <f t="shared" si="106"/>
        <v>-2</v>
      </c>
      <c r="AJ61" s="861">
        <f t="shared" si="142"/>
        <v>-0.1</v>
      </c>
      <c r="AK61" s="705">
        <v>12</v>
      </c>
      <c r="AL61" s="706">
        <v>7</v>
      </c>
      <c r="AM61" s="706">
        <f t="shared" si="151"/>
        <v>19</v>
      </c>
      <c r="AN61" s="810">
        <f t="shared" si="109"/>
        <v>-1</v>
      </c>
      <c r="AO61" s="861">
        <f t="shared" si="143"/>
        <v>-0.05</v>
      </c>
      <c r="AP61" s="705"/>
      <c r="AQ61" s="706"/>
      <c r="AR61" s="706">
        <f t="shared" si="128"/>
        <v>0</v>
      </c>
      <c r="AS61" s="810">
        <f t="shared" si="112"/>
        <v>-20</v>
      </c>
      <c r="AT61" s="861">
        <f t="shared" si="144"/>
        <v>-1</v>
      </c>
      <c r="AU61" s="705"/>
      <c r="AV61" s="706"/>
      <c r="AW61" s="706">
        <f t="shared" si="129"/>
        <v>0</v>
      </c>
      <c r="AX61" s="810">
        <f t="shared" si="115"/>
        <v>-20</v>
      </c>
      <c r="AY61" s="861">
        <f t="shared" si="145"/>
        <v>-1</v>
      </c>
      <c r="AZ61" s="705"/>
      <c r="BA61" s="706"/>
      <c r="BB61" s="706">
        <f t="shared" si="146"/>
        <v>0</v>
      </c>
      <c r="BC61" s="810">
        <f t="shared" si="118"/>
        <v>-20</v>
      </c>
      <c r="BD61" s="861">
        <f t="shared" si="147"/>
        <v>-1</v>
      </c>
      <c r="BE61" s="705"/>
      <c r="BF61" s="706"/>
      <c r="BG61" s="706">
        <f t="shared" si="152"/>
        <v>0</v>
      </c>
      <c r="BH61" s="810">
        <f t="shared" si="120"/>
        <v>-20</v>
      </c>
      <c r="BI61" s="861">
        <f t="shared" si="148"/>
        <v>-1</v>
      </c>
      <c r="BJ61" s="705"/>
      <c r="BK61" s="706"/>
      <c r="BL61" s="706">
        <f t="shared" si="150"/>
        <v>0</v>
      </c>
      <c r="BM61" s="810">
        <f t="shared" si="123"/>
        <v>-20</v>
      </c>
      <c r="BN61" s="861">
        <f t="shared" si="149"/>
        <v>-1</v>
      </c>
      <c r="BO61" s="824"/>
    </row>
    <row r="62" spans="1:67" s="654" customFormat="1" ht="13.5" thickBot="1" x14ac:dyDescent="0.25">
      <c r="A62" s="824"/>
      <c r="B62" s="770" t="s">
        <v>161</v>
      </c>
      <c r="C62" s="705">
        <v>5</v>
      </c>
      <c r="D62" s="706">
        <v>13</v>
      </c>
      <c r="E62" s="706">
        <f t="shared" si="131"/>
        <v>18</v>
      </c>
      <c r="F62" s="836"/>
      <c r="G62" s="848">
        <f t="shared" si="93"/>
        <v>0</v>
      </c>
      <c r="H62" s="712">
        <v>5</v>
      </c>
      <c r="I62" s="706">
        <v>13</v>
      </c>
      <c r="J62" s="706">
        <f t="shared" si="132"/>
        <v>18</v>
      </c>
      <c r="K62" s="658">
        <v>0</v>
      </c>
      <c r="L62" s="705">
        <v>5</v>
      </c>
      <c r="M62" s="706">
        <v>12</v>
      </c>
      <c r="N62" s="706">
        <f t="shared" si="133"/>
        <v>17</v>
      </c>
      <c r="O62" s="810">
        <f t="shared" si="125"/>
        <v>-1</v>
      </c>
      <c r="P62" s="861">
        <f t="shared" si="134"/>
        <v>-5.5555555555555552E-2</v>
      </c>
      <c r="Q62" s="705">
        <v>5</v>
      </c>
      <c r="R62" s="706">
        <v>10</v>
      </c>
      <c r="S62" s="706">
        <f t="shared" si="135"/>
        <v>15</v>
      </c>
      <c r="T62" s="810">
        <f t="shared" si="97"/>
        <v>-3</v>
      </c>
      <c r="U62" s="861">
        <f t="shared" si="136"/>
        <v>-0.16666666666666666</v>
      </c>
      <c r="V62" s="705">
        <v>5</v>
      </c>
      <c r="W62" s="706">
        <v>10</v>
      </c>
      <c r="X62" s="706">
        <f t="shared" si="137"/>
        <v>15</v>
      </c>
      <c r="Y62" s="810">
        <f t="shared" si="100"/>
        <v>-3</v>
      </c>
      <c r="Z62" s="861">
        <f t="shared" si="138"/>
        <v>-0.16666666666666666</v>
      </c>
      <c r="AA62" s="705">
        <v>4</v>
      </c>
      <c r="AB62" s="706">
        <v>10</v>
      </c>
      <c r="AC62" s="706">
        <f t="shared" si="139"/>
        <v>14</v>
      </c>
      <c r="AD62" s="810">
        <f t="shared" si="103"/>
        <v>-4</v>
      </c>
      <c r="AE62" s="861">
        <f t="shared" si="140"/>
        <v>-0.22222222222222221</v>
      </c>
      <c r="AF62" s="705">
        <v>3</v>
      </c>
      <c r="AG62" s="706">
        <v>9</v>
      </c>
      <c r="AH62" s="706">
        <f t="shared" si="141"/>
        <v>12</v>
      </c>
      <c r="AI62" s="810">
        <f t="shared" si="106"/>
        <v>-6</v>
      </c>
      <c r="AJ62" s="861">
        <f t="shared" si="142"/>
        <v>-0.33333333333333331</v>
      </c>
      <c r="AK62" s="705">
        <v>3</v>
      </c>
      <c r="AL62" s="706">
        <v>9</v>
      </c>
      <c r="AM62" s="706">
        <f t="shared" si="151"/>
        <v>12</v>
      </c>
      <c r="AN62" s="810">
        <f t="shared" si="109"/>
        <v>-6</v>
      </c>
      <c r="AO62" s="861">
        <f t="shared" si="143"/>
        <v>-0.33333333333333331</v>
      </c>
      <c r="AP62" s="705"/>
      <c r="AQ62" s="706"/>
      <c r="AR62" s="706">
        <f t="shared" si="128"/>
        <v>0</v>
      </c>
      <c r="AS62" s="810">
        <f t="shared" si="112"/>
        <v>-18</v>
      </c>
      <c r="AT62" s="861">
        <f t="shared" si="144"/>
        <v>-1</v>
      </c>
      <c r="AU62" s="705"/>
      <c r="AV62" s="706"/>
      <c r="AW62" s="706">
        <f t="shared" si="129"/>
        <v>0</v>
      </c>
      <c r="AX62" s="810">
        <f t="shared" si="115"/>
        <v>-18</v>
      </c>
      <c r="AY62" s="861">
        <f t="shared" si="145"/>
        <v>-1</v>
      </c>
      <c r="AZ62" s="705"/>
      <c r="BA62" s="706"/>
      <c r="BB62" s="706">
        <f t="shared" si="146"/>
        <v>0</v>
      </c>
      <c r="BC62" s="810">
        <f t="shared" si="118"/>
        <v>-18</v>
      </c>
      <c r="BD62" s="861">
        <f t="shared" si="147"/>
        <v>-1</v>
      </c>
      <c r="BE62" s="705"/>
      <c r="BF62" s="706"/>
      <c r="BG62" s="706">
        <f t="shared" si="152"/>
        <v>0</v>
      </c>
      <c r="BH62" s="810">
        <f t="shared" si="120"/>
        <v>-18</v>
      </c>
      <c r="BI62" s="861">
        <f t="shared" si="148"/>
        <v>-1</v>
      </c>
      <c r="BJ62" s="705"/>
      <c r="BK62" s="706"/>
      <c r="BL62" s="706">
        <f t="shared" si="150"/>
        <v>0</v>
      </c>
      <c r="BM62" s="810">
        <f t="shared" si="123"/>
        <v>-18</v>
      </c>
      <c r="BN62" s="861">
        <f t="shared" si="149"/>
        <v>-1</v>
      </c>
      <c r="BO62" s="824"/>
    </row>
    <row r="63" spans="1:67" s="654" customFormat="1" ht="13.5" thickBot="1" x14ac:dyDescent="0.25">
      <c r="A63" s="824"/>
      <c r="B63" s="770" t="s">
        <v>162</v>
      </c>
      <c r="C63" s="705">
        <v>79</v>
      </c>
      <c r="D63" s="706">
        <v>6</v>
      </c>
      <c r="E63" s="706">
        <f t="shared" si="131"/>
        <v>85</v>
      </c>
      <c r="F63" s="836"/>
      <c r="G63" s="848">
        <f t="shared" si="93"/>
        <v>2</v>
      </c>
      <c r="H63" s="712">
        <v>77</v>
      </c>
      <c r="I63" s="706">
        <v>6</v>
      </c>
      <c r="J63" s="706">
        <f t="shared" si="132"/>
        <v>83</v>
      </c>
      <c r="K63" s="658">
        <v>0</v>
      </c>
      <c r="L63" s="705">
        <v>76</v>
      </c>
      <c r="M63" s="706">
        <v>6</v>
      </c>
      <c r="N63" s="706">
        <f t="shared" si="133"/>
        <v>82</v>
      </c>
      <c r="O63" s="810">
        <f t="shared" si="125"/>
        <v>-1</v>
      </c>
      <c r="P63" s="861">
        <f t="shared" si="134"/>
        <v>-1.2048192771084338E-2</v>
      </c>
      <c r="Q63" s="705">
        <v>76</v>
      </c>
      <c r="R63" s="706">
        <v>6</v>
      </c>
      <c r="S63" s="706">
        <f t="shared" si="135"/>
        <v>82</v>
      </c>
      <c r="T63" s="810">
        <f t="shared" si="97"/>
        <v>-1</v>
      </c>
      <c r="U63" s="861">
        <f t="shared" si="136"/>
        <v>-1.2048192771084338E-2</v>
      </c>
      <c r="V63" s="705">
        <v>74</v>
      </c>
      <c r="W63" s="706">
        <v>6</v>
      </c>
      <c r="X63" s="706">
        <f t="shared" si="137"/>
        <v>80</v>
      </c>
      <c r="Y63" s="810">
        <f t="shared" si="100"/>
        <v>-3</v>
      </c>
      <c r="Z63" s="861">
        <f t="shared" si="138"/>
        <v>-3.614457831325301E-2</v>
      </c>
      <c r="AA63" s="705">
        <v>74</v>
      </c>
      <c r="AB63" s="706">
        <v>6</v>
      </c>
      <c r="AC63" s="706">
        <f t="shared" si="139"/>
        <v>80</v>
      </c>
      <c r="AD63" s="810">
        <f t="shared" si="103"/>
        <v>-3</v>
      </c>
      <c r="AE63" s="861">
        <f t="shared" si="140"/>
        <v>-3.614457831325301E-2</v>
      </c>
      <c r="AF63" s="705">
        <v>68</v>
      </c>
      <c r="AG63" s="706">
        <v>6</v>
      </c>
      <c r="AH63" s="706">
        <f t="shared" si="141"/>
        <v>74</v>
      </c>
      <c r="AI63" s="810">
        <f t="shared" si="106"/>
        <v>-9</v>
      </c>
      <c r="AJ63" s="861">
        <f t="shared" si="142"/>
        <v>-0.10843373493975904</v>
      </c>
      <c r="AK63" s="705">
        <v>67</v>
      </c>
      <c r="AL63" s="706">
        <v>6</v>
      </c>
      <c r="AM63" s="706">
        <f t="shared" si="151"/>
        <v>73</v>
      </c>
      <c r="AN63" s="810">
        <f t="shared" si="109"/>
        <v>-10</v>
      </c>
      <c r="AO63" s="861">
        <f t="shared" si="143"/>
        <v>-0.12048192771084337</v>
      </c>
      <c r="AP63" s="705"/>
      <c r="AQ63" s="706"/>
      <c r="AR63" s="706">
        <f t="shared" si="128"/>
        <v>0</v>
      </c>
      <c r="AS63" s="810">
        <f t="shared" si="112"/>
        <v>-83</v>
      </c>
      <c r="AT63" s="861">
        <f t="shared" si="144"/>
        <v>-1</v>
      </c>
      <c r="AU63" s="705"/>
      <c r="AV63" s="706"/>
      <c r="AW63" s="706">
        <f t="shared" si="129"/>
        <v>0</v>
      </c>
      <c r="AX63" s="810">
        <f t="shared" si="115"/>
        <v>-83</v>
      </c>
      <c r="AY63" s="861">
        <f t="shared" si="145"/>
        <v>-1</v>
      </c>
      <c r="AZ63" s="705"/>
      <c r="BA63" s="706"/>
      <c r="BB63" s="706">
        <f t="shared" si="146"/>
        <v>0</v>
      </c>
      <c r="BC63" s="810">
        <f t="shared" si="118"/>
        <v>-83</v>
      </c>
      <c r="BD63" s="861">
        <f t="shared" si="147"/>
        <v>-1</v>
      </c>
      <c r="BE63" s="705"/>
      <c r="BF63" s="706"/>
      <c r="BG63" s="706">
        <f t="shared" si="152"/>
        <v>0</v>
      </c>
      <c r="BH63" s="810">
        <f t="shared" si="120"/>
        <v>-83</v>
      </c>
      <c r="BI63" s="861">
        <f t="shared" si="148"/>
        <v>-1</v>
      </c>
      <c r="BJ63" s="705"/>
      <c r="BK63" s="706"/>
      <c r="BL63" s="706">
        <f t="shared" si="150"/>
        <v>0</v>
      </c>
      <c r="BM63" s="810">
        <f t="shared" si="123"/>
        <v>-83</v>
      </c>
      <c r="BN63" s="861">
        <f t="shared" si="149"/>
        <v>-1</v>
      </c>
      <c r="BO63" s="824"/>
    </row>
    <row r="64" spans="1:67" s="654" customFormat="1" ht="13.5" thickBot="1" x14ac:dyDescent="0.25">
      <c r="A64" s="824"/>
      <c r="B64" s="826" t="s">
        <v>56</v>
      </c>
      <c r="C64" s="724">
        <v>18</v>
      </c>
      <c r="D64" s="723">
        <v>3</v>
      </c>
      <c r="E64" s="723">
        <f t="shared" si="131"/>
        <v>21</v>
      </c>
      <c r="F64" s="838"/>
      <c r="G64" s="849">
        <f t="shared" si="93"/>
        <v>1</v>
      </c>
      <c r="H64" s="725">
        <v>17</v>
      </c>
      <c r="I64" s="723">
        <v>3</v>
      </c>
      <c r="J64" s="723">
        <f t="shared" si="132"/>
        <v>20</v>
      </c>
      <c r="K64" s="662">
        <v>0</v>
      </c>
      <c r="L64" s="724">
        <v>17</v>
      </c>
      <c r="M64" s="723">
        <v>2</v>
      </c>
      <c r="N64" s="723">
        <f t="shared" si="133"/>
        <v>19</v>
      </c>
      <c r="O64" s="816">
        <f t="shared" si="125"/>
        <v>-1</v>
      </c>
      <c r="P64" s="861">
        <f>(N64-$J64)/$J64</f>
        <v>-0.05</v>
      </c>
      <c r="Q64" s="724">
        <v>17</v>
      </c>
      <c r="R64" s="723">
        <v>2</v>
      </c>
      <c r="S64" s="723">
        <f t="shared" si="135"/>
        <v>19</v>
      </c>
      <c r="T64" s="816">
        <f t="shared" si="97"/>
        <v>-1</v>
      </c>
      <c r="U64" s="861">
        <f t="shared" si="136"/>
        <v>-0.05</v>
      </c>
      <c r="V64" s="724">
        <v>17</v>
      </c>
      <c r="W64" s="723">
        <v>2</v>
      </c>
      <c r="X64" s="723">
        <f t="shared" si="137"/>
        <v>19</v>
      </c>
      <c r="Y64" s="816">
        <f t="shared" si="100"/>
        <v>-1</v>
      </c>
      <c r="Z64" s="861">
        <f t="shared" si="138"/>
        <v>-0.05</v>
      </c>
      <c r="AA64" s="724">
        <v>15</v>
      </c>
      <c r="AB64" s="723">
        <v>2</v>
      </c>
      <c r="AC64" s="723">
        <f t="shared" si="139"/>
        <v>17</v>
      </c>
      <c r="AD64" s="816">
        <f t="shared" si="103"/>
        <v>-3</v>
      </c>
      <c r="AE64" s="861">
        <f t="shared" si="140"/>
        <v>-0.15</v>
      </c>
      <c r="AF64" s="724">
        <v>12</v>
      </c>
      <c r="AG64" s="723">
        <v>2</v>
      </c>
      <c r="AH64" s="723">
        <f t="shared" si="141"/>
        <v>14</v>
      </c>
      <c r="AI64" s="816">
        <f t="shared" si="106"/>
        <v>-6</v>
      </c>
      <c r="AJ64" s="861">
        <f t="shared" si="142"/>
        <v>-0.3</v>
      </c>
      <c r="AK64" s="724">
        <v>12</v>
      </c>
      <c r="AL64" s="723">
        <v>2</v>
      </c>
      <c r="AM64" s="723">
        <f>SUM(AK64:AL64)</f>
        <v>14</v>
      </c>
      <c r="AN64" s="816">
        <f t="shared" si="109"/>
        <v>-6</v>
      </c>
      <c r="AO64" s="861">
        <f t="shared" si="143"/>
        <v>-0.3</v>
      </c>
      <c r="AP64" s="724"/>
      <c r="AQ64" s="723"/>
      <c r="AR64" s="723">
        <f t="shared" si="128"/>
        <v>0</v>
      </c>
      <c r="AS64" s="816">
        <f t="shared" si="112"/>
        <v>-20</v>
      </c>
      <c r="AT64" s="861">
        <f t="shared" si="144"/>
        <v>-1</v>
      </c>
      <c r="AU64" s="724"/>
      <c r="AV64" s="723"/>
      <c r="AW64" s="723">
        <f t="shared" si="129"/>
        <v>0</v>
      </c>
      <c r="AX64" s="816">
        <f t="shared" si="115"/>
        <v>-20</v>
      </c>
      <c r="AY64" s="861">
        <f t="shared" si="145"/>
        <v>-1</v>
      </c>
      <c r="AZ64" s="724"/>
      <c r="BA64" s="723"/>
      <c r="BB64" s="723">
        <f t="shared" si="146"/>
        <v>0</v>
      </c>
      <c r="BC64" s="816">
        <f t="shared" si="118"/>
        <v>-20</v>
      </c>
      <c r="BD64" s="861">
        <f t="shared" si="147"/>
        <v>-1</v>
      </c>
      <c r="BE64" s="724"/>
      <c r="BF64" s="723"/>
      <c r="BG64" s="723">
        <f t="shared" si="152"/>
        <v>0</v>
      </c>
      <c r="BH64" s="816">
        <f t="shared" si="120"/>
        <v>-20</v>
      </c>
      <c r="BI64" s="861">
        <f t="shared" si="148"/>
        <v>-1</v>
      </c>
      <c r="BJ64" s="724"/>
      <c r="BK64" s="723"/>
      <c r="BL64" s="723">
        <f t="shared" si="150"/>
        <v>0</v>
      </c>
      <c r="BM64" s="816">
        <f t="shared" si="123"/>
        <v>-20</v>
      </c>
      <c r="BN64" s="861">
        <f t="shared" si="149"/>
        <v>-1</v>
      </c>
      <c r="BO64" s="824"/>
    </row>
    <row r="65" spans="1:67" x14ac:dyDescent="0.2">
      <c r="A65" s="671"/>
      <c r="B65" s="689"/>
      <c r="C65" s="671"/>
      <c r="D65" s="671"/>
      <c r="E65" s="671"/>
      <c r="F65" s="671"/>
      <c r="G65" s="671"/>
      <c r="H65" s="671"/>
      <c r="I65" s="671"/>
      <c r="J65" s="671"/>
      <c r="K65" s="672"/>
      <c r="L65" s="671"/>
      <c r="M65" s="671"/>
      <c r="N65" s="671"/>
      <c r="O65" s="671"/>
      <c r="P65" s="672"/>
      <c r="Q65" s="671"/>
      <c r="R65" s="671"/>
      <c r="S65" s="671"/>
      <c r="T65" s="671"/>
      <c r="U65" s="672"/>
      <c r="V65" s="671"/>
      <c r="W65" s="671"/>
      <c r="X65" s="671"/>
      <c r="Y65" s="671"/>
      <c r="Z65" s="673"/>
      <c r="AA65" s="671"/>
      <c r="AB65" s="671"/>
      <c r="AC65" s="671"/>
      <c r="AD65" s="671"/>
      <c r="AE65" s="673"/>
      <c r="AF65" s="671"/>
      <c r="AG65" s="671"/>
      <c r="AH65" s="671"/>
      <c r="AI65" s="671"/>
      <c r="AJ65" s="672"/>
      <c r="AK65" s="671"/>
      <c r="AL65" s="671"/>
      <c r="AM65" s="671"/>
      <c r="AN65" s="671"/>
      <c r="AO65" s="672"/>
      <c r="AP65" s="671"/>
      <c r="AQ65" s="671"/>
      <c r="AR65" s="671"/>
      <c r="AS65" s="671"/>
      <c r="AT65" s="671"/>
      <c r="AU65" s="671"/>
      <c r="AV65" s="671"/>
      <c r="AW65" s="671"/>
      <c r="AX65" s="671"/>
      <c r="AY65" s="671"/>
      <c r="AZ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</row>
    <row r="66" spans="1:67" ht="13.5" thickBot="1" x14ac:dyDescent="0.25">
      <c r="A66" s="671"/>
      <c r="B66" s="689"/>
      <c r="C66" s="671"/>
      <c r="D66" s="671"/>
      <c r="E66" s="671"/>
      <c r="F66" s="671"/>
      <c r="G66" s="671"/>
      <c r="H66" s="671"/>
      <c r="I66" s="671"/>
      <c r="J66" s="671"/>
      <c r="K66" s="672"/>
      <c r="L66" s="671"/>
      <c r="M66" s="671"/>
      <c r="N66" s="671"/>
      <c r="O66" s="671"/>
      <c r="P66" s="672"/>
      <c r="Q66" s="671"/>
      <c r="R66" s="671"/>
      <c r="S66" s="671"/>
      <c r="T66" s="671"/>
      <c r="U66" s="672"/>
      <c r="V66" s="671"/>
      <c r="W66" s="671"/>
      <c r="X66" s="671"/>
      <c r="Y66" s="671"/>
      <c r="Z66" s="673"/>
      <c r="AA66" s="671"/>
      <c r="AB66" s="671"/>
      <c r="AC66" s="671"/>
      <c r="AD66" s="671"/>
      <c r="AE66" s="673"/>
      <c r="AF66" s="671"/>
      <c r="AG66" s="671"/>
      <c r="AH66" s="671"/>
      <c r="AI66" s="671"/>
      <c r="AJ66" s="672"/>
      <c r="AK66" s="671"/>
      <c r="AL66" s="671"/>
      <c r="AM66" s="671"/>
      <c r="AN66" s="671"/>
      <c r="AO66" s="672"/>
      <c r="AP66" s="671"/>
      <c r="AQ66" s="671"/>
      <c r="AR66" s="671"/>
      <c r="AS66" s="671"/>
      <c r="AT66" s="671"/>
      <c r="AU66" s="671"/>
      <c r="AV66" s="671"/>
      <c r="AW66" s="671"/>
      <c r="AX66" s="671"/>
      <c r="AY66" s="671"/>
      <c r="AZ66" s="671"/>
      <c r="BA66" s="671"/>
      <c r="BB66" s="671"/>
      <c r="BC66" s="671"/>
      <c r="BD66" s="671"/>
      <c r="BE66" s="671"/>
      <c r="BF66" s="671"/>
      <c r="BG66" s="671"/>
      <c r="BH66" s="671"/>
      <c r="BI66" s="671"/>
      <c r="BJ66" s="671"/>
      <c r="BK66" s="671"/>
      <c r="BL66" s="671"/>
      <c r="BM66" s="671"/>
      <c r="BN66" s="671"/>
      <c r="BO66" s="671"/>
    </row>
    <row r="67" spans="1:67" ht="12.75" customHeight="1" x14ac:dyDescent="0.2">
      <c r="A67" s="671"/>
      <c r="B67" s="945" t="s">
        <v>216</v>
      </c>
      <c r="C67" s="954" t="str">
        <f>C6</f>
        <v>2. september 2019</v>
      </c>
      <c r="D67" s="955"/>
      <c r="E67" s="955"/>
      <c r="F67" s="956"/>
      <c r="G67" s="957" t="s">
        <v>96</v>
      </c>
      <c r="H67" s="959" t="str">
        <f>H6</f>
        <v>6. september 2019</v>
      </c>
      <c r="I67" s="960"/>
      <c r="J67" s="960"/>
      <c r="K67" s="961"/>
      <c r="L67" s="954" t="str">
        <f>L6</f>
        <v>1. oktober 2019</v>
      </c>
      <c r="M67" s="955"/>
      <c r="N67" s="955"/>
      <c r="O67" s="955"/>
      <c r="P67" s="956"/>
      <c r="Q67" s="954" t="str">
        <f>Q6</f>
        <v>1. november 2019</v>
      </c>
      <c r="R67" s="955"/>
      <c r="S67" s="955"/>
      <c r="T67" s="955"/>
      <c r="U67" s="956"/>
      <c r="V67" s="954" t="str">
        <f>V6</f>
        <v>2. december 2019</v>
      </c>
      <c r="W67" s="955"/>
      <c r="X67" s="955"/>
      <c r="Y67" s="955"/>
      <c r="Z67" s="956"/>
      <c r="AA67" s="954" t="str">
        <f>AA6</f>
        <v>2. januar 2020</v>
      </c>
      <c r="AB67" s="955"/>
      <c r="AC67" s="955"/>
      <c r="AD67" s="955"/>
      <c r="AE67" s="956"/>
      <c r="AF67" s="954" t="str">
        <f>AF6</f>
        <v>4. februar 2020</v>
      </c>
      <c r="AG67" s="955"/>
      <c r="AH67" s="955"/>
      <c r="AI67" s="955"/>
      <c r="AJ67" s="956"/>
      <c r="AK67" s="954" t="str">
        <f>AK6</f>
        <v>2. marts 2020</v>
      </c>
      <c r="AL67" s="955"/>
      <c r="AM67" s="955"/>
      <c r="AN67" s="955"/>
      <c r="AO67" s="956"/>
      <c r="AP67" s="954">
        <f>AP6</f>
        <v>0</v>
      </c>
      <c r="AQ67" s="955"/>
      <c r="AR67" s="955"/>
      <c r="AS67" s="955"/>
      <c r="AT67" s="956"/>
      <c r="AU67" s="954">
        <f>AU6</f>
        <v>0</v>
      </c>
      <c r="AV67" s="955"/>
      <c r="AW67" s="955"/>
      <c r="AX67" s="955"/>
      <c r="AY67" s="956"/>
      <c r="AZ67" s="954">
        <f>AZ6</f>
        <v>0</v>
      </c>
      <c r="BA67" s="955"/>
      <c r="BB67" s="955"/>
      <c r="BC67" s="955"/>
      <c r="BD67" s="956"/>
      <c r="BE67" s="954">
        <f>BE6</f>
        <v>0</v>
      </c>
      <c r="BF67" s="955"/>
      <c r="BG67" s="955"/>
      <c r="BH67" s="955"/>
      <c r="BI67" s="956"/>
      <c r="BJ67" s="954">
        <f>BJ6</f>
        <v>0</v>
      </c>
      <c r="BK67" s="955"/>
      <c r="BL67" s="955"/>
      <c r="BM67" s="955"/>
      <c r="BN67" s="956"/>
      <c r="BO67" s="671"/>
    </row>
    <row r="68" spans="1:67" ht="13.5" thickBot="1" x14ac:dyDescent="0.25">
      <c r="A68" s="671"/>
      <c r="B68" s="946"/>
      <c r="C68" s="682" t="s">
        <v>22</v>
      </c>
      <c r="D68" s="683" t="s">
        <v>21</v>
      </c>
      <c r="E68" s="684" t="s">
        <v>23</v>
      </c>
      <c r="F68" s="840" t="s">
        <v>47</v>
      </c>
      <c r="G68" s="958"/>
      <c r="H68" s="682" t="s">
        <v>22</v>
      </c>
      <c r="I68" s="683" t="s">
        <v>21</v>
      </c>
      <c r="J68" s="684" t="s">
        <v>23</v>
      </c>
      <c r="K68" s="694" t="s">
        <v>47</v>
      </c>
      <c r="L68" s="682" t="s">
        <v>22</v>
      </c>
      <c r="M68" s="683" t="s">
        <v>21</v>
      </c>
      <c r="N68" s="684" t="s">
        <v>23</v>
      </c>
      <c r="O68" s="808" t="s">
        <v>294</v>
      </c>
      <c r="P68" s="686" t="s">
        <v>47</v>
      </c>
      <c r="Q68" s="682" t="s">
        <v>22</v>
      </c>
      <c r="R68" s="683" t="s">
        <v>21</v>
      </c>
      <c r="S68" s="684" t="s">
        <v>23</v>
      </c>
      <c r="T68" s="808" t="s">
        <v>294</v>
      </c>
      <c r="U68" s="686" t="s">
        <v>47</v>
      </c>
      <c r="V68" s="682" t="s">
        <v>22</v>
      </c>
      <c r="W68" s="683" t="s">
        <v>21</v>
      </c>
      <c r="X68" s="684" t="s">
        <v>23</v>
      </c>
      <c r="Y68" s="808" t="s">
        <v>294</v>
      </c>
      <c r="Z68" s="687" t="s">
        <v>47</v>
      </c>
      <c r="AA68" s="682" t="s">
        <v>22</v>
      </c>
      <c r="AB68" s="683" t="s">
        <v>21</v>
      </c>
      <c r="AC68" s="684" t="s">
        <v>23</v>
      </c>
      <c r="AD68" s="808" t="s">
        <v>294</v>
      </c>
      <c r="AE68" s="687" t="s">
        <v>47</v>
      </c>
      <c r="AF68" s="682" t="s">
        <v>22</v>
      </c>
      <c r="AG68" s="683" t="s">
        <v>21</v>
      </c>
      <c r="AH68" s="684" t="s">
        <v>23</v>
      </c>
      <c r="AI68" s="808" t="s">
        <v>294</v>
      </c>
      <c r="AJ68" s="686" t="s">
        <v>47</v>
      </c>
      <c r="AK68" s="682" t="s">
        <v>22</v>
      </c>
      <c r="AL68" s="683" t="s">
        <v>21</v>
      </c>
      <c r="AM68" s="683" t="s">
        <v>289</v>
      </c>
      <c r="AN68" s="808" t="s">
        <v>294</v>
      </c>
      <c r="AO68" s="686" t="s">
        <v>47</v>
      </c>
      <c r="AP68" s="682" t="s">
        <v>22</v>
      </c>
      <c r="AQ68" s="683" t="s">
        <v>21</v>
      </c>
      <c r="AR68" s="683" t="s">
        <v>289</v>
      </c>
      <c r="AS68" s="808" t="s">
        <v>294</v>
      </c>
      <c r="AT68" s="686" t="s">
        <v>47</v>
      </c>
      <c r="AU68" s="682" t="s">
        <v>22</v>
      </c>
      <c r="AV68" s="683" t="s">
        <v>21</v>
      </c>
      <c r="AW68" s="683" t="s">
        <v>289</v>
      </c>
      <c r="AX68" s="808" t="s">
        <v>294</v>
      </c>
      <c r="AY68" s="686" t="s">
        <v>47</v>
      </c>
      <c r="AZ68" s="682" t="s">
        <v>22</v>
      </c>
      <c r="BA68" s="683" t="s">
        <v>21</v>
      </c>
      <c r="BB68" s="683" t="s">
        <v>289</v>
      </c>
      <c r="BC68" s="808" t="s">
        <v>294</v>
      </c>
      <c r="BD68" s="686" t="s">
        <v>47</v>
      </c>
      <c r="BE68" s="682" t="s">
        <v>22</v>
      </c>
      <c r="BF68" s="683" t="s">
        <v>21</v>
      </c>
      <c r="BG68" s="683" t="s">
        <v>289</v>
      </c>
      <c r="BH68" s="808" t="s">
        <v>294</v>
      </c>
      <c r="BI68" s="686" t="s">
        <v>47</v>
      </c>
      <c r="BJ68" s="682" t="s">
        <v>22</v>
      </c>
      <c r="BK68" s="683" t="s">
        <v>21</v>
      </c>
      <c r="BL68" s="683" t="s">
        <v>289</v>
      </c>
      <c r="BM68" s="808" t="s">
        <v>294</v>
      </c>
      <c r="BN68" s="686" t="s">
        <v>47</v>
      </c>
      <c r="BO68" s="671"/>
    </row>
    <row r="69" spans="1:67" ht="13.5" thickBot="1" x14ac:dyDescent="0.25">
      <c r="A69" s="671"/>
      <c r="B69" s="743" t="s">
        <v>174</v>
      </c>
      <c r="C69" s="707">
        <f>SUM(C70:C72)</f>
        <v>130</v>
      </c>
      <c r="D69" s="708">
        <f>SUM(D70:D72)</f>
        <v>85</v>
      </c>
      <c r="E69" s="708">
        <f>SUM(E70:E72)</f>
        <v>215</v>
      </c>
      <c r="F69" s="715"/>
      <c r="G69" s="852">
        <f>E69-J69</f>
        <v>0</v>
      </c>
      <c r="H69" s="707">
        <f>SUM(H70:H72)</f>
        <v>130</v>
      </c>
      <c r="I69" s="708">
        <f>SUM(I70:I72)</f>
        <v>85</v>
      </c>
      <c r="J69" s="708">
        <f>SUM(J70:J72)</f>
        <v>215</v>
      </c>
      <c r="K69" s="657">
        <v>0</v>
      </c>
      <c r="L69" s="707">
        <f>SUM(L70:L72)</f>
        <v>128</v>
      </c>
      <c r="M69" s="708">
        <f>SUM(M70:M72)</f>
        <v>82</v>
      </c>
      <c r="N69" s="708">
        <f>SUM(N70:N72)</f>
        <v>210</v>
      </c>
      <c r="O69" s="811">
        <f t="shared" ref="O69:O72" si="153">-($J69-N69)</f>
        <v>-5</v>
      </c>
      <c r="P69" s="861">
        <f t="shared" ref="P69:P72" si="154">(N69-$J69)/$J69</f>
        <v>-2.3255813953488372E-2</v>
      </c>
      <c r="Q69" s="707">
        <f>SUM(Q70:Q72)</f>
        <v>126</v>
      </c>
      <c r="R69" s="708">
        <f>SUM(R70:R72)</f>
        <v>82</v>
      </c>
      <c r="S69" s="708">
        <f>SUM(S70:S72)</f>
        <v>208</v>
      </c>
      <c r="T69" s="811">
        <f t="shared" ref="T69:T72" si="155">-($J69-S69)</f>
        <v>-7</v>
      </c>
      <c r="U69" s="861">
        <f t="shared" ref="U69:U72" si="156">(S69-$J69)/$J69</f>
        <v>-3.255813953488372E-2</v>
      </c>
      <c r="V69" s="707">
        <f>SUM(V70:V72)</f>
        <v>126</v>
      </c>
      <c r="W69" s="708">
        <f>SUM(W70:W72)</f>
        <v>81</v>
      </c>
      <c r="X69" s="708">
        <f>SUM(X70:X72)</f>
        <v>207</v>
      </c>
      <c r="Y69" s="811">
        <f t="shared" ref="Y69:Y72" si="157">-($J69-X69)</f>
        <v>-8</v>
      </c>
      <c r="Z69" s="861">
        <f t="shared" ref="Z69:Z72" si="158">(X69-$J69)/$J69</f>
        <v>-3.7209302325581395E-2</v>
      </c>
      <c r="AA69" s="707">
        <f>SUM(AA70:AA72)</f>
        <v>123</v>
      </c>
      <c r="AB69" s="708">
        <f>SUM(AB70:AB72)</f>
        <v>76</v>
      </c>
      <c r="AC69" s="708">
        <f>SUM(AC70:AC72)</f>
        <v>199</v>
      </c>
      <c r="AD69" s="811">
        <f t="shared" ref="AD69:AD72" si="159">-($J69-AC69)</f>
        <v>-16</v>
      </c>
      <c r="AE69" s="861">
        <f t="shared" ref="AE69:AE72" si="160">(AC69-$J69)/$J69</f>
        <v>-7.441860465116279E-2</v>
      </c>
      <c r="AF69" s="707">
        <f>SUM(AF70:AF72)</f>
        <v>112</v>
      </c>
      <c r="AG69" s="708">
        <f>SUM(AG70:AG72)</f>
        <v>74</v>
      </c>
      <c r="AH69" s="708">
        <f>SUM(AH70:AH72)</f>
        <v>186</v>
      </c>
      <c r="AI69" s="811">
        <f t="shared" ref="AI69:AI72" si="161">-($J69-AH69)</f>
        <v>-29</v>
      </c>
      <c r="AJ69" s="861">
        <f t="shared" ref="AJ69:AJ72" si="162">(AH69-$J69)/$J69</f>
        <v>-0.13488372093023257</v>
      </c>
      <c r="AK69" s="707">
        <f>SUM(AK70:AK72)</f>
        <v>114</v>
      </c>
      <c r="AL69" s="708">
        <f>SUM(AL70:AL72)</f>
        <v>74</v>
      </c>
      <c r="AM69" s="708">
        <f>SUM(AM70:AM72)</f>
        <v>188</v>
      </c>
      <c r="AN69" s="811">
        <f t="shared" ref="AN69:AN72" si="163">-($J69-AM69)</f>
        <v>-27</v>
      </c>
      <c r="AO69" s="861">
        <f t="shared" ref="AO69:AO72" si="164">(AM69-$J69)/$J69</f>
        <v>-0.12558139534883722</v>
      </c>
      <c r="AP69" s="707">
        <f>SUM(AP70:AP72)</f>
        <v>0</v>
      </c>
      <c r="AQ69" s="708">
        <f>SUM(AQ70:AQ72)</f>
        <v>0</v>
      </c>
      <c r="AR69" s="708">
        <f>SUM(AR70:AR72)</f>
        <v>0</v>
      </c>
      <c r="AS69" s="811">
        <f t="shared" ref="AS69:AS72" si="165">-($J69-AR69)</f>
        <v>-215</v>
      </c>
      <c r="AT69" s="861">
        <f t="shared" ref="AT69:AT72" si="166">(AR69-$J69)/$J69</f>
        <v>-1</v>
      </c>
      <c r="AU69" s="707">
        <f>SUM(AU70:AU72)</f>
        <v>0</v>
      </c>
      <c r="AV69" s="708">
        <f>SUM(AV70:AV72)</f>
        <v>0</v>
      </c>
      <c r="AW69" s="708">
        <f>SUM(AW70:AW72)</f>
        <v>0</v>
      </c>
      <c r="AX69" s="811">
        <f t="shared" ref="AX69:AX72" si="167">-($J69-AW69)</f>
        <v>-215</v>
      </c>
      <c r="AY69" s="861">
        <f t="shared" ref="AY69:AY72" si="168">(AW69-$J69)/$J69</f>
        <v>-1</v>
      </c>
      <c r="AZ69" s="707">
        <f>SUM(AZ70:AZ72)</f>
        <v>0</v>
      </c>
      <c r="BA69" s="708">
        <f>SUM(BA70:BA72)</f>
        <v>0</v>
      </c>
      <c r="BB69" s="708">
        <f>SUM(BB70:BB72)</f>
        <v>0</v>
      </c>
      <c r="BC69" s="811">
        <f>-($J69-BB69)</f>
        <v>-215</v>
      </c>
      <c r="BD69" s="861">
        <f t="shared" ref="BD69:BD72" si="169">(BB69-$J69)/$J69</f>
        <v>-1</v>
      </c>
      <c r="BE69" s="707">
        <f>SUM(BE70:BE72)</f>
        <v>0</v>
      </c>
      <c r="BF69" s="708">
        <f>SUM(BF70:BF72)</f>
        <v>0</v>
      </c>
      <c r="BG69" s="708">
        <f>SUM(BG70:BG72)</f>
        <v>0</v>
      </c>
      <c r="BH69" s="811">
        <f>-($J69-BG69)</f>
        <v>-215</v>
      </c>
      <c r="BI69" s="861">
        <f t="shared" ref="BI69:BI72" si="170">(BG69-$J69)/$J69</f>
        <v>-1</v>
      </c>
      <c r="BJ69" s="707">
        <f>SUM(BJ70:BJ72)</f>
        <v>0</v>
      </c>
      <c r="BK69" s="708">
        <f>SUM(BK70:BK72)</f>
        <v>0</v>
      </c>
      <c r="BL69" s="708">
        <f>SUM(BL70:BL72)</f>
        <v>0</v>
      </c>
      <c r="BM69" s="811">
        <f>-($J69-BL69)</f>
        <v>-215</v>
      </c>
      <c r="BN69" s="861">
        <f>(BL69-$J69)/$J69</f>
        <v>-1</v>
      </c>
      <c r="BO69" s="671"/>
    </row>
    <row r="70" spans="1:67" s="654" customFormat="1" ht="13.5" thickBot="1" x14ac:dyDescent="0.25">
      <c r="A70" s="824"/>
      <c r="B70" s="770" t="s">
        <v>262</v>
      </c>
      <c r="C70" s="705">
        <v>52</v>
      </c>
      <c r="D70" s="706">
        <v>32</v>
      </c>
      <c r="E70" s="706">
        <f>SUM(C70:D70)</f>
        <v>84</v>
      </c>
      <c r="F70" s="825"/>
      <c r="G70" s="853">
        <f t="shared" ref="G70:G72" si="171">E70-J70</f>
        <v>0</v>
      </c>
      <c r="H70" s="705">
        <v>52</v>
      </c>
      <c r="I70" s="706">
        <v>32</v>
      </c>
      <c r="J70" s="706">
        <f>SUM(H70:I70)</f>
        <v>84</v>
      </c>
      <c r="K70" s="658">
        <v>0</v>
      </c>
      <c r="L70" s="705">
        <v>51</v>
      </c>
      <c r="M70" s="706">
        <v>32</v>
      </c>
      <c r="N70" s="706">
        <f>SUM(L70:M70)</f>
        <v>83</v>
      </c>
      <c r="O70" s="810">
        <f t="shared" si="153"/>
        <v>-1</v>
      </c>
      <c r="P70" s="861">
        <f t="shared" si="154"/>
        <v>-1.1904761904761904E-2</v>
      </c>
      <c r="Q70" s="705">
        <v>50</v>
      </c>
      <c r="R70" s="706">
        <v>32</v>
      </c>
      <c r="S70" s="706">
        <f>SUM(Q70:R70)</f>
        <v>82</v>
      </c>
      <c r="T70" s="810">
        <f t="shared" si="155"/>
        <v>-2</v>
      </c>
      <c r="U70" s="861">
        <f>(S70-$J70)/$J70</f>
        <v>-2.3809523809523808E-2</v>
      </c>
      <c r="V70" s="705">
        <v>50</v>
      </c>
      <c r="W70" s="706">
        <v>32</v>
      </c>
      <c r="X70" s="706">
        <f>SUM(V70:W70)</f>
        <v>82</v>
      </c>
      <c r="Y70" s="810">
        <f t="shared" si="157"/>
        <v>-2</v>
      </c>
      <c r="Z70" s="861">
        <f t="shared" si="158"/>
        <v>-2.3809523809523808E-2</v>
      </c>
      <c r="AA70" s="705">
        <v>48</v>
      </c>
      <c r="AB70" s="706">
        <v>30</v>
      </c>
      <c r="AC70" s="706">
        <f>SUM(AA70:AB70)</f>
        <v>78</v>
      </c>
      <c r="AD70" s="810">
        <f t="shared" si="159"/>
        <v>-6</v>
      </c>
      <c r="AE70" s="861">
        <f t="shared" si="160"/>
        <v>-7.1428571428571425E-2</v>
      </c>
      <c r="AF70" s="705">
        <v>41</v>
      </c>
      <c r="AG70" s="706">
        <v>30</v>
      </c>
      <c r="AH70" s="706">
        <f>SUM(AF70:AG70)</f>
        <v>71</v>
      </c>
      <c r="AI70" s="810">
        <f t="shared" si="161"/>
        <v>-13</v>
      </c>
      <c r="AJ70" s="861">
        <f t="shared" si="162"/>
        <v>-0.15476190476190477</v>
      </c>
      <c r="AK70" s="705">
        <v>41</v>
      </c>
      <c r="AL70" s="706">
        <v>30</v>
      </c>
      <c r="AM70" s="706">
        <f>SUM(AK70:AL70)</f>
        <v>71</v>
      </c>
      <c r="AN70" s="810">
        <f t="shared" si="163"/>
        <v>-13</v>
      </c>
      <c r="AO70" s="861">
        <f t="shared" si="164"/>
        <v>-0.15476190476190477</v>
      </c>
      <c r="AP70" s="705"/>
      <c r="AQ70" s="706"/>
      <c r="AR70" s="706">
        <f>SUM(AP70:AQ70)</f>
        <v>0</v>
      </c>
      <c r="AS70" s="810">
        <f t="shared" si="165"/>
        <v>-84</v>
      </c>
      <c r="AT70" s="861">
        <f t="shared" si="166"/>
        <v>-1</v>
      </c>
      <c r="AU70" s="705"/>
      <c r="AV70" s="706"/>
      <c r="AW70" s="706">
        <f>SUM(AU70:AV70)</f>
        <v>0</v>
      </c>
      <c r="AX70" s="810">
        <f t="shared" si="167"/>
        <v>-84</v>
      </c>
      <c r="AY70" s="861">
        <f t="shared" si="168"/>
        <v>-1</v>
      </c>
      <c r="AZ70" s="705"/>
      <c r="BA70" s="706"/>
      <c r="BB70" s="706">
        <f>SUM(AZ70:BA70)</f>
        <v>0</v>
      </c>
      <c r="BC70" s="810">
        <f t="shared" ref="BC70:BC72" si="172">-($J70-BB70)</f>
        <v>-84</v>
      </c>
      <c r="BD70" s="861">
        <f t="shared" si="169"/>
        <v>-1</v>
      </c>
      <c r="BE70" s="705"/>
      <c r="BF70" s="706"/>
      <c r="BG70" s="706">
        <f>SUM(BE70:BF70)</f>
        <v>0</v>
      </c>
      <c r="BH70" s="810">
        <f t="shared" ref="BH70:BH72" si="173">-($J70-BG70)</f>
        <v>-84</v>
      </c>
      <c r="BI70" s="861">
        <f t="shared" si="170"/>
        <v>-1</v>
      </c>
      <c r="BJ70" s="705"/>
      <c r="BK70" s="706"/>
      <c r="BL70" s="706">
        <f>SUM(BJ70:BK70)</f>
        <v>0</v>
      </c>
      <c r="BM70" s="810">
        <f t="shared" ref="BM70:BM72" si="174">-($J70-BL70)</f>
        <v>-84</v>
      </c>
      <c r="BN70" s="861">
        <f t="shared" ref="BN70:BN72" si="175">(BL70-$J70)/$J70</f>
        <v>-1</v>
      </c>
      <c r="BO70" s="824"/>
    </row>
    <row r="71" spans="1:67" s="654" customFormat="1" ht="13.5" thickBot="1" x14ac:dyDescent="0.25">
      <c r="A71" s="824"/>
      <c r="B71" s="770" t="s">
        <v>176</v>
      </c>
      <c r="C71" s="705">
        <v>58</v>
      </c>
      <c r="D71" s="706">
        <v>21</v>
      </c>
      <c r="E71" s="706">
        <f t="shared" ref="E71:E72" si="176">SUM(C71:D71)</f>
        <v>79</v>
      </c>
      <c r="F71" s="825"/>
      <c r="G71" s="853">
        <f t="shared" si="171"/>
        <v>0</v>
      </c>
      <c r="H71" s="705">
        <v>58</v>
      </c>
      <c r="I71" s="706">
        <v>21</v>
      </c>
      <c r="J71" s="706">
        <f>SUM(H71:I71)</f>
        <v>79</v>
      </c>
      <c r="K71" s="658">
        <v>0</v>
      </c>
      <c r="L71" s="705">
        <v>57</v>
      </c>
      <c r="M71" s="706">
        <v>20</v>
      </c>
      <c r="N71" s="706">
        <f>SUM(L71:M71)</f>
        <v>77</v>
      </c>
      <c r="O71" s="810">
        <f t="shared" si="153"/>
        <v>-2</v>
      </c>
      <c r="P71" s="861">
        <f t="shared" si="154"/>
        <v>-2.5316455696202531E-2</v>
      </c>
      <c r="Q71" s="705">
        <v>57</v>
      </c>
      <c r="R71" s="706">
        <v>20</v>
      </c>
      <c r="S71" s="706">
        <f>SUM(Q71:R71)</f>
        <v>77</v>
      </c>
      <c r="T71" s="810">
        <f t="shared" si="155"/>
        <v>-2</v>
      </c>
      <c r="U71" s="861">
        <f>(S71-$J71)/$J71</f>
        <v>-2.5316455696202531E-2</v>
      </c>
      <c r="V71" s="705">
        <v>57</v>
      </c>
      <c r="W71" s="706">
        <v>20</v>
      </c>
      <c r="X71" s="706">
        <f>SUM(V71:W71)</f>
        <v>77</v>
      </c>
      <c r="Y71" s="810">
        <f t="shared" si="157"/>
        <v>-2</v>
      </c>
      <c r="Z71" s="861">
        <f t="shared" si="158"/>
        <v>-2.5316455696202531E-2</v>
      </c>
      <c r="AA71" s="705">
        <v>56</v>
      </c>
      <c r="AB71" s="706">
        <v>18</v>
      </c>
      <c r="AC71" s="706">
        <f>SUM(AA71:AB71)</f>
        <v>74</v>
      </c>
      <c r="AD71" s="810">
        <f t="shared" si="159"/>
        <v>-5</v>
      </c>
      <c r="AE71" s="861">
        <f t="shared" si="160"/>
        <v>-6.3291139240506333E-2</v>
      </c>
      <c r="AF71" s="705">
        <v>54</v>
      </c>
      <c r="AG71" s="706">
        <v>17</v>
      </c>
      <c r="AH71" s="706">
        <f>SUM(AF71:AG71)</f>
        <v>71</v>
      </c>
      <c r="AI71" s="810">
        <f t="shared" si="161"/>
        <v>-8</v>
      </c>
      <c r="AJ71" s="861">
        <f t="shared" si="162"/>
        <v>-0.10126582278481013</v>
      </c>
      <c r="AK71" s="705">
        <v>54</v>
      </c>
      <c r="AL71" s="706">
        <v>17</v>
      </c>
      <c r="AM71" s="706">
        <f>SUM(AK71:AL71)</f>
        <v>71</v>
      </c>
      <c r="AN71" s="810">
        <f t="shared" si="163"/>
        <v>-8</v>
      </c>
      <c r="AO71" s="861">
        <f t="shared" si="164"/>
        <v>-0.10126582278481013</v>
      </c>
      <c r="AP71" s="705"/>
      <c r="AQ71" s="706"/>
      <c r="AR71" s="706">
        <f>SUM(AP71:AQ71)</f>
        <v>0</v>
      </c>
      <c r="AS71" s="810">
        <f t="shared" si="165"/>
        <v>-79</v>
      </c>
      <c r="AT71" s="861">
        <f t="shared" si="166"/>
        <v>-1</v>
      </c>
      <c r="AU71" s="705"/>
      <c r="AV71" s="706"/>
      <c r="AW71" s="706">
        <f>SUM(AU71:AV71)</f>
        <v>0</v>
      </c>
      <c r="AX71" s="810">
        <f t="shared" si="167"/>
        <v>-79</v>
      </c>
      <c r="AY71" s="861">
        <f t="shared" si="168"/>
        <v>-1</v>
      </c>
      <c r="AZ71" s="705"/>
      <c r="BA71" s="706"/>
      <c r="BB71" s="706">
        <f>SUM(AZ71:BA71)</f>
        <v>0</v>
      </c>
      <c r="BC71" s="810">
        <f t="shared" si="172"/>
        <v>-79</v>
      </c>
      <c r="BD71" s="861">
        <f t="shared" si="169"/>
        <v>-1</v>
      </c>
      <c r="BE71" s="705"/>
      <c r="BF71" s="706"/>
      <c r="BG71" s="706">
        <f>SUM(BE71:BF71)</f>
        <v>0</v>
      </c>
      <c r="BH71" s="810">
        <f t="shared" si="173"/>
        <v>-79</v>
      </c>
      <c r="BI71" s="861">
        <f t="shared" si="170"/>
        <v>-1</v>
      </c>
      <c r="BJ71" s="705"/>
      <c r="BK71" s="706"/>
      <c r="BL71" s="706">
        <f>SUM(BJ71:BK71)</f>
        <v>0</v>
      </c>
      <c r="BM71" s="810">
        <f t="shared" si="174"/>
        <v>-79</v>
      </c>
      <c r="BN71" s="861">
        <f t="shared" si="175"/>
        <v>-1</v>
      </c>
      <c r="BO71" s="824"/>
    </row>
    <row r="72" spans="1:67" s="654" customFormat="1" ht="13.5" thickBot="1" x14ac:dyDescent="0.25">
      <c r="A72" s="824"/>
      <c r="B72" s="826" t="s">
        <v>5</v>
      </c>
      <c r="C72" s="724">
        <v>20</v>
      </c>
      <c r="D72" s="723">
        <v>32</v>
      </c>
      <c r="E72" s="723">
        <f t="shared" si="176"/>
        <v>52</v>
      </c>
      <c r="F72" s="827"/>
      <c r="G72" s="854">
        <f t="shared" si="171"/>
        <v>0</v>
      </c>
      <c r="H72" s="724">
        <v>20</v>
      </c>
      <c r="I72" s="723">
        <v>32</v>
      </c>
      <c r="J72" s="723">
        <f>SUM(H72:I72)</f>
        <v>52</v>
      </c>
      <c r="K72" s="662">
        <v>0</v>
      </c>
      <c r="L72" s="724">
        <v>20</v>
      </c>
      <c r="M72" s="723">
        <v>30</v>
      </c>
      <c r="N72" s="723">
        <f>SUM(L72:M72)</f>
        <v>50</v>
      </c>
      <c r="O72" s="816">
        <f t="shared" si="153"/>
        <v>-2</v>
      </c>
      <c r="P72" s="861">
        <f t="shared" si="154"/>
        <v>-3.8461538461538464E-2</v>
      </c>
      <c r="Q72" s="724">
        <v>19</v>
      </c>
      <c r="R72" s="723">
        <v>30</v>
      </c>
      <c r="S72" s="723">
        <f>SUM(Q72:R72)</f>
        <v>49</v>
      </c>
      <c r="T72" s="816">
        <f t="shared" si="155"/>
        <v>-3</v>
      </c>
      <c r="U72" s="861">
        <f t="shared" si="156"/>
        <v>-5.7692307692307696E-2</v>
      </c>
      <c r="V72" s="724">
        <v>19</v>
      </c>
      <c r="W72" s="723">
        <v>29</v>
      </c>
      <c r="X72" s="723">
        <f>SUM(V72:W72)</f>
        <v>48</v>
      </c>
      <c r="Y72" s="816">
        <f t="shared" si="157"/>
        <v>-4</v>
      </c>
      <c r="Z72" s="861">
        <f t="shared" si="158"/>
        <v>-7.6923076923076927E-2</v>
      </c>
      <c r="AA72" s="724">
        <v>19</v>
      </c>
      <c r="AB72" s="723">
        <v>28</v>
      </c>
      <c r="AC72" s="723">
        <f>SUM(AA72:AB72)</f>
        <v>47</v>
      </c>
      <c r="AD72" s="816">
        <f t="shared" si="159"/>
        <v>-5</v>
      </c>
      <c r="AE72" s="861">
        <f t="shared" si="160"/>
        <v>-9.6153846153846159E-2</v>
      </c>
      <c r="AF72" s="724">
        <v>17</v>
      </c>
      <c r="AG72" s="723">
        <v>27</v>
      </c>
      <c r="AH72" s="723">
        <f>SUM(AF72:AG72)</f>
        <v>44</v>
      </c>
      <c r="AI72" s="816">
        <f t="shared" si="161"/>
        <v>-8</v>
      </c>
      <c r="AJ72" s="861">
        <f t="shared" si="162"/>
        <v>-0.15384615384615385</v>
      </c>
      <c r="AK72" s="724">
        <v>19</v>
      </c>
      <c r="AL72" s="723">
        <v>27</v>
      </c>
      <c r="AM72" s="723">
        <f>SUM(AK72:AL72)</f>
        <v>46</v>
      </c>
      <c r="AN72" s="816">
        <f t="shared" si="163"/>
        <v>-6</v>
      </c>
      <c r="AO72" s="861">
        <f t="shared" si="164"/>
        <v>-0.11538461538461539</v>
      </c>
      <c r="AP72" s="724"/>
      <c r="AQ72" s="723"/>
      <c r="AR72" s="723">
        <f>SUM(AP72:AQ72)</f>
        <v>0</v>
      </c>
      <c r="AS72" s="816">
        <f t="shared" si="165"/>
        <v>-52</v>
      </c>
      <c r="AT72" s="861">
        <f t="shared" si="166"/>
        <v>-1</v>
      </c>
      <c r="AU72" s="724"/>
      <c r="AV72" s="723"/>
      <c r="AW72" s="723">
        <f>SUM(AU72:AV72)</f>
        <v>0</v>
      </c>
      <c r="AX72" s="816">
        <f t="shared" si="167"/>
        <v>-52</v>
      </c>
      <c r="AY72" s="861">
        <f t="shared" si="168"/>
        <v>-1</v>
      </c>
      <c r="AZ72" s="724"/>
      <c r="BA72" s="723"/>
      <c r="BB72" s="723">
        <f>SUM(AZ72:BA72)</f>
        <v>0</v>
      </c>
      <c r="BC72" s="816">
        <f t="shared" si="172"/>
        <v>-52</v>
      </c>
      <c r="BD72" s="861">
        <f t="shared" si="169"/>
        <v>-1</v>
      </c>
      <c r="BE72" s="724"/>
      <c r="BF72" s="723"/>
      <c r="BG72" s="723">
        <f>SUM(BE72:BF72)</f>
        <v>0</v>
      </c>
      <c r="BH72" s="816">
        <f t="shared" si="173"/>
        <v>-52</v>
      </c>
      <c r="BI72" s="861">
        <f t="shared" si="170"/>
        <v>-1</v>
      </c>
      <c r="BJ72" s="724"/>
      <c r="BK72" s="723"/>
      <c r="BL72" s="723">
        <f>SUM(BJ72:BK72)</f>
        <v>0</v>
      </c>
      <c r="BM72" s="816">
        <f t="shared" si="174"/>
        <v>-52</v>
      </c>
      <c r="BN72" s="861">
        <f t="shared" si="175"/>
        <v>-1</v>
      </c>
      <c r="BO72" s="824"/>
    </row>
    <row r="73" spans="1:67" ht="13.5" thickBot="1" x14ac:dyDescent="0.25">
      <c r="A73" s="671"/>
      <c r="B73" s="602"/>
      <c r="C73" s="726"/>
      <c r="D73" s="726"/>
      <c r="E73" s="726"/>
      <c r="F73" s="735"/>
      <c r="G73" s="735"/>
      <c r="H73" s="726"/>
      <c r="I73" s="726"/>
      <c r="J73" s="736"/>
      <c r="K73" s="737"/>
      <c r="L73" s="726"/>
      <c r="M73" s="726"/>
      <c r="N73" s="736"/>
      <c r="O73" s="736"/>
      <c r="P73" s="663"/>
      <c r="Q73" s="726"/>
      <c r="R73" s="726"/>
      <c r="S73" s="736"/>
      <c r="T73" s="736"/>
      <c r="U73" s="663"/>
      <c r="V73" s="726"/>
      <c r="W73" s="726"/>
      <c r="X73" s="736"/>
      <c r="Y73" s="736"/>
      <c r="Z73" s="663"/>
      <c r="AA73" s="726"/>
      <c r="AB73" s="726"/>
      <c r="AC73" s="736"/>
      <c r="AD73" s="736"/>
      <c r="AE73" s="663"/>
      <c r="AF73" s="726"/>
      <c r="AG73" s="726"/>
      <c r="AH73" s="736"/>
      <c r="AI73" s="736"/>
      <c r="AJ73" s="663"/>
      <c r="AK73" s="726"/>
      <c r="AL73" s="726"/>
      <c r="AM73" s="736"/>
      <c r="AN73" s="736"/>
      <c r="AO73" s="663"/>
      <c r="AP73" s="726"/>
      <c r="AQ73" s="726"/>
      <c r="AR73" s="736"/>
      <c r="AS73" s="736"/>
      <c r="AT73" s="663"/>
      <c r="AU73" s="726"/>
      <c r="AV73" s="726"/>
      <c r="AW73" s="736"/>
      <c r="AX73" s="736"/>
      <c r="AY73" s="663"/>
      <c r="AZ73" s="726"/>
      <c r="BA73" s="726"/>
      <c r="BB73" s="736"/>
      <c r="BC73" s="736"/>
      <c r="BD73" s="663"/>
      <c r="BE73" s="726"/>
      <c r="BF73" s="726"/>
      <c r="BG73" s="736"/>
      <c r="BH73" s="736"/>
      <c r="BI73" s="663"/>
      <c r="BJ73" s="726"/>
      <c r="BK73" s="726"/>
      <c r="BL73" s="736"/>
      <c r="BM73" s="736"/>
      <c r="BN73" s="663"/>
      <c r="BO73" s="671"/>
    </row>
    <row r="74" spans="1:67" ht="13.5" thickBot="1" x14ac:dyDescent="0.25">
      <c r="A74" s="671"/>
      <c r="B74" s="606" t="s">
        <v>174</v>
      </c>
      <c r="C74" s="738">
        <f>C69</f>
        <v>130</v>
      </c>
      <c r="D74" s="739">
        <f>D69</f>
        <v>85</v>
      </c>
      <c r="E74" s="739">
        <f>E69</f>
        <v>215</v>
      </c>
      <c r="F74" s="740"/>
      <c r="G74" s="833"/>
      <c r="H74" s="738">
        <f>H69</f>
        <v>130</v>
      </c>
      <c r="I74" s="739">
        <f>I69</f>
        <v>85</v>
      </c>
      <c r="J74" s="739">
        <f>J69</f>
        <v>215</v>
      </c>
      <c r="K74" s="664">
        <v>0</v>
      </c>
      <c r="L74" s="738">
        <f>L69</f>
        <v>128</v>
      </c>
      <c r="M74" s="739">
        <f>M69</f>
        <v>82</v>
      </c>
      <c r="N74" s="739">
        <f>N69</f>
        <v>210</v>
      </c>
      <c r="O74" s="806"/>
      <c r="P74" s="664">
        <f>(N74-$J74)/$J74</f>
        <v>-2.3255813953488372E-2</v>
      </c>
      <c r="Q74" s="738">
        <f>Q69</f>
        <v>126</v>
      </c>
      <c r="R74" s="739">
        <f>R69</f>
        <v>82</v>
      </c>
      <c r="S74" s="739">
        <f>S69</f>
        <v>208</v>
      </c>
      <c r="T74" s="806"/>
      <c r="U74" s="664">
        <f>(S74-$J74)/$J74</f>
        <v>-3.255813953488372E-2</v>
      </c>
      <c r="V74" s="741">
        <f>V69</f>
        <v>126</v>
      </c>
      <c r="W74" s="742">
        <f>W69</f>
        <v>81</v>
      </c>
      <c r="X74" s="739">
        <f>X69</f>
        <v>207</v>
      </c>
      <c r="Y74" s="806"/>
      <c r="Z74" s="664">
        <f>(X74-$J74)/$J74</f>
        <v>-3.7209302325581395E-2</v>
      </c>
      <c r="AA74" s="738">
        <f>AA69</f>
        <v>123</v>
      </c>
      <c r="AB74" s="739">
        <f>AB69</f>
        <v>76</v>
      </c>
      <c r="AC74" s="739">
        <f>AC69</f>
        <v>199</v>
      </c>
      <c r="AD74" s="806"/>
      <c r="AE74" s="664">
        <f>(AC74-$J74)/$J74</f>
        <v>-7.441860465116279E-2</v>
      </c>
      <c r="AF74" s="738">
        <f>AF69</f>
        <v>112</v>
      </c>
      <c r="AG74" s="739">
        <f>AG69</f>
        <v>74</v>
      </c>
      <c r="AH74" s="739">
        <f>AH69</f>
        <v>186</v>
      </c>
      <c r="AI74" s="806"/>
      <c r="AJ74" s="664">
        <f>(AH74-$J74)/$J74</f>
        <v>-0.13488372093023257</v>
      </c>
      <c r="AK74" s="738">
        <f>AK69</f>
        <v>114</v>
      </c>
      <c r="AL74" s="739">
        <f>AL69</f>
        <v>74</v>
      </c>
      <c r="AM74" s="739">
        <f>AM69</f>
        <v>188</v>
      </c>
      <c r="AN74" s="806"/>
      <c r="AO74" s="664">
        <f>(AM74-$J74)/$J74</f>
        <v>-0.12558139534883722</v>
      </c>
      <c r="AP74" s="738">
        <f>AP69</f>
        <v>0</v>
      </c>
      <c r="AQ74" s="739">
        <f>AQ69</f>
        <v>0</v>
      </c>
      <c r="AR74" s="739">
        <f>AR69</f>
        <v>0</v>
      </c>
      <c r="AS74" s="806"/>
      <c r="AT74" s="664">
        <f>(AR74-$J74)/$J74</f>
        <v>-1</v>
      </c>
      <c r="AU74" s="738">
        <f>AU69</f>
        <v>0</v>
      </c>
      <c r="AV74" s="739">
        <f>AV69</f>
        <v>0</v>
      </c>
      <c r="AW74" s="739">
        <f>AW69</f>
        <v>0</v>
      </c>
      <c r="AX74" s="806"/>
      <c r="AY74" s="664">
        <f>(AW74-$J74)/$J74</f>
        <v>-1</v>
      </c>
      <c r="AZ74" s="738">
        <f>AZ69</f>
        <v>0</v>
      </c>
      <c r="BA74" s="739">
        <f>BA69</f>
        <v>0</v>
      </c>
      <c r="BB74" s="739">
        <f>BB69</f>
        <v>0</v>
      </c>
      <c r="BC74" s="806"/>
      <c r="BD74" s="664">
        <f>(BB74-$J74)/$J74</f>
        <v>-1</v>
      </c>
      <c r="BE74" s="738">
        <f>BE69</f>
        <v>0</v>
      </c>
      <c r="BF74" s="739">
        <f>BF69</f>
        <v>0</v>
      </c>
      <c r="BG74" s="739">
        <f>BG69</f>
        <v>0</v>
      </c>
      <c r="BH74" s="806"/>
      <c r="BI74" s="664">
        <f>(BG74-$J74)/$J74</f>
        <v>-1</v>
      </c>
      <c r="BJ74" s="738">
        <f>BJ69</f>
        <v>0</v>
      </c>
      <c r="BK74" s="739">
        <f>BK69</f>
        <v>0</v>
      </c>
      <c r="BL74" s="739">
        <f>BL69</f>
        <v>0</v>
      </c>
      <c r="BM74" s="806"/>
      <c r="BN74" s="664">
        <f>(BL74-$J74)/$J74</f>
        <v>-1</v>
      </c>
      <c r="BO74" s="671"/>
    </row>
    <row r="75" spans="1:67" ht="13.5" thickBot="1" x14ac:dyDescent="0.25">
      <c r="A75" s="671"/>
      <c r="B75" s="671"/>
      <c r="C75" s="671"/>
      <c r="D75" s="671"/>
      <c r="E75" s="671"/>
      <c r="F75" s="671"/>
      <c r="G75" s="671"/>
      <c r="H75" s="671"/>
      <c r="I75" s="671"/>
      <c r="J75" s="671"/>
      <c r="K75" s="672"/>
      <c r="L75" s="671"/>
      <c r="M75" s="671"/>
      <c r="N75" s="671"/>
      <c r="O75" s="671"/>
      <c r="P75" s="672"/>
      <c r="Q75" s="671"/>
      <c r="R75" s="671"/>
      <c r="S75" s="671"/>
      <c r="T75" s="671"/>
      <c r="U75" s="672"/>
      <c r="V75" s="671"/>
      <c r="W75" s="671"/>
      <c r="X75" s="671"/>
      <c r="Y75" s="671"/>
      <c r="Z75" s="673"/>
      <c r="AA75" s="671"/>
      <c r="AB75" s="671"/>
      <c r="AC75" s="671"/>
      <c r="AD75" s="671"/>
      <c r="AE75" s="673"/>
      <c r="AF75" s="671"/>
      <c r="AG75" s="671"/>
      <c r="AH75" s="671"/>
      <c r="AI75" s="671"/>
      <c r="AJ75" s="672"/>
      <c r="AK75" s="671"/>
      <c r="AL75" s="671"/>
      <c r="AM75" s="671"/>
      <c r="AN75" s="671"/>
      <c r="AO75" s="672"/>
      <c r="AP75" s="671"/>
      <c r="AQ75" s="671"/>
      <c r="AR75" s="671"/>
      <c r="AS75" s="671"/>
      <c r="AT75" s="671"/>
      <c r="AU75" s="671"/>
      <c r="AV75" s="671"/>
      <c r="AW75" s="671"/>
      <c r="AX75" s="671"/>
      <c r="AY75" s="671"/>
      <c r="AZ75" s="671"/>
      <c r="BA75" s="671"/>
      <c r="BB75" s="671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</row>
    <row r="76" spans="1:67" x14ac:dyDescent="0.2">
      <c r="A76" s="671"/>
      <c r="B76" s="696" t="s">
        <v>281</v>
      </c>
      <c r="C76" s="697"/>
      <c r="D76" s="698"/>
      <c r="E76" s="698"/>
      <c r="F76" s="698"/>
      <c r="G76" s="698"/>
      <c r="H76" s="698"/>
      <c r="I76" s="699"/>
      <c r="J76" s="671"/>
      <c r="K76" s="672"/>
      <c r="L76" s="671"/>
      <c r="M76" s="671"/>
      <c r="N76" s="671"/>
      <c r="O76" s="671"/>
      <c r="P76" s="672"/>
      <c r="Q76" s="671"/>
      <c r="R76" s="671"/>
      <c r="S76" s="671"/>
      <c r="T76" s="671"/>
      <c r="U76" s="672"/>
      <c r="V76" s="671"/>
      <c r="W76" s="671"/>
      <c r="X76" s="671"/>
      <c r="Y76" s="671"/>
      <c r="Z76" s="673"/>
      <c r="AB76" s="671"/>
      <c r="AC76" s="671"/>
      <c r="AD76" s="671"/>
      <c r="AE76" s="673"/>
      <c r="AF76" s="671"/>
      <c r="AG76" s="671"/>
      <c r="AH76" s="671"/>
      <c r="AI76" s="671"/>
      <c r="AJ76" s="672"/>
      <c r="AK76" s="671"/>
      <c r="AL76" s="671"/>
      <c r="AM76" s="671"/>
      <c r="AN76" s="671"/>
      <c r="AO76" s="672"/>
      <c r="AP76" s="671"/>
      <c r="AQ76" s="671"/>
      <c r="AR76" s="671"/>
      <c r="AS76" s="671"/>
      <c r="AT76" s="671"/>
      <c r="AU76" s="671"/>
      <c r="AV76" s="671"/>
      <c r="AW76" s="671"/>
      <c r="AX76" s="671"/>
      <c r="AY76" s="671"/>
      <c r="AZ76" s="671"/>
      <c r="BA76" s="671"/>
      <c r="BB76" s="671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</row>
    <row r="77" spans="1:67" x14ac:dyDescent="0.2">
      <c r="A77" s="671"/>
      <c r="B77" s="617" t="s">
        <v>279</v>
      </c>
      <c r="C77" s="948" t="s">
        <v>282</v>
      </c>
      <c r="D77" s="948"/>
      <c r="E77" s="948"/>
      <c r="F77" s="948"/>
      <c r="G77" s="948"/>
      <c r="H77" s="948"/>
      <c r="I77" s="949"/>
      <c r="J77" s="671"/>
      <c r="K77" s="672"/>
      <c r="L77" s="671"/>
      <c r="M77" s="671"/>
      <c r="N77" s="671"/>
      <c r="O77" s="671"/>
      <c r="P77" s="672"/>
      <c r="Q77" s="671"/>
      <c r="R77" s="671"/>
      <c r="S77" s="671"/>
      <c r="T77" s="671"/>
      <c r="U77" s="672"/>
      <c r="V77" s="671"/>
      <c r="W77" s="671"/>
      <c r="X77" s="671"/>
      <c r="Y77" s="671"/>
      <c r="Z77" s="673"/>
      <c r="AA77" s="671"/>
      <c r="AB77" s="671"/>
      <c r="AC77" s="671"/>
      <c r="AD77" s="671"/>
      <c r="AE77" s="673"/>
      <c r="AF77" s="671"/>
      <c r="AG77" s="671"/>
      <c r="AH77" s="671"/>
      <c r="AI77" s="671"/>
      <c r="AJ77" s="672"/>
      <c r="AK77" s="671"/>
      <c r="AL77" s="671"/>
      <c r="AM77" s="671"/>
      <c r="AN77" s="671"/>
      <c r="AO77" s="672"/>
      <c r="AP77" s="671"/>
      <c r="AQ77" s="671"/>
      <c r="AR77" s="671"/>
      <c r="AS77" s="671"/>
      <c r="AT77" s="671"/>
      <c r="AU77" s="671"/>
      <c r="AV77" s="671"/>
      <c r="AW77" s="671"/>
      <c r="AX77" s="671"/>
      <c r="AY77" s="671"/>
      <c r="AZ77" s="671"/>
      <c r="BA77" s="671"/>
      <c r="BB77" s="671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</row>
    <row r="78" spans="1:67" ht="13.5" thickBot="1" x14ac:dyDescent="0.25">
      <c r="A78" s="671"/>
      <c r="B78" s="493" t="s">
        <v>280</v>
      </c>
      <c r="C78" s="948">
        <v>73</v>
      </c>
      <c r="D78" s="948"/>
      <c r="E78" s="948"/>
      <c r="F78" s="948"/>
      <c r="G78" s="948"/>
      <c r="H78" s="948"/>
      <c r="I78" s="949"/>
      <c r="J78" s="671"/>
      <c r="K78" s="672"/>
      <c r="L78" s="671"/>
      <c r="M78" s="671"/>
      <c r="N78" s="671"/>
      <c r="O78" s="671"/>
      <c r="P78" s="672"/>
      <c r="Q78" s="671"/>
      <c r="R78" s="671"/>
      <c r="S78" s="671"/>
      <c r="T78" s="671"/>
      <c r="U78" s="672"/>
      <c r="V78" s="671"/>
      <c r="W78" s="671"/>
      <c r="X78" s="671"/>
      <c r="Y78" s="671"/>
      <c r="Z78" s="673"/>
      <c r="AA78" s="671"/>
      <c r="AB78" s="671"/>
      <c r="AC78" s="671"/>
      <c r="AD78" s="671"/>
      <c r="AE78" s="673"/>
      <c r="AF78" s="671"/>
      <c r="AG78" s="671"/>
      <c r="AH78" s="671"/>
      <c r="AI78" s="671"/>
      <c r="AJ78" s="672"/>
      <c r="AK78" s="671"/>
      <c r="AL78" s="671"/>
      <c r="AM78" s="671"/>
      <c r="AN78" s="671"/>
      <c r="AO78" s="672"/>
      <c r="AP78" s="671"/>
      <c r="AQ78" s="671"/>
      <c r="AR78" s="671"/>
      <c r="AS78" s="671"/>
      <c r="AT78" s="671"/>
      <c r="AU78" s="671"/>
      <c r="AV78" s="671"/>
      <c r="AW78" s="671"/>
      <c r="AX78" s="671"/>
      <c r="AY78" s="671"/>
      <c r="AZ78" s="671"/>
      <c r="BA78" s="671"/>
      <c r="BB78" s="671"/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</row>
    <row r="79" spans="1:67" ht="13.5" thickBot="1" x14ac:dyDescent="0.25">
      <c r="A79" s="671"/>
      <c r="B79" s="700" t="s">
        <v>23</v>
      </c>
      <c r="C79" s="952">
        <f>SUM(C78:C78)</f>
        <v>73</v>
      </c>
      <c r="D79" s="952"/>
      <c r="E79" s="952"/>
      <c r="F79" s="952"/>
      <c r="G79" s="952"/>
      <c r="H79" s="952"/>
      <c r="I79" s="953"/>
      <c r="J79" s="671"/>
      <c r="K79" s="672"/>
      <c r="L79" s="671"/>
      <c r="M79" s="671"/>
      <c r="N79" s="671"/>
      <c r="O79" s="671"/>
      <c r="P79" s="672"/>
      <c r="Q79" s="671"/>
      <c r="R79" s="671"/>
      <c r="S79" s="671"/>
      <c r="T79" s="671"/>
      <c r="U79" s="672"/>
      <c r="V79" s="671"/>
      <c r="W79" s="671"/>
      <c r="X79" s="671"/>
      <c r="Y79" s="671"/>
      <c r="Z79" s="673"/>
      <c r="AA79" s="671"/>
      <c r="AB79" s="671"/>
      <c r="AC79" s="671"/>
      <c r="AD79" s="671"/>
      <c r="AE79" s="673"/>
      <c r="AF79" s="671"/>
      <c r="AG79" s="671"/>
      <c r="AH79" s="671"/>
      <c r="AI79" s="671"/>
      <c r="AJ79" s="672"/>
      <c r="AK79" s="671"/>
      <c r="AL79" s="671"/>
      <c r="AM79" s="671"/>
      <c r="AN79" s="671"/>
      <c r="AO79" s="672"/>
      <c r="AP79" s="671"/>
      <c r="AQ79" s="671"/>
      <c r="AR79" s="671"/>
      <c r="AS79" s="671"/>
      <c r="AT79" s="671"/>
      <c r="AU79" s="671"/>
      <c r="AV79" s="671"/>
      <c r="AW79" s="671"/>
      <c r="AX79" s="671"/>
      <c r="AY79" s="671"/>
      <c r="AZ79" s="671"/>
      <c r="BA79" s="671"/>
      <c r="BB79" s="671"/>
      <c r="BC79" s="671"/>
      <c r="BD79" s="671"/>
      <c r="BE79" s="671"/>
      <c r="BF79" s="671"/>
      <c r="BG79" s="671"/>
      <c r="BH79" s="671"/>
      <c r="BI79" s="671"/>
      <c r="BJ79" s="671"/>
      <c r="BK79" s="671"/>
      <c r="BL79" s="671"/>
      <c r="BM79" s="671"/>
      <c r="BN79" s="671"/>
      <c r="BO79" s="671"/>
    </row>
    <row r="80" spans="1:67" x14ac:dyDescent="0.2">
      <c r="A80" s="671"/>
      <c r="B80" s="671"/>
      <c r="C80" s="671"/>
      <c r="D80" s="671"/>
      <c r="E80" s="671"/>
      <c r="F80" s="671"/>
      <c r="G80" s="671"/>
      <c r="H80" s="671"/>
      <c r="I80" s="671"/>
      <c r="J80" s="671"/>
      <c r="K80" s="672"/>
      <c r="L80" s="671"/>
      <c r="M80" s="671"/>
      <c r="N80" s="671"/>
      <c r="O80" s="671"/>
      <c r="P80" s="672"/>
      <c r="Q80" s="671"/>
      <c r="R80" s="671"/>
      <c r="S80" s="671"/>
      <c r="T80" s="671"/>
      <c r="U80" s="672"/>
      <c r="V80" s="671"/>
      <c r="W80" s="671"/>
      <c r="X80" s="671"/>
      <c r="Y80" s="671"/>
      <c r="Z80" s="673"/>
      <c r="AA80" s="671"/>
      <c r="AB80" s="671"/>
      <c r="AC80" s="671"/>
      <c r="AD80" s="671"/>
      <c r="AE80" s="673"/>
      <c r="AF80" s="671"/>
      <c r="AG80" s="671"/>
      <c r="AH80" s="671"/>
      <c r="AI80" s="671"/>
      <c r="AJ80" s="672"/>
      <c r="AK80" s="671"/>
      <c r="AL80" s="671"/>
      <c r="AM80" s="671"/>
      <c r="AN80" s="671"/>
      <c r="AO80" s="672"/>
      <c r="AP80" s="671"/>
      <c r="AQ80" s="671"/>
      <c r="AR80" s="671"/>
      <c r="AS80" s="671"/>
      <c r="AT80" s="671"/>
      <c r="AU80" s="671"/>
      <c r="AV80" s="671"/>
      <c r="AW80" s="671"/>
      <c r="AX80" s="671"/>
      <c r="AY80" s="671"/>
      <c r="AZ80" s="671"/>
      <c r="BA80" s="671"/>
      <c r="BB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</row>
    <row r="81" spans="1:67" x14ac:dyDescent="0.2">
      <c r="A81" s="671"/>
      <c r="B81" s="868" t="s">
        <v>307</v>
      </c>
      <c r="C81" s="671"/>
      <c r="D81" s="671"/>
      <c r="E81" s="671"/>
      <c r="F81" s="671"/>
      <c r="G81" s="671"/>
      <c r="H81" s="671"/>
      <c r="I81" s="671"/>
      <c r="J81" s="671"/>
      <c r="K81" s="672"/>
      <c r="L81" s="671"/>
      <c r="M81" s="671"/>
      <c r="N81" s="671"/>
      <c r="O81" s="671"/>
      <c r="P81" s="672"/>
      <c r="Q81" s="671"/>
      <c r="R81" s="671"/>
      <c r="S81" s="671"/>
      <c r="T81" s="671"/>
      <c r="U81" s="672"/>
      <c r="V81" s="671"/>
      <c r="W81" s="671"/>
      <c r="X81" s="671"/>
      <c r="Y81" s="671"/>
      <c r="Z81" s="673"/>
      <c r="AA81" s="671"/>
      <c r="AB81" s="671"/>
      <c r="AC81" s="671"/>
      <c r="AD81" s="671"/>
      <c r="AE81" s="673"/>
      <c r="AF81" s="671"/>
      <c r="AG81" s="671"/>
      <c r="AH81" s="671"/>
      <c r="AI81" s="671"/>
      <c r="AJ81" s="672"/>
      <c r="AK81" s="671"/>
      <c r="AL81" s="671"/>
      <c r="AM81" s="671"/>
      <c r="AN81" s="671"/>
      <c r="AO81" s="672"/>
      <c r="AP81" s="671"/>
      <c r="AQ81" s="671"/>
      <c r="AR81" s="671"/>
      <c r="AS81" s="671"/>
      <c r="AT81" s="671"/>
      <c r="AU81" s="671"/>
      <c r="AV81" s="671"/>
      <c r="AW81" s="671"/>
      <c r="AX81" s="671"/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</row>
    <row r="82" spans="1:67" x14ac:dyDescent="0.2">
      <c r="B82" s="593" t="s">
        <v>306</v>
      </c>
    </row>
    <row r="83" spans="1:67" x14ac:dyDescent="0.2">
      <c r="B83" t="s">
        <v>305</v>
      </c>
    </row>
  </sheetData>
  <mergeCells count="48">
    <mergeCell ref="Q6:U6"/>
    <mergeCell ref="B6:B7"/>
    <mergeCell ref="C6:F6"/>
    <mergeCell ref="G6:G7"/>
    <mergeCell ref="H6:K6"/>
    <mergeCell ref="L6:P6"/>
    <mergeCell ref="AZ6:BD6"/>
    <mergeCell ref="BE6:BI6"/>
    <mergeCell ref="BJ6:BN6"/>
    <mergeCell ref="B38:B39"/>
    <mergeCell ref="C38:F38"/>
    <mergeCell ref="G38:G39"/>
    <mergeCell ref="H38:K38"/>
    <mergeCell ref="L38:P38"/>
    <mergeCell ref="Q38:U38"/>
    <mergeCell ref="V38:Z38"/>
    <mergeCell ref="V6:Z6"/>
    <mergeCell ref="AA6:AE6"/>
    <mergeCell ref="AF6:AJ6"/>
    <mergeCell ref="AK6:AO6"/>
    <mergeCell ref="AP6:AT6"/>
    <mergeCell ref="AU6:AY6"/>
    <mergeCell ref="BE38:BI38"/>
    <mergeCell ref="BJ38:BN38"/>
    <mergeCell ref="B67:B68"/>
    <mergeCell ref="C67:F67"/>
    <mergeCell ref="G67:G68"/>
    <mergeCell ref="H67:K67"/>
    <mergeCell ref="L67:P67"/>
    <mergeCell ref="Q67:U67"/>
    <mergeCell ref="V67:Z67"/>
    <mergeCell ref="AA67:AE67"/>
    <mergeCell ref="AA38:AE38"/>
    <mergeCell ref="AF38:AJ38"/>
    <mergeCell ref="AK38:AO38"/>
    <mergeCell ref="AP38:AT38"/>
    <mergeCell ref="AU38:AY38"/>
    <mergeCell ref="AZ38:BD38"/>
    <mergeCell ref="BJ67:BN67"/>
    <mergeCell ref="C77:I77"/>
    <mergeCell ref="C78:I78"/>
    <mergeCell ref="C79:I79"/>
    <mergeCell ref="AF67:AJ67"/>
    <mergeCell ref="AK67:AO67"/>
    <mergeCell ref="AP67:AT67"/>
    <mergeCell ref="AU67:AY67"/>
    <mergeCell ref="AZ67:BD67"/>
    <mergeCell ref="BE67:BI67"/>
  </mergeCells>
  <conditionalFormatting sqref="AT10:AT35 AY10:AY35 BD10:BD35 BI10:BI35 BN10:BN35 P10:P35 P42:P64 U42:U64 Z42:Z64 AE42:AE64 AJ42:AJ64 AO42:AO64 AT42:AT64 AY42:AY64 BD42:BD64 BN42:BN64 BI42:BI64 U10:U35 Z10:Z35 AE10:AE35 AJ10:AJ35 AO10:AO35">
    <cfRule type="cellIs" dxfId="71" priority="64" operator="lessThan">
      <formula>-0.23</formula>
    </cfRule>
    <cfRule type="cellIs" dxfId="70" priority="65" operator="between">
      <formula>-0.2</formula>
      <formula>-0.23</formula>
    </cfRule>
    <cfRule type="cellIs" dxfId="69" priority="66" operator="greaterThan">
      <formula>-0.2</formula>
    </cfRule>
  </conditionalFormatting>
  <conditionalFormatting sqref="P69:P72">
    <cfRule type="cellIs" dxfId="68" priority="31" operator="lessThan">
      <formula>-0.23</formula>
    </cfRule>
    <cfRule type="cellIs" dxfId="67" priority="32" operator="between">
      <formula>-0.2</formula>
      <formula>-0.23</formula>
    </cfRule>
    <cfRule type="cellIs" dxfId="66" priority="33" operator="greaterThan">
      <formula>-0.2</formula>
    </cfRule>
  </conditionalFormatting>
  <conditionalFormatting sqref="U69:U72">
    <cfRule type="cellIs" dxfId="65" priority="28" operator="lessThan">
      <formula>-0.23</formula>
    </cfRule>
    <cfRule type="cellIs" dxfId="64" priority="29" operator="between">
      <formula>-0.2</formula>
      <formula>-0.23</formula>
    </cfRule>
    <cfRule type="cellIs" dxfId="63" priority="30" operator="greaterThan">
      <formula>-0.2</formula>
    </cfRule>
  </conditionalFormatting>
  <conditionalFormatting sqref="Z69:Z72">
    <cfRule type="cellIs" dxfId="62" priority="25" operator="lessThan">
      <formula>-0.23</formula>
    </cfRule>
    <cfRule type="cellIs" dxfId="61" priority="26" operator="between">
      <formula>-0.2</formula>
      <formula>-0.23</formula>
    </cfRule>
    <cfRule type="cellIs" dxfId="60" priority="27" operator="greaterThan">
      <formula>-0.2</formula>
    </cfRule>
  </conditionalFormatting>
  <conditionalFormatting sqref="AE69:AE72">
    <cfRule type="cellIs" dxfId="59" priority="22" operator="lessThan">
      <formula>-0.23</formula>
    </cfRule>
    <cfRule type="cellIs" dxfId="58" priority="23" operator="between">
      <formula>-0.2</formula>
      <formula>-0.23</formula>
    </cfRule>
    <cfRule type="cellIs" dxfId="57" priority="24" operator="greaterThan">
      <formula>-0.2</formula>
    </cfRule>
  </conditionalFormatting>
  <conditionalFormatting sqref="AJ69:AJ72">
    <cfRule type="cellIs" dxfId="56" priority="19" operator="lessThan">
      <formula>-0.23</formula>
    </cfRule>
    <cfRule type="cellIs" dxfId="55" priority="20" operator="between">
      <formula>-0.2</formula>
      <formula>-0.23</formula>
    </cfRule>
    <cfRule type="cellIs" dxfId="54" priority="21" operator="greaterThan">
      <formula>-0.2</formula>
    </cfRule>
  </conditionalFormatting>
  <conditionalFormatting sqref="AO69:AO72">
    <cfRule type="cellIs" dxfId="53" priority="16" operator="lessThan">
      <formula>-0.23</formula>
    </cfRule>
    <cfRule type="cellIs" dxfId="52" priority="17" operator="between">
      <formula>-0.2</formula>
      <formula>-0.23</formula>
    </cfRule>
    <cfRule type="cellIs" dxfId="51" priority="18" operator="greaterThan">
      <formula>-0.2</formula>
    </cfRule>
  </conditionalFormatting>
  <conditionalFormatting sqref="AT69:AT72">
    <cfRule type="cellIs" dxfId="50" priority="13" operator="lessThan">
      <formula>-0.23</formula>
    </cfRule>
    <cfRule type="cellIs" dxfId="49" priority="14" operator="between">
      <formula>-0.2</formula>
      <formula>-0.23</formula>
    </cfRule>
    <cfRule type="cellIs" dxfId="48" priority="15" operator="greaterThan">
      <formula>-0.2</formula>
    </cfRule>
  </conditionalFormatting>
  <conditionalFormatting sqref="AY69:AY72">
    <cfRule type="cellIs" dxfId="47" priority="10" operator="lessThan">
      <formula>-0.23</formula>
    </cfRule>
    <cfRule type="cellIs" dxfId="46" priority="11" operator="between">
      <formula>-0.2</formula>
      <formula>-0.23</formula>
    </cfRule>
    <cfRule type="cellIs" dxfId="45" priority="12" operator="greaterThan">
      <formula>-0.2</formula>
    </cfRule>
  </conditionalFormatting>
  <conditionalFormatting sqref="BD69:BD72">
    <cfRule type="cellIs" dxfId="44" priority="7" operator="lessThan">
      <formula>-0.23</formula>
    </cfRule>
    <cfRule type="cellIs" dxfId="43" priority="8" operator="between">
      <formula>-0.2</formula>
      <formula>-0.23</formula>
    </cfRule>
    <cfRule type="cellIs" dxfId="42" priority="9" operator="greaterThan">
      <formula>-0.2</formula>
    </cfRule>
  </conditionalFormatting>
  <conditionalFormatting sqref="BI69:BI72">
    <cfRule type="cellIs" dxfId="41" priority="4" operator="lessThan">
      <formula>-0.23</formula>
    </cfRule>
    <cfRule type="cellIs" dxfId="40" priority="5" operator="between">
      <formula>-0.2</formula>
      <formula>-0.23</formula>
    </cfRule>
    <cfRule type="cellIs" dxfId="39" priority="6" operator="greaterThan">
      <formula>-0.2</formula>
    </cfRule>
  </conditionalFormatting>
  <conditionalFormatting sqref="BN69:BN72">
    <cfRule type="cellIs" dxfId="38" priority="1" operator="lessThan">
      <formula>-0.23</formula>
    </cfRule>
    <cfRule type="cellIs" dxfId="37" priority="2" operator="between">
      <formula>-0.2</formula>
      <formula>-0.23</formula>
    </cfRule>
    <cfRule type="cellIs" dxfId="36" priority="3" operator="greaterThan">
      <formula>-0.2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83"/>
  <sheetViews>
    <sheetView topLeftCell="A34" workbookViewId="0">
      <selection activeCell="C78" sqref="C78:I78"/>
    </sheetView>
  </sheetViews>
  <sheetFormatPr defaultColWidth="8.85546875" defaultRowHeight="12.75" x14ac:dyDescent="0.2"/>
  <cols>
    <col min="1" max="1" width="2" customWidth="1"/>
    <col min="2" max="2" width="20" customWidth="1"/>
    <col min="3" max="66" width="5.7109375" customWidth="1"/>
  </cols>
  <sheetData>
    <row r="1" spans="1:67" ht="15.75" x14ac:dyDescent="0.25">
      <c r="A1" s="671"/>
      <c r="B1" s="864" t="s">
        <v>309</v>
      </c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71"/>
      <c r="S1" s="671"/>
      <c r="T1" s="671"/>
      <c r="U1" s="672"/>
      <c r="V1" s="671"/>
      <c r="W1" s="671"/>
      <c r="X1" s="671"/>
      <c r="Y1" s="671"/>
      <c r="Z1" s="673"/>
      <c r="AA1" s="671"/>
      <c r="AB1" s="671"/>
      <c r="AC1" s="671"/>
      <c r="AD1" s="671"/>
      <c r="AE1" s="673"/>
      <c r="AF1" s="671"/>
      <c r="AG1" s="671"/>
      <c r="AH1" s="671"/>
      <c r="AI1" s="671"/>
      <c r="AJ1" s="672"/>
      <c r="AK1" s="671"/>
      <c r="AL1" s="671"/>
      <c r="AM1" s="671"/>
      <c r="AN1" s="671"/>
      <c r="AO1" s="672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</row>
    <row r="2" spans="1:67" ht="13.5" thickBot="1" x14ac:dyDescent="0.25">
      <c r="A2" s="671"/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4"/>
      <c r="M2" s="674"/>
      <c r="N2" s="674"/>
      <c r="O2" s="674"/>
      <c r="P2" s="674"/>
      <c r="Q2" s="674"/>
      <c r="R2" s="671"/>
      <c r="S2" s="671"/>
      <c r="T2" s="671"/>
      <c r="U2" s="672"/>
      <c r="V2" s="671"/>
      <c r="W2" s="671"/>
      <c r="X2" s="671"/>
      <c r="Y2" s="671"/>
      <c r="Z2" s="673"/>
      <c r="AA2" s="671"/>
      <c r="AB2" s="671"/>
      <c r="AC2" s="671"/>
      <c r="AD2" s="671"/>
      <c r="AE2" s="673"/>
      <c r="AF2" s="671"/>
      <c r="AG2" s="671"/>
      <c r="AH2" s="671"/>
      <c r="AI2" s="671"/>
      <c r="AJ2" s="672"/>
      <c r="AK2" s="671"/>
      <c r="AL2" s="671"/>
      <c r="AM2" s="671"/>
      <c r="AN2" s="671"/>
      <c r="AO2" s="672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</row>
    <row r="3" spans="1:67" ht="13.5" thickBot="1" x14ac:dyDescent="0.25">
      <c r="A3" s="678"/>
      <c r="B3" s="675" t="s">
        <v>278</v>
      </c>
      <c r="C3" s="676">
        <f>C8+C40+C69</f>
        <v>0</v>
      </c>
      <c r="D3" s="676">
        <f>D8+D40+D69</f>
        <v>0</v>
      </c>
      <c r="E3" s="677">
        <f>E8+E40+E69</f>
        <v>0</v>
      </c>
      <c r="F3" s="676"/>
      <c r="G3" s="676"/>
      <c r="H3" s="676">
        <f>H8+H40+H69</f>
        <v>0</v>
      </c>
      <c r="I3" s="676">
        <f>I8+I40+I69</f>
        <v>0</v>
      </c>
      <c r="J3" s="677">
        <f>J8+J40+J69</f>
        <v>0</v>
      </c>
      <c r="K3" s="676"/>
      <c r="L3" s="676">
        <f>L8+L40+L69</f>
        <v>0</v>
      </c>
      <c r="M3" s="676">
        <f>M8+M40+M69</f>
        <v>0</v>
      </c>
      <c r="N3" s="677">
        <f>N8+N40+N69</f>
        <v>0</v>
      </c>
      <c r="O3" s="677"/>
      <c r="P3" s="676"/>
      <c r="Q3" s="676">
        <f>Q8+Q40+Q69</f>
        <v>0</v>
      </c>
      <c r="R3" s="676">
        <f>R8+R40+R69</f>
        <v>0</v>
      </c>
      <c r="S3" s="677">
        <f>S8+S40+S69</f>
        <v>0</v>
      </c>
      <c r="T3" s="677"/>
      <c r="U3" s="676"/>
      <c r="V3" s="676">
        <f>V8+V40+V69</f>
        <v>0</v>
      </c>
      <c r="W3" s="676">
        <f>W8+W40+W69</f>
        <v>0</v>
      </c>
      <c r="X3" s="677">
        <f>X8+X40+X69</f>
        <v>0</v>
      </c>
      <c r="Y3" s="677"/>
      <c r="Z3" s="676"/>
      <c r="AA3" s="676">
        <f>AA8+AA40+AA69</f>
        <v>0</v>
      </c>
      <c r="AB3" s="676">
        <f>AB8+AB40+AB69</f>
        <v>0</v>
      </c>
      <c r="AC3" s="677">
        <f>AC8+AC40+AC69</f>
        <v>0</v>
      </c>
      <c r="AD3" s="677"/>
      <c r="AE3" s="676"/>
      <c r="AF3" s="676">
        <f>AF8+AF40+AF69</f>
        <v>0</v>
      </c>
      <c r="AG3" s="676">
        <f>AG8+AG40+AG69</f>
        <v>0</v>
      </c>
      <c r="AH3" s="676">
        <f>AH8+AH40+AH69</f>
        <v>0</v>
      </c>
      <c r="AI3" s="676"/>
      <c r="AJ3" s="676"/>
      <c r="AK3" s="676">
        <f>AK8+AK40+AK69</f>
        <v>0</v>
      </c>
      <c r="AL3" s="676">
        <f>AL8+AL40+AL69</f>
        <v>0</v>
      </c>
      <c r="AM3" s="676">
        <f>AM8+AM40+AM69</f>
        <v>0</v>
      </c>
      <c r="AN3" s="676"/>
      <c r="AO3" s="676"/>
      <c r="AP3" s="676">
        <f>AP8+AP40+AP69</f>
        <v>0</v>
      </c>
      <c r="AQ3" s="676">
        <f>AQ8+AQ40+AQ69</f>
        <v>0</v>
      </c>
      <c r="AR3" s="676">
        <f>AR8+AR40+AR69</f>
        <v>0</v>
      </c>
      <c r="AS3" s="676"/>
      <c r="AT3" s="676"/>
      <c r="AU3" s="676">
        <f>AU8+AU40+AU69</f>
        <v>0</v>
      </c>
      <c r="AV3" s="676">
        <f>AV8+AV40+AV69</f>
        <v>0</v>
      </c>
      <c r="AW3" s="676">
        <f>AW8+AW40+AW69</f>
        <v>0</v>
      </c>
      <c r="AX3" s="676"/>
      <c r="AY3" s="676"/>
      <c r="AZ3" s="676">
        <f>AZ8+AZ40+AZ69</f>
        <v>0</v>
      </c>
      <c r="BA3" s="676">
        <f>BA8+BA40+BA69</f>
        <v>0</v>
      </c>
      <c r="BB3" s="676">
        <f>BB8+BB40+BB69</f>
        <v>0</v>
      </c>
      <c r="BC3" s="676"/>
      <c r="BD3" s="676"/>
      <c r="BE3" s="676">
        <f>BE8+BE40+BE69</f>
        <v>0</v>
      </c>
      <c r="BF3" s="676">
        <f>BF8+BF40+BF69</f>
        <v>0</v>
      </c>
      <c r="BG3" s="676">
        <f>BG8+BG40+BG69</f>
        <v>0</v>
      </c>
      <c r="BH3" s="676"/>
      <c r="BI3" s="676"/>
      <c r="BJ3" s="676">
        <f>BJ8+BJ40+BJ69</f>
        <v>0</v>
      </c>
      <c r="BK3" s="676">
        <f>BK8+BK40+BK69</f>
        <v>0</v>
      </c>
      <c r="BL3" s="676">
        <f>BL8+BL40+BL69</f>
        <v>0</v>
      </c>
      <c r="BM3" s="676"/>
      <c r="BN3" s="676"/>
      <c r="BO3" s="678"/>
    </row>
    <row r="4" spans="1:67" x14ac:dyDescent="0.2">
      <c r="A4" s="681"/>
      <c r="B4" s="679" t="s">
        <v>283</v>
      </c>
      <c r="C4" s="680"/>
      <c r="D4" s="680"/>
      <c r="E4" s="680">
        <f>E3+$C$79</f>
        <v>81</v>
      </c>
      <c r="F4" s="680"/>
      <c r="G4" s="680"/>
      <c r="H4" s="680"/>
      <c r="I4" s="680"/>
      <c r="J4" s="680">
        <f>J3+$C$79</f>
        <v>81</v>
      </c>
      <c r="K4" s="680"/>
      <c r="L4" s="680"/>
      <c r="M4" s="680"/>
      <c r="N4" s="680">
        <f>N3+$C$79</f>
        <v>81</v>
      </c>
      <c r="O4" s="680"/>
      <c r="P4" s="680"/>
      <c r="Q4" s="680"/>
      <c r="R4" s="680"/>
      <c r="S4" s="680">
        <f>S3+$C$79</f>
        <v>81</v>
      </c>
      <c r="T4" s="680"/>
      <c r="U4" s="680"/>
      <c r="V4" s="680"/>
      <c r="W4" s="680"/>
      <c r="X4" s="680">
        <f>X3+$C$79</f>
        <v>81</v>
      </c>
      <c r="Y4" s="680"/>
      <c r="Z4" s="680"/>
      <c r="AA4" s="680" t="s">
        <v>288</v>
      </c>
      <c r="AB4" s="680"/>
      <c r="AC4" s="680">
        <f>AC3+$C$79</f>
        <v>81</v>
      </c>
      <c r="AD4" s="680"/>
      <c r="AE4" s="680"/>
      <c r="AF4" s="680"/>
      <c r="AG4" s="680"/>
      <c r="AH4" s="680">
        <f>AH3+$C$79</f>
        <v>81</v>
      </c>
      <c r="AI4" s="680"/>
      <c r="AJ4" s="680"/>
      <c r="AK4" s="680"/>
      <c r="AL4" s="680"/>
      <c r="AM4" s="680">
        <f>AM3+$C$79</f>
        <v>81</v>
      </c>
      <c r="AN4" s="680"/>
      <c r="AO4" s="680"/>
      <c r="AP4" s="680"/>
      <c r="AQ4" s="680"/>
      <c r="AR4" s="680">
        <f>AR3+$C$79</f>
        <v>81</v>
      </c>
      <c r="AS4" s="680"/>
      <c r="AT4" s="680"/>
      <c r="AU4" s="680"/>
      <c r="AV4" s="680"/>
      <c r="AW4" s="680">
        <f>AW3+$C$79</f>
        <v>81</v>
      </c>
      <c r="AX4" s="680"/>
      <c r="AY4" s="680"/>
      <c r="AZ4" s="680"/>
      <c r="BA4" s="680"/>
      <c r="BB4" s="680">
        <f>BB3+$C$79</f>
        <v>81</v>
      </c>
      <c r="BC4" s="680"/>
      <c r="BD4" s="680"/>
      <c r="BE4" s="680"/>
      <c r="BF4" s="680"/>
      <c r="BG4" s="680">
        <f>BG3+$C$79</f>
        <v>81</v>
      </c>
      <c r="BH4" s="680"/>
      <c r="BI4" s="680"/>
      <c r="BJ4" s="680"/>
      <c r="BK4" s="680"/>
      <c r="BL4" s="680">
        <f>BL3+$C$79</f>
        <v>81</v>
      </c>
      <c r="BM4" s="680"/>
      <c r="BN4" s="681"/>
      <c r="BO4" s="681"/>
    </row>
    <row r="5" spans="1:67" ht="13.5" thickBot="1" x14ac:dyDescent="0.25">
      <c r="A5" s="681"/>
      <c r="B5" s="679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0"/>
      <c r="P5" s="680"/>
      <c r="Q5" s="680"/>
      <c r="R5" s="680"/>
      <c r="S5" s="680"/>
      <c r="T5" s="680"/>
      <c r="U5" s="680"/>
      <c r="V5" s="680"/>
      <c r="W5" s="680"/>
      <c r="X5" s="680"/>
      <c r="Y5" s="680"/>
      <c r="Z5" s="680"/>
      <c r="AA5" s="680"/>
      <c r="AB5" s="680"/>
      <c r="AC5" s="680"/>
      <c r="AD5" s="680"/>
      <c r="AE5" s="680"/>
      <c r="AF5" s="680"/>
      <c r="AG5" s="680"/>
      <c r="AH5" s="680"/>
      <c r="AI5" s="680"/>
      <c r="AJ5" s="680"/>
      <c r="AK5" s="680"/>
      <c r="AL5" s="680"/>
      <c r="AM5" s="680"/>
      <c r="AN5" s="680"/>
      <c r="AO5" s="680"/>
      <c r="AP5" s="681"/>
      <c r="AQ5" s="681"/>
      <c r="AR5" s="681"/>
      <c r="AS5" s="681"/>
      <c r="AT5" s="681"/>
      <c r="AU5" s="681"/>
      <c r="AV5" s="681"/>
      <c r="AW5" s="681"/>
      <c r="AX5" s="681"/>
      <c r="AY5" s="681"/>
      <c r="AZ5" s="681"/>
      <c r="BA5" s="681"/>
      <c r="BB5" s="681"/>
      <c r="BC5" s="681"/>
      <c r="BD5" s="681"/>
      <c r="BE5" s="681"/>
      <c r="BF5" s="681"/>
      <c r="BG5" s="681"/>
      <c r="BH5" s="681"/>
      <c r="BI5" s="681"/>
      <c r="BJ5" s="681"/>
      <c r="BK5" s="681"/>
      <c r="BL5" s="681"/>
      <c r="BM5" s="681"/>
      <c r="BN5" s="681"/>
      <c r="BO5" s="681"/>
    </row>
    <row r="6" spans="1:67" ht="12.75" customHeight="1" x14ac:dyDescent="0.2">
      <c r="A6" s="671"/>
      <c r="B6" s="934" t="s">
        <v>271</v>
      </c>
      <c r="C6" s="962"/>
      <c r="D6" s="963"/>
      <c r="E6" s="963"/>
      <c r="F6" s="964"/>
      <c r="G6" s="957" t="s">
        <v>96</v>
      </c>
      <c r="H6" s="965"/>
      <c r="I6" s="963"/>
      <c r="J6" s="963"/>
      <c r="K6" s="964"/>
      <c r="L6" s="962"/>
      <c r="M6" s="963"/>
      <c r="N6" s="963"/>
      <c r="O6" s="966"/>
      <c r="P6" s="964"/>
      <c r="Q6" s="962"/>
      <c r="R6" s="963"/>
      <c r="S6" s="963"/>
      <c r="T6" s="966"/>
      <c r="U6" s="964"/>
      <c r="V6" s="962"/>
      <c r="W6" s="967"/>
      <c r="X6" s="967"/>
      <c r="Y6" s="968"/>
      <c r="Z6" s="969"/>
      <c r="AA6" s="962"/>
      <c r="AB6" s="963"/>
      <c r="AC6" s="963"/>
      <c r="AD6" s="966"/>
      <c r="AE6" s="964"/>
      <c r="AF6" s="936"/>
      <c r="AG6" s="937"/>
      <c r="AH6" s="937"/>
      <c r="AI6" s="938"/>
      <c r="AJ6" s="939"/>
      <c r="AK6" s="936"/>
      <c r="AL6" s="937"/>
      <c r="AM6" s="937"/>
      <c r="AN6" s="938"/>
      <c r="AO6" s="939"/>
      <c r="AP6" s="936"/>
      <c r="AQ6" s="937"/>
      <c r="AR6" s="937"/>
      <c r="AS6" s="938"/>
      <c r="AT6" s="939"/>
      <c r="AU6" s="936"/>
      <c r="AV6" s="937"/>
      <c r="AW6" s="937"/>
      <c r="AX6" s="938"/>
      <c r="AY6" s="939"/>
      <c r="AZ6" s="936"/>
      <c r="BA6" s="937"/>
      <c r="BB6" s="937"/>
      <c r="BC6" s="938"/>
      <c r="BD6" s="939"/>
      <c r="BE6" s="936"/>
      <c r="BF6" s="937"/>
      <c r="BG6" s="937"/>
      <c r="BH6" s="938"/>
      <c r="BI6" s="939"/>
      <c r="BJ6" s="936"/>
      <c r="BK6" s="937"/>
      <c r="BL6" s="937"/>
      <c r="BM6" s="938"/>
      <c r="BN6" s="939"/>
      <c r="BO6" s="671"/>
    </row>
    <row r="7" spans="1:67" ht="13.5" thickBot="1" x14ac:dyDescent="0.25">
      <c r="A7" s="671"/>
      <c r="B7" s="935"/>
      <c r="C7" s="682" t="s">
        <v>22</v>
      </c>
      <c r="D7" s="683" t="s">
        <v>21</v>
      </c>
      <c r="E7" s="684" t="s">
        <v>23</v>
      </c>
      <c r="F7" s="685" t="s">
        <v>47</v>
      </c>
      <c r="G7" s="958"/>
      <c r="H7" s="682" t="s">
        <v>22</v>
      </c>
      <c r="I7" s="683" t="s">
        <v>21</v>
      </c>
      <c r="J7" s="684" t="s">
        <v>23</v>
      </c>
      <c r="K7" s="686" t="s">
        <v>47</v>
      </c>
      <c r="L7" s="682" t="s">
        <v>22</v>
      </c>
      <c r="M7" s="683" t="s">
        <v>21</v>
      </c>
      <c r="N7" s="684" t="s">
        <v>23</v>
      </c>
      <c r="O7" s="808" t="s">
        <v>294</v>
      </c>
      <c r="P7" s="686" t="s">
        <v>47</v>
      </c>
      <c r="Q7" s="682" t="s">
        <v>22</v>
      </c>
      <c r="R7" s="683" t="s">
        <v>21</v>
      </c>
      <c r="S7" s="684" t="s">
        <v>23</v>
      </c>
      <c r="T7" s="808" t="s">
        <v>294</v>
      </c>
      <c r="U7" s="686" t="s">
        <v>47</v>
      </c>
      <c r="V7" s="682" t="s">
        <v>22</v>
      </c>
      <c r="W7" s="683" t="s">
        <v>21</v>
      </c>
      <c r="X7" s="684" t="s">
        <v>23</v>
      </c>
      <c r="Y7" s="808" t="s">
        <v>294</v>
      </c>
      <c r="Z7" s="687" t="s">
        <v>47</v>
      </c>
      <c r="AA7" s="682" t="s">
        <v>22</v>
      </c>
      <c r="AB7" s="683" t="s">
        <v>21</v>
      </c>
      <c r="AC7" s="684" t="s">
        <v>23</v>
      </c>
      <c r="AD7" s="808" t="s">
        <v>294</v>
      </c>
      <c r="AE7" s="687" t="s">
        <v>47</v>
      </c>
      <c r="AF7" s="682" t="s">
        <v>22</v>
      </c>
      <c r="AG7" s="683" t="s">
        <v>21</v>
      </c>
      <c r="AH7" s="684" t="s">
        <v>23</v>
      </c>
      <c r="AI7" s="808" t="s">
        <v>294</v>
      </c>
      <c r="AJ7" s="686" t="s">
        <v>47</v>
      </c>
      <c r="AK7" s="682" t="s">
        <v>22</v>
      </c>
      <c r="AL7" s="683" t="s">
        <v>21</v>
      </c>
      <c r="AM7" s="683" t="s">
        <v>289</v>
      </c>
      <c r="AN7" s="808" t="s">
        <v>294</v>
      </c>
      <c r="AO7" s="686" t="s">
        <v>47</v>
      </c>
      <c r="AP7" s="682" t="s">
        <v>22</v>
      </c>
      <c r="AQ7" s="683" t="s">
        <v>21</v>
      </c>
      <c r="AR7" s="684" t="s">
        <v>23</v>
      </c>
      <c r="AS7" s="808" t="s">
        <v>294</v>
      </c>
      <c r="AT7" s="686" t="s">
        <v>47</v>
      </c>
      <c r="AU7" s="682" t="s">
        <v>22</v>
      </c>
      <c r="AV7" s="683" t="s">
        <v>21</v>
      </c>
      <c r="AW7" s="683" t="s">
        <v>289</v>
      </c>
      <c r="AX7" s="808" t="s">
        <v>294</v>
      </c>
      <c r="AY7" s="686" t="s">
        <v>47</v>
      </c>
      <c r="AZ7" s="682" t="s">
        <v>22</v>
      </c>
      <c r="BA7" s="683" t="s">
        <v>21</v>
      </c>
      <c r="BB7" s="684" t="s">
        <v>23</v>
      </c>
      <c r="BC7" s="808"/>
      <c r="BD7" s="686" t="s">
        <v>47</v>
      </c>
      <c r="BE7" s="682" t="s">
        <v>22</v>
      </c>
      <c r="BF7" s="683" t="s">
        <v>21</v>
      </c>
      <c r="BG7" s="683" t="s">
        <v>289</v>
      </c>
      <c r="BH7" s="808" t="s">
        <v>294</v>
      </c>
      <c r="BI7" s="686" t="s">
        <v>47</v>
      </c>
      <c r="BJ7" s="682" t="s">
        <v>22</v>
      </c>
      <c r="BK7" s="683" t="s">
        <v>21</v>
      </c>
      <c r="BL7" s="683" t="s">
        <v>289</v>
      </c>
      <c r="BM7" s="808" t="s">
        <v>294</v>
      </c>
      <c r="BN7" s="686" t="s">
        <v>47</v>
      </c>
      <c r="BO7" s="671"/>
    </row>
    <row r="8" spans="1:67" x14ac:dyDescent="0.2">
      <c r="A8" s="671"/>
      <c r="B8" s="873" t="s">
        <v>274</v>
      </c>
      <c r="C8" s="752">
        <f>C10+C18</f>
        <v>0</v>
      </c>
      <c r="D8" s="753">
        <f>D10+D18</f>
        <v>0</v>
      </c>
      <c r="E8" s="753">
        <f>E10+E18</f>
        <v>0</v>
      </c>
      <c r="F8" s="754"/>
      <c r="G8" s="845"/>
      <c r="H8" s="752">
        <f>H10+H18</f>
        <v>0</v>
      </c>
      <c r="I8" s="753">
        <f>I10+I18</f>
        <v>0</v>
      </c>
      <c r="J8" s="755">
        <f>J10+J18</f>
        <v>0</v>
      </c>
      <c r="K8" s="754"/>
      <c r="L8" s="752">
        <f>L10+L18</f>
        <v>0</v>
      </c>
      <c r="M8" s="753">
        <f>M10+M18</f>
        <v>0</v>
      </c>
      <c r="N8" s="753">
        <f>N10+N18</f>
        <v>0</v>
      </c>
      <c r="O8" s="804"/>
      <c r="P8" s="756" t="e">
        <f>(N8-$J8)/$J8</f>
        <v>#DIV/0!</v>
      </c>
      <c r="Q8" s="752">
        <f>Q10+Q18</f>
        <v>0</v>
      </c>
      <c r="R8" s="753">
        <f>R10+R18</f>
        <v>0</v>
      </c>
      <c r="S8" s="755">
        <f>S10+S18</f>
        <v>0</v>
      </c>
      <c r="T8" s="809"/>
      <c r="U8" s="756" t="e">
        <f>(S8-$J8)/$J8</f>
        <v>#DIV/0!</v>
      </c>
      <c r="V8" s="752">
        <f>V10+V18</f>
        <v>0</v>
      </c>
      <c r="W8" s="753">
        <f>W10+W18</f>
        <v>0</v>
      </c>
      <c r="X8" s="757">
        <f>X10+X18</f>
        <v>0</v>
      </c>
      <c r="Y8" s="801"/>
      <c r="Z8" s="756" t="e">
        <f>(X8-$J8)/$J8</f>
        <v>#DIV/0!</v>
      </c>
      <c r="AA8" s="752">
        <f>AA10+AA18</f>
        <v>0</v>
      </c>
      <c r="AB8" s="753">
        <f>AB10+AB18</f>
        <v>0</v>
      </c>
      <c r="AC8" s="757">
        <f>AC10+AC18</f>
        <v>0</v>
      </c>
      <c r="AD8" s="801"/>
      <c r="AE8" s="756" t="e">
        <f>(AC8-$J8)/$J8</f>
        <v>#DIV/0!</v>
      </c>
      <c r="AF8" s="752">
        <f>AF10+AF18</f>
        <v>0</v>
      </c>
      <c r="AG8" s="753">
        <f>AG10+AG18</f>
        <v>0</v>
      </c>
      <c r="AH8" s="757">
        <f>AH10+AH18</f>
        <v>0</v>
      </c>
      <c r="AI8" s="801"/>
      <c r="AJ8" s="756" t="e">
        <f>(AH8-$J8)/$J8</f>
        <v>#DIV/0!</v>
      </c>
      <c r="AK8" s="752">
        <f>AK10+AK18</f>
        <v>0</v>
      </c>
      <c r="AL8" s="753">
        <f>AL10+AL18</f>
        <v>0</v>
      </c>
      <c r="AM8" s="757">
        <f>AM10+AM18</f>
        <v>0</v>
      </c>
      <c r="AN8" s="801"/>
      <c r="AO8" s="756" t="e">
        <f>(AM8-$J8)/$J8</f>
        <v>#DIV/0!</v>
      </c>
      <c r="AP8" s="752">
        <f>AP10+AP18</f>
        <v>0</v>
      </c>
      <c r="AQ8" s="753">
        <f>AQ10+AQ18</f>
        <v>0</v>
      </c>
      <c r="AR8" s="757">
        <f>AR10+AR18</f>
        <v>0</v>
      </c>
      <c r="AS8" s="801"/>
      <c r="AT8" s="756" t="e">
        <f>(AR8-$J8)/$J8</f>
        <v>#DIV/0!</v>
      </c>
      <c r="AU8" s="752">
        <f>AU10+AU18</f>
        <v>0</v>
      </c>
      <c r="AV8" s="753">
        <f>AV10+AV18</f>
        <v>0</v>
      </c>
      <c r="AW8" s="757">
        <f>AW10+AW18</f>
        <v>0</v>
      </c>
      <c r="AX8" s="801"/>
      <c r="AY8" s="756" t="e">
        <f>(AW8-$J8)/$J8</f>
        <v>#DIV/0!</v>
      </c>
      <c r="AZ8" s="752">
        <f>AZ10+AZ18</f>
        <v>0</v>
      </c>
      <c r="BA8" s="753">
        <f>BA10+BA18</f>
        <v>0</v>
      </c>
      <c r="BB8" s="757">
        <f>BB10+BB18</f>
        <v>0</v>
      </c>
      <c r="BC8" s="801"/>
      <c r="BD8" s="756" t="e">
        <f>(BB8-$J8)/$J8</f>
        <v>#DIV/0!</v>
      </c>
      <c r="BE8" s="752">
        <f>BE10+BE18</f>
        <v>0</v>
      </c>
      <c r="BF8" s="753">
        <f>BF10+BF18</f>
        <v>0</v>
      </c>
      <c r="BG8" s="757">
        <f>BG10+BG18</f>
        <v>0</v>
      </c>
      <c r="BH8" s="801"/>
      <c r="BI8" s="756" t="e">
        <f>(BG8-$J8)/$J8</f>
        <v>#DIV/0!</v>
      </c>
      <c r="BJ8" s="752">
        <f>BJ10+BJ18</f>
        <v>0</v>
      </c>
      <c r="BK8" s="753">
        <f>BK10+BK18</f>
        <v>0</v>
      </c>
      <c r="BL8" s="757">
        <f>BL10+BL18</f>
        <v>0</v>
      </c>
      <c r="BM8" s="801"/>
      <c r="BN8" s="756" t="e">
        <f>(BL8-$J8)/$J8</f>
        <v>#DIV/0!</v>
      </c>
      <c r="BO8" s="671"/>
    </row>
    <row r="9" spans="1:67" ht="13.5" thickBot="1" x14ac:dyDescent="0.25">
      <c r="A9" s="671"/>
      <c r="B9" s="819" t="s">
        <v>275</v>
      </c>
      <c r="C9" s="720"/>
      <c r="D9" s="721"/>
      <c r="E9" s="721"/>
      <c r="F9" s="758"/>
      <c r="G9" s="851">
        <f>G10+G18</f>
        <v>0</v>
      </c>
      <c r="H9" s="720"/>
      <c r="I9" s="721"/>
      <c r="J9" s="759">
        <v>0</v>
      </c>
      <c r="K9" s="758"/>
      <c r="L9" s="724">
        <f>($H$8-L8)</f>
        <v>0</v>
      </c>
      <c r="M9" s="723">
        <f>($I$8-M8)</f>
        <v>0</v>
      </c>
      <c r="N9" s="760">
        <f>($J$8-N8)</f>
        <v>0</v>
      </c>
      <c r="O9" s="802">
        <f>N9</f>
        <v>0</v>
      </c>
      <c r="P9" s="761"/>
      <c r="Q9" s="724">
        <f>($H$8-Q8)</f>
        <v>0</v>
      </c>
      <c r="R9" s="723">
        <f>($I$8-R8)</f>
        <v>0</v>
      </c>
      <c r="S9" s="760">
        <f>($J$8-S8)</f>
        <v>0</v>
      </c>
      <c r="T9" s="802">
        <f>S9</f>
        <v>0</v>
      </c>
      <c r="U9" s="761"/>
      <c r="V9" s="724">
        <f>($H$8-V8)</f>
        <v>0</v>
      </c>
      <c r="W9" s="723">
        <f>($I$8-W8)</f>
        <v>0</v>
      </c>
      <c r="X9" s="760">
        <f>($J$8-X8)</f>
        <v>0</v>
      </c>
      <c r="Y9" s="802">
        <f>X9</f>
        <v>0</v>
      </c>
      <c r="Z9" s="761"/>
      <c r="AA9" s="724">
        <f>($H$8-AA8)</f>
        <v>0</v>
      </c>
      <c r="AB9" s="723">
        <f>($I$8-AB8)</f>
        <v>0</v>
      </c>
      <c r="AC9" s="760">
        <f>($J$8-AC8)</f>
        <v>0</v>
      </c>
      <c r="AD9" s="802">
        <f>AC9</f>
        <v>0</v>
      </c>
      <c r="AE9" s="761"/>
      <c r="AF9" s="724">
        <f>($H$8-AF8)</f>
        <v>0</v>
      </c>
      <c r="AG9" s="723">
        <f>($I$8-AG8)</f>
        <v>0</v>
      </c>
      <c r="AH9" s="760">
        <f>($J$8-AH8)</f>
        <v>0</v>
      </c>
      <c r="AI9" s="802">
        <f>AH9</f>
        <v>0</v>
      </c>
      <c r="AJ9" s="761"/>
      <c r="AK9" s="724">
        <f>($H$8-AK8)</f>
        <v>0</v>
      </c>
      <c r="AL9" s="723">
        <f>($I$8-AL8)</f>
        <v>0</v>
      </c>
      <c r="AM9" s="760">
        <f>($J$8-AM8)</f>
        <v>0</v>
      </c>
      <c r="AN9" s="802">
        <f>AM9</f>
        <v>0</v>
      </c>
      <c r="AO9" s="758"/>
      <c r="AP9" s="724">
        <f>($H$8-AP8)</f>
        <v>0</v>
      </c>
      <c r="AQ9" s="723">
        <f>($I$8-AQ8)</f>
        <v>0</v>
      </c>
      <c r="AR9" s="760">
        <f>($J$8-AR8)</f>
        <v>0</v>
      </c>
      <c r="AS9" s="802">
        <f>AR9</f>
        <v>0</v>
      </c>
      <c r="AT9" s="761"/>
      <c r="AU9" s="724">
        <f>($H$8-AU8)</f>
        <v>0</v>
      </c>
      <c r="AV9" s="723">
        <f>($I$8-AV8)</f>
        <v>0</v>
      </c>
      <c r="AW9" s="760">
        <f>($J$8-AW8)</f>
        <v>0</v>
      </c>
      <c r="AX9" s="802">
        <f>AW9</f>
        <v>0</v>
      </c>
      <c r="AY9" s="758"/>
      <c r="AZ9" s="724">
        <f>($H$8-AZ8)</f>
        <v>0</v>
      </c>
      <c r="BA9" s="723">
        <f>($I$8-BA8)</f>
        <v>0</v>
      </c>
      <c r="BB9" s="760">
        <f>($J$8-BB8)</f>
        <v>0</v>
      </c>
      <c r="BC9" s="802">
        <f>BB9</f>
        <v>0</v>
      </c>
      <c r="BD9" s="761"/>
      <c r="BE9" s="724">
        <f>($H$8-BE8)</f>
        <v>0</v>
      </c>
      <c r="BF9" s="723">
        <f>($I$8-BF8)</f>
        <v>0</v>
      </c>
      <c r="BG9" s="760">
        <f>($J$8-BG8)</f>
        <v>0</v>
      </c>
      <c r="BH9" s="802">
        <f>BG9</f>
        <v>0</v>
      </c>
      <c r="BI9" s="758"/>
      <c r="BJ9" s="724">
        <f>($H$8-BJ8)</f>
        <v>0</v>
      </c>
      <c r="BK9" s="723">
        <f>($I$8-BK8)</f>
        <v>0</v>
      </c>
      <c r="BL9" s="760">
        <f>($J$8-BL8)</f>
        <v>0</v>
      </c>
      <c r="BM9" s="802">
        <f>BL9</f>
        <v>0</v>
      </c>
      <c r="BN9" s="758"/>
      <c r="BO9" s="671"/>
    </row>
    <row r="10" spans="1:67" x14ac:dyDescent="0.2">
      <c r="A10" s="671"/>
      <c r="B10" s="785" t="s">
        <v>165</v>
      </c>
      <c r="C10" s="764">
        <f>C16+C11</f>
        <v>0</v>
      </c>
      <c r="D10" s="748">
        <f t="shared" ref="D10:AM10" si="0">D16+D11</f>
        <v>0</v>
      </c>
      <c r="E10" s="748">
        <f>E16+E11</f>
        <v>0</v>
      </c>
      <c r="F10" s="749"/>
      <c r="G10" s="850">
        <f>E10-J10</f>
        <v>0</v>
      </c>
      <c r="H10" s="812">
        <f t="shared" si="0"/>
        <v>0</v>
      </c>
      <c r="I10" s="813">
        <f t="shared" si="0"/>
        <v>0</v>
      </c>
      <c r="J10" s="813">
        <f t="shared" si="0"/>
        <v>0</v>
      </c>
      <c r="K10" s="789">
        <f>K16+K11</f>
        <v>0</v>
      </c>
      <c r="L10" s="812">
        <f t="shared" si="0"/>
        <v>0</v>
      </c>
      <c r="M10" s="813">
        <f t="shared" si="0"/>
        <v>0</v>
      </c>
      <c r="N10" s="813">
        <f t="shared" si="0"/>
        <v>0</v>
      </c>
      <c r="O10" s="814">
        <f>-($J10-N10)</f>
        <v>0</v>
      </c>
      <c r="P10" s="861" t="e">
        <f t="shared" ref="P10:P35" si="1">(N10-$J10)/$J10</f>
        <v>#DIV/0!</v>
      </c>
      <c r="Q10" s="812">
        <f t="shared" si="0"/>
        <v>0</v>
      </c>
      <c r="R10" s="813">
        <f t="shared" si="0"/>
        <v>0</v>
      </c>
      <c r="S10" s="813">
        <f>S16+S11</f>
        <v>0</v>
      </c>
      <c r="T10" s="814">
        <f>-($J10-S10)</f>
        <v>0</v>
      </c>
      <c r="U10" s="861" t="e">
        <f t="shared" ref="U10:U35" si="2">(S10-$J10)/$J10</f>
        <v>#DIV/0!</v>
      </c>
      <c r="V10" s="812">
        <f t="shared" si="0"/>
        <v>0</v>
      </c>
      <c r="W10" s="813">
        <f t="shared" si="0"/>
        <v>0</v>
      </c>
      <c r="X10" s="813">
        <f t="shared" si="0"/>
        <v>0</v>
      </c>
      <c r="Y10" s="814">
        <f t="shared" ref="Y10:Y35" si="3">-($J10-X10)</f>
        <v>0</v>
      </c>
      <c r="Z10" s="861" t="e">
        <f>(X10-$J10)/$J10</f>
        <v>#DIV/0!</v>
      </c>
      <c r="AA10" s="747">
        <f t="shared" si="0"/>
        <v>0</v>
      </c>
      <c r="AB10" s="748">
        <f t="shared" si="0"/>
        <v>0</v>
      </c>
      <c r="AC10" s="748">
        <f t="shared" si="0"/>
        <v>0</v>
      </c>
      <c r="AD10" s="803">
        <f t="shared" ref="AD10:AD35" si="4">-($J10-AC10)</f>
        <v>0</v>
      </c>
      <c r="AE10" s="861" t="e">
        <f>(AC10-$J10)/$J10</f>
        <v>#DIV/0!</v>
      </c>
      <c r="AF10" s="747">
        <f t="shared" si="0"/>
        <v>0</v>
      </c>
      <c r="AG10" s="748">
        <f t="shared" si="0"/>
        <v>0</v>
      </c>
      <c r="AH10" s="748">
        <f t="shared" si="0"/>
        <v>0</v>
      </c>
      <c r="AI10" s="803">
        <f t="shared" ref="AI10:AI35" si="5">-($J10-AH10)</f>
        <v>0</v>
      </c>
      <c r="AJ10" s="861" t="e">
        <f>(AH10-$J10)/$J10</f>
        <v>#DIV/0!</v>
      </c>
      <c r="AK10" s="747">
        <f t="shared" si="0"/>
        <v>0</v>
      </c>
      <c r="AL10" s="748">
        <f t="shared" si="0"/>
        <v>0</v>
      </c>
      <c r="AM10" s="748">
        <f t="shared" si="0"/>
        <v>0</v>
      </c>
      <c r="AN10" s="803">
        <f t="shared" ref="AN10:AN35" si="6">-($J10-AM10)</f>
        <v>0</v>
      </c>
      <c r="AO10" s="861" t="e">
        <f>(AM10-$J10)/$J10</f>
        <v>#DIV/0!</v>
      </c>
      <c r="AP10" s="747">
        <f t="shared" ref="AP10:AR10" si="7">AP16+AP11</f>
        <v>0</v>
      </c>
      <c r="AQ10" s="748">
        <f t="shared" si="7"/>
        <v>0</v>
      </c>
      <c r="AR10" s="748">
        <f t="shared" si="7"/>
        <v>0</v>
      </c>
      <c r="AS10" s="803">
        <f t="shared" ref="AS10:AS35" si="8">-($J10-AR10)</f>
        <v>0</v>
      </c>
      <c r="AT10" s="861" t="e">
        <f>(AR10-$J10)/$J10</f>
        <v>#DIV/0!</v>
      </c>
      <c r="AU10" s="747">
        <f t="shared" ref="AU10:AV10" si="9">AU16+AU11</f>
        <v>0</v>
      </c>
      <c r="AV10" s="748">
        <f t="shared" si="9"/>
        <v>0</v>
      </c>
      <c r="AW10" s="748">
        <f>AW16+AW11</f>
        <v>0</v>
      </c>
      <c r="AX10" s="803">
        <f t="shared" ref="AX10:AX35" si="10">-($J10-AW10)</f>
        <v>0</v>
      </c>
      <c r="AY10" s="861" t="e">
        <f>(AW10-$J10)/$J10</f>
        <v>#DIV/0!</v>
      </c>
      <c r="AZ10" s="812">
        <f t="shared" ref="AZ10:BB10" si="11">AZ16+AZ11</f>
        <v>0</v>
      </c>
      <c r="BA10" s="813">
        <f t="shared" si="11"/>
        <v>0</v>
      </c>
      <c r="BB10" s="813">
        <f t="shared" si="11"/>
        <v>0</v>
      </c>
      <c r="BC10" s="814">
        <f>-($J10-BB10)</f>
        <v>0</v>
      </c>
      <c r="BD10" s="861" t="e">
        <f>(BB10-$J10)/$J10</f>
        <v>#DIV/0!</v>
      </c>
      <c r="BE10" s="812">
        <f t="shared" ref="BE10:BG10" si="12">BE16+BE11</f>
        <v>0</v>
      </c>
      <c r="BF10" s="813">
        <f t="shared" si="12"/>
        <v>0</v>
      </c>
      <c r="BG10" s="813">
        <f t="shared" si="12"/>
        <v>0</v>
      </c>
      <c r="BH10" s="814">
        <f>-($J10-BG10)</f>
        <v>0</v>
      </c>
      <c r="BI10" s="861" t="e">
        <f>(BG10-$J10)/$J10</f>
        <v>#DIV/0!</v>
      </c>
      <c r="BJ10" s="812">
        <f t="shared" ref="BJ10:BL10" si="13">BJ16+BJ11</f>
        <v>0</v>
      </c>
      <c r="BK10" s="813">
        <f t="shared" si="13"/>
        <v>0</v>
      </c>
      <c r="BL10" s="813">
        <f t="shared" si="13"/>
        <v>0</v>
      </c>
      <c r="BM10" s="814">
        <f>-($J10-BL10)</f>
        <v>0</v>
      </c>
      <c r="BN10" s="861" t="e">
        <f>(BL10-$J10)/$J10</f>
        <v>#DIV/0!</v>
      </c>
      <c r="BO10" s="671"/>
    </row>
    <row r="11" spans="1:67" x14ac:dyDescent="0.2">
      <c r="A11" s="671"/>
      <c r="B11" s="743" t="s">
        <v>171</v>
      </c>
      <c r="C11" s="710">
        <f>SUM(C12:C15)</f>
        <v>0</v>
      </c>
      <c r="D11" s="708">
        <f>SUM(D12:D15)</f>
        <v>0</v>
      </c>
      <c r="E11" s="708">
        <f>SUM(E12:E15)</f>
        <v>0</v>
      </c>
      <c r="F11" s="709"/>
      <c r="G11" s="855">
        <f t="shared" ref="G11:G35" si="14">E11-J11</f>
        <v>0</v>
      </c>
      <c r="H11" s="707">
        <f>SUM(H12:H15)</f>
        <v>0</v>
      </c>
      <c r="I11" s="708">
        <f>SUM(I12:I15)</f>
        <v>0</v>
      </c>
      <c r="J11" s="708">
        <f>SUM(J12:J15)</f>
        <v>0</v>
      </c>
      <c r="K11" s="657">
        <v>0</v>
      </c>
      <c r="L11" s="707">
        <f>SUM(L12:L15)</f>
        <v>0</v>
      </c>
      <c r="M11" s="708">
        <f>SUM(M12:M15)</f>
        <v>0</v>
      </c>
      <c r="N11" s="708">
        <f>SUM(N12:N15)</f>
        <v>0</v>
      </c>
      <c r="O11" s="811">
        <f t="shared" ref="O11:O35" si="15">-($J11-N11)</f>
        <v>0</v>
      </c>
      <c r="P11" s="862" t="e">
        <f t="shared" si="1"/>
        <v>#DIV/0!</v>
      </c>
      <c r="Q11" s="707">
        <f>SUM(Q12:Q15)</f>
        <v>0</v>
      </c>
      <c r="R11" s="708">
        <f>SUM(R12:R15)</f>
        <v>0</v>
      </c>
      <c r="S11" s="708">
        <f>SUM(S12:S15)</f>
        <v>0</v>
      </c>
      <c r="T11" s="811">
        <f t="shared" ref="T11:T35" si="16">-($J11-S11)</f>
        <v>0</v>
      </c>
      <c r="U11" s="862" t="e">
        <f t="shared" si="2"/>
        <v>#DIV/0!</v>
      </c>
      <c r="V11" s="707">
        <f>SUM(V12:V15)</f>
        <v>0</v>
      </c>
      <c r="W11" s="708">
        <f>SUM(W12:W15)</f>
        <v>0</v>
      </c>
      <c r="X11" s="708">
        <f>SUM(X12:X15)</f>
        <v>0</v>
      </c>
      <c r="Y11" s="811">
        <f t="shared" si="3"/>
        <v>0</v>
      </c>
      <c r="Z11" s="862" t="e">
        <f>(X11-$J11)/$J11</f>
        <v>#DIV/0!</v>
      </c>
      <c r="AA11" s="707">
        <f>SUM(AA12:AA15)</f>
        <v>0</v>
      </c>
      <c r="AB11" s="708">
        <f>SUM(AB12:AB15)</f>
        <v>0</v>
      </c>
      <c r="AC11" s="708">
        <f>SUM(AC12:AC15)</f>
        <v>0</v>
      </c>
      <c r="AD11" s="811">
        <f t="shared" si="4"/>
        <v>0</v>
      </c>
      <c r="AE11" s="862" t="e">
        <f>(AC11-$J11)/$J11</f>
        <v>#DIV/0!</v>
      </c>
      <c r="AF11" s="707">
        <f>SUM(AF12:AF15)</f>
        <v>0</v>
      </c>
      <c r="AG11" s="708">
        <f>SUM(AG12:AG15)</f>
        <v>0</v>
      </c>
      <c r="AH11" s="708">
        <f>SUM(AH12:AH15)</f>
        <v>0</v>
      </c>
      <c r="AI11" s="811">
        <f t="shared" si="5"/>
        <v>0</v>
      </c>
      <c r="AJ11" s="862" t="e">
        <f>(AH11-$J11)/$J11</f>
        <v>#DIV/0!</v>
      </c>
      <c r="AK11" s="707">
        <f>SUM(AK12:AK15)</f>
        <v>0</v>
      </c>
      <c r="AL11" s="708">
        <f>SUM(AL12:AL15)</f>
        <v>0</v>
      </c>
      <c r="AM11" s="708">
        <f>SUM(AM12:AM15)</f>
        <v>0</v>
      </c>
      <c r="AN11" s="811">
        <f t="shared" si="6"/>
        <v>0</v>
      </c>
      <c r="AO11" s="862" t="e">
        <f>(AM11-$J11)/$J11</f>
        <v>#DIV/0!</v>
      </c>
      <c r="AP11" s="707">
        <f>SUM(AP12:AP15)</f>
        <v>0</v>
      </c>
      <c r="AQ11" s="708">
        <f>SUM(AQ12:AQ15)</f>
        <v>0</v>
      </c>
      <c r="AR11" s="708">
        <f>SUM(AR12:AR15)</f>
        <v>0</v>
      </c>
      <c r="AS11" s="811">
        <f t="shared" si="8"/>
        <v>0</v>
      </c>
      <c r="AT11" s="862" t="e">
        <f>(AR11-$J11)/$J11</f>
        <v>#DIV/0!</v>
      </c>
      <c r="AU11" s="707">
        <f>SUM(AU12:AU15)</f>
        <v>0</v>
      </c>
      <c r="AV11" s="708">
        <f>SUM(AV12:AV15)</f>
        <v>0</v>
      </c>
      <c r="AW11" s="708">
        <f>SUM(AW12:AW15)</f>
        <v>0</v>
      </c>
      <c r="AX11" s="811">
        <f t="shared" si="10"/>
        <v>0</v>
      </c>
      <c r="AY11" s="862" t="e">
        <f>(AW11-$J11)/$J11</f>
        <v>#DIV/0!</v>
      </c>
      <c r="AZ11" s="707">
        <f>SUM(AZ12:AZ15)</f>
        <v>0</v>
      </c>
      <c r="BA11" s="708">
        <f>SUM(BA12:BA15)</f>
        <v>0</v>
      </c>
      <c r="BB11" s="708">
        <f>SUM(BB12:BB15)</f>
        <v>0</v>
      </c>
      <c r="BC11" s="811">
        <f t="shared" ref="BC11:BC35" si="17">-($J11-BB11)</f>
        <v>0</v>
      </c>
      <c r="BD11" s="862" t="e">
        <f>(BB11-$J11)/$J11</f>
        <v>#DIV/0!</v>
      </c>
      <c r="BE11" s="707">
        <f>SUM(BE12:BE15)</f>
        <v>0</v>
      </c>
      <c r="BF11" s="708">
        <f>SUM(BF12:BF15)</f>
        <v>0</v>
      </c>
      <c r="BG11" s="708">
        <f>SUM(BG12:BG15)</f>
        <v>0</v>
      </c>
      <c r="BH11" s="811">
        <f t="shared" ref="BH11:BH35" si="18">-($J11-BG11)</f>
        <v>0</v>
      </c>
      <c r="BI11" s="862" t="e">
        <f>(BG11-$J11)/$J11</f>
        <v>#DIV/0!</v>
      </c>
      <c r="BJ11" s="707">
        <f>SUM(BJ12:BJ15)</f>
        <v>0</v>
      </c>
      <c r="BK11" s="708">
        <f>SUM(BK12:BK15)</f>
        <v>0</v>
      </c>
      <c r="BL11" s="708">
        <f>SUM(BL12:BL15)</f>
        <v>0</v>
      </c>
      <c r="BM11" s="811">
        <f t="shared" ref="BM11:BM35" si="19">-($J11-BL11)</f>
        <v>0</v>
      </c>
      <c r="BN11" s="862" t="e">
        <f>(BL11-$J11)/$J11</f>
        <v>#DIV/0!</v>
      </c>
      <c r="BO11" s="671"/>
    </row>
    <row r="12" spans="1:67" x14ac:dyDescent="0.2">
      <c r="A12" s="671"/>
      <c r="B12" s="770" t="s">
        <v>214</v>
      </c>
      <c r="C12" s="712"/>
      <c r="D12" s="706"/>
      <c r="E12" s="704">
        <f>SUM(C12:D12)</f>
        <v>0</v>
      </c>
      <c r="F12" s="711"/>
      <c r="G12" s="856">
        <f t="shared" si="14"/>
        <v>0</v>
      </c>
      <c r="H12" s="705"/>
      <c r="I12" s="706"/>
      <c r="J12" s="706">
        <f>SUM(H12:I12)</f>
        <v>0</v>
      </c>
      <c r="K12" s="658">
        <v>0</v>
      </c>
      <c r="L12" s="705"/>
      <c r="M12" s="706"/>
      <c r="N12" s="706">
        <f>SUM(L12:M12)</f>
        <v>0</v>
      </c>
      <c r="O12" s="810">
        <f t="shared" si="15"/>
        <v>0</v>
      </c>
      <c r="P12" s="862" t="e">
        <f t="shared" si="1"/>
        <v>#DIV/0!</v>
      </c>
      <c r="Q12" s="705"/>
      <c r="R12" s="706"/>
      <c r="S12" s="706">
        <f>SUM(Q12:R12)</f>
        <v>0</v>
      </c>
      <c r="T12" s="810">
        <f t="shared" si="16"/>
        <v>0</v>
      </c>
      <c r="U12" s="862" t="e">
        <f t="shared" si="2"/>
        <v>#DIV/0!</v>
      </c>
      <c r="V12" s="705"/>
      <c r="W12" s="706"/>
      <c r="X12" s="706">
        <f>SUM(V12:W12)</f>
        <v>0</v>
      </c>
      <c r="Y12" s="810">
        <f t="shared" si="3"/>
        <v>0</v>
      </c>
      <c r="Z12" s="862" t="e">
        <f>(X12-$J12)/$J12</f>
        <v>#DIV/0!</v>
      </c>
      <c r="AA12" s="705"/>
      <c r="AB12" s="706"/>
      <c r="AC12" s="706">
        <f>SUM(AA12:AB12)</f>
        <v>0</v>
      </c>
      <c r="AD12" s="810">
        <f t="shared" si="4"/>
        <v>0</v>
      </c>
      <c r="AE12" s="862" t="e">
        <f>(AC12-$J12)/$J12</f>
        <v>#DIV/0!</v>
      </c>
      <c r="AF12" s="705"/>
      <c r="AG12" s="706"/>
      <c r="AH12" s="706">
        <f>SUM(AF12:AG12)</f>
        <v>0</v>
      </c>
      <c r="AI12" s="810">
        <f t="shared" si="5"/>
        <v>0</v>
      </c>
      <c r="AJ12" s="862" t="e">
        <f t="shared" ref="AJ12:AJ17" si="20">(AH12-$J12)/$J12</f>
        <v>#DIV/0!</v>
      </c>
      <c r="AK12" s="705"/>
      <c r="AL12" s="706"/>
      <c r="AM12" s="706">
        <f>SUM(AK12:AL12)</f>
        <v>0</v>
      </c>
      <c r="AN12" s="810">
        <f t="shared" si="6"/>
        <v>0</v>
      </c>
      <c r="AO12" s="862" t="e">
        <f>(AM12-$J12)/$J12</f>
        <v>#DIV/0!</v>
      </c>
      <c r="AP12" s="705"/>
      <c r="AQ12" s="706"/>
      <c r="AR12" s="706">
        <f>SUM(AP12:AQ12)</f>
        <v>0</v>
      </c>
      <c r="AS12" s="810">
        <f t="shared" si="8"/>
        <v>0</v>
      </c>
      <c r="AT12" s="862" t="e">
        <f t="shared" ref="AT12:AT17" si="21">(AR12-$J12)/$J12</f>
        <v>#DIV/0!</v>
      </c>
      <c r="AU12" s="705"/>
      <c r="AV12" s="706"/>
      <c r="AW12" s="706">
        <f>SUM(AU12:AV12)</f>
        <v>0</v>
      </c>
      <c r="AX12" s="810">
        <f t="shared" si="10"/>
        <v>0</v>
      </c>
      <c r="AY12" s="862" t="e">
        <f>(AW12-$J12)/$J12</f>
        <v>#DIV/0!</v>
      </c>
      <c r="AZ12" s="705"/>
      <c r="BA12" s="706"/>
      <c r="BB12" s="706">
        <f>SUM(AZ12:BA12)</f>
        <v>0</v>
      </c>
      <c r="BC12" s="810">
        <f t="shared" si="17"/>
        <v>0</v>
      </c>
      <c r="BD12" s="862" t="e">
        <f t="shared" ref="BD12:BD17" si="22">(BB12-$J12)/$J12</f>
        <v>#DIV/0!</v>
      </c>
      <c r="BE12" s="705"/>
      <c r="BF12" s="706"/>
      <c r="BG12" s="706">
        <f>SUM(BE12:BF12)</f>
        <v>0</v>
      </c>
      <c r="BH12" s="810">
        <f t="shared" si="18"/>
        <v>0</v>
      </c>
      <c r="BI12" s="862" t="e">
        <f>(BG12-$J12)/$J12</f>
        <v>#DIV/0!</v>
      </c>
      <c r="BJ12" s="705"/>
      <c r="BK12" s="706"/>
      <c r="BL12" s="706">
        <f>SUM(BJ12:BK12)</f>
        <v>0</v>
      </c>
      <c r="BM12" s="810">
        <f t="shared" si="19"/>
        <v>0</v>
      </c>
      <c r="BN12" s="862" t="e">
        <f>(BL12-$J12)/$J12</f>
        <v>#DIV/0!</v>
      </c>
      <c r="BO12" s="671"/>
    </row>
    <row r="13" spans="1:67" x14ac:dyDescent="0.2">
      <c r="A13" s="671"/>
      <c r="B13" s="768" t="s">
        <v>130</v>
      </c>
      <c r="C13" s="719"/>
      <c r="D13" s="704"/>
      <c r="E13" s="704">
        <f t="shared" ref="E13:E14" si="23">SUM(C13:D13)</f>
        <v>0</v>
      </c>
      <c r="F13" s="713"/>
      <c r="G13" s="856">
        <f t="shared" si="14"/>
        <v>0</v>
      </c>
      <c r="H13" s="705"/>
      <c r="I13" s="706"/>
      <c r="J13" s="706">
        <f t="shared" ref="J13:J15" si="24">SUM(H13:I13)</f>
        <v>0</v>
      </c>
      <c r="K13" s="658">
        <v>0</v>
      </c>
      <c r="L13" s="705"/>
      <c r="M13" s="706"/>
      <c r="N13" s="706">
        <f t="shared" ref="N13:N15" si="25">SUM(L13:M13)</f>
        <v>0</v>
      </c>
      <c r="O13" s="810">
        <f t="shared" si="15"/>
        <v>0</v>
      </c>
      <c r="P13" s="862" t="e">
        <f t="shared" si="1"/>
        <v>#DIV/0!</v>
      </c>
      <c r="Q13" s="705"/>
      <c r="R13" s="706"/>
      <c r="S13" s="706">
        <f t="shared" ref="S13:S15" si="26">SUM(Q13:R13)</f>
        <v>0</v>
      </c>
      <c r="T13" s="810">
        <f t="shared" si="16"/>
        <v>0</v>
      </c>
      <c r="U13" s="862" t="e">
        <f t="shared" si="2"/>
        <v>#DIV/0!</v>
      </c>
      <c r="V13" s="705"/>
      <c r="W13" s="706"/>
      <c r="X13" s="706">
        <f t="shared" ref="X13:X15" si="27">SUM(V13:W13)</f>
        <v>0</v>
      </c>
      <c r="Y13" s="810">
        <f t="shared" si="3"/>
        <v>0</v>
      </c>
      <c r="Z13" s="862" t="e">
        <f>(X13-$J13)/$J13</f>
        <v>#DIV/0!</v>
      </c>
      <c r="AA13" s="705"/>
      <c r="AB13" s="706"/>
      <c r="AC13" s="706">
        <f t="shared" ref="AC13:AC15" si="28">SUM(AA13:AB13)</f>
        <v>0</v>
      </c>
      <c r="AD13" s="810">
        <f t="shared" si="4"/>
        <v>0</v>
      </c>
      <c r="AE13" s="862" t="e">
        <f>(AC13-$J13)/$J13</f>
        <v>#DIV/0!</v>
      </c>
      <c r="AF13" s="705"/>
      <c r="AG13" s="706"/>
      <c r="AH13" s="706">
        <f t="shared" ref="AH13:AH15" si="29">SUM(AF13:AG13)</f>
        <v>0</v>
      </c>
      <c r="AI13" s="810">
        <f t="shared" si="5"/>
        <v>0</v>
      </c>
      <c r="AJ13" s="862" t="e">
        <f t="shared" si="20"/>
        <v>#DIV/0!</v>
      </c>
      <c r="AK13" s="705"/>
      <c r="AL13" s="706"/>
      <c r="AM13" s="706">
        <f t="shared" ref="AM13:AM15" si="30">SUM(AK13:AL13)</f>
        <v>0</v>
      </c>
      <c r="AN13" s="810">
        <f t="shared" si="6"/>
        <v>0</v>
      </c>
      <c r="AO13" s="862" t="e">
        <f>(AM13-$J13)/$J13</f>
        <v>#DIV/0!</v>
      </c>
      <c r="AP13" s="705"/>
      <c r="AQ13" s="706"/>
      <c r="AR13" s="706">
        <f t="shared" ref="AR13:AR15" si="31">SUM(AP13:AQ13)</f>
        <v>0</v>
      </c>
      <c r="AS13" s="810">
        <f t="shared" si="8"/>
        <v>0</v>
      </c>
      <c r="AT13" s="862" t="e">
        <f t="shared" si="21"/>
        <v>#DIV/0!</v>
      </c>
      <c r="AU13" s="705"/>
      <c r="AV13" s="706"/>
      <c r="AW13" s="706">
        <f t="shared" ref="AW13:AW15" si="32">SUM(AU13:AV13)</f>
        <v>0</v>
      </c>
      <c r="AX13" s="810">
        <f t="shared" si="10"/>
        <v>0</v>
      </c>
      <c r="AY13" s="862" t="e">
        <f>(AW13-$J13)/$J13</f>
        <v>#DIV/0!</v>
      </c>
      <c r="AZ13" s="705"/>
      <c r="BA13" s="706"/>
      <c r="BB13" s="706">
        <f t="shared" ref="BB13:BB15" si="33">SUM(AZ13:BA13)</f>
        <v>0</v>
      </c>
      <c r="BC13" s="810">
        <f t="shared" si="17"/>
        <v>0</v>
      </c>
      <c r="BD13" s="862" t="e">
        <f t="shared" si="22"/>
        <v>#DIV/0!</v>
      </c>
      <c r="BE13" s="705"/>
      <c r="BF13" s="706"/>
      <c r="BG13" s="706">
        <f t="shared" ref="BG13:BG15" si="34">SUM(BE13:BF13)</f>
        <v>0</v>
      </c>
      <c r="BH13" s="810">
        <f t="shared" si="18"/>
        <v>0</v>
      </c>
      <c r="BI13" s="862" t="e">
        <f>(BG13-$J13)/$J13</f>
        <v>#DIV/0!</v>
      </c>
      <c r="BJ13" s="705"/>
      <c r="BK13" s="706"/>
      <c r="BL13" s="706">
        <f t="shared" ref="BL13:BL15" si="35">SUM(BJ13:BK13)</f>
        <v>0</v>
      </c>
      <c r="BM13" s="810">
        <f t="shared" si="19"/>
        <v>0</v>
      </c>
      <c r="BN13" s="862" t="e">
        <f>(BL13-$J13)/$J13</f>
        <v>#DIV/0!</v>
      </c>
      <c r="BO13" s="671"/>
    </row>
    <row r="14" spans="1:67" x14ac:dyDescent="0.2">
      <c r="A14" s="671"/>
      <c r="B14" s="768" t="s">
        <v>10</v>
      </c>
      <c r="C14" s="719"/>
      <c r="D14" s="704"/>
      <c r="E14" s="704">
        <f t="shared" si="23"/>
        <v>0</v>
      </c>
      <c r="F14" s="713"/>
      <c r="G14" s="856">
        <f t="shared" si="14"/>
        <v>0</v>
      </c>
      <c r="H14" s="703"/>
      <c r="I14" s="704"/>
      <c r="J14" s="706">
        <f t="shared" si="24"/>
        <v>0</v>
      </c>
      <c r="K14" s="658">
        <v>0</v>
      </c>
      <c r="L14" s="705"/>
      <c r="M14" s="706"/>
      <c r="N14" s="706">
        <f t="shared" si="25"/>
        <v>0</v>
      </c>
      <c r="O14" s="810">
        <f t="shared" si="15"/>
        <v>0</v>
      </c>
      <c r="P14" s="862" t="e">
        <f t="shared" si="1"/>
        <v>#DIV/0!</v>
      </c>
      <c r="Q14" s="705"/>
      <c r="R14" s="706"/>
      <c r="S14" s="706">
        <f t="shared" si="26"/>
        <v>0</v>
      </c>
      <c r="T14" s="810">
        <f t="shared" si="16"/>
        <v>0</v>
      </c>
      <c r="U14" s="862" t="e">
        <f t="shared" si="2"/>
        <v>#DIV/0!</v>
      </c>
      <c r="V14" s="705"/>
      <c r="W14" s="706"/>
      <c r="X14" s="706">
        <f t="shared" si="27"/>
        <v>0</v>
      </c>
      <c r="Y14" s="810">
        <f t="shared" si="3"/>
        <v>0</v>
      </c>
      <c r="Z14" s="862" t="e">
        <f t="shared" ref="Z14:Z17" si="36">(X14-$J14)/$J14</f>
        <v>#DIV/0!</v>
      </c>
      <c r="AA14" s="705"/>
      <c r="AB14" s="706"/>
      <c r="AC14" s="706">
        <f t="shared" si="28"/>
        <v>0</v>
      </c>
      <c r="AD14" s="810">
        <f t="shared" si="4"/>
        <v>0</v>
      </c>
      <c r="AE14" s="862" t="e">
        <f t="shared" ref="AE14" si="37">(AC14-$J14)/$J14</f>
        <v>#DIV/0!</v>
      </c>
      <c r="AF14" s="705"/>
      <c r="AG14" s="706"/>
      <c r="AH14" s="706">
        <f t="shared" si="29"/>
        <v>0</v>
      </c>
      <c r="AI14" s="810">
        <f t="shared" si="5"/>
        <v>0</v>
      </c>
      <c r="AJ14" s="862" t="e">
        <f t="shared" si="20"/>
        <v>#DIV/0!</v>
      </c>
      <c r="AK14" s="705"/>
      <c r="AL14" s="706"/>
      <c r="AM14" s="706">
        <f t="shared" si="30"/>
        <v>0</v>
      </c>
      <c r="AN14" s="810">
        <f t="shared" si="6"/>
        <v>0</v>
      </c>
      <c r="AO14" s="862" t="e">
        <f t="shared" ref="AO14:AO35" si="38">(AM14-$J14)/$J14</f>
        <v>#DIV/0!</v>
      </c>
      <c r="AP14" s="705"/>
      <c r="AQ14" s="706"/>
      <c r="AR14" s="706">
        <f t="shared" si="31"/>
        <v>0</v>
      </c>
      <c r="AS14" s="810">
        <f t="shared" si="8"/>
        <v>0</v>
      </c>
      <c r="AT14" s="862" t="e">
        <f t="shared" si="21"/>
        <v>#DIV/0!</v>
      </c>
      <c r="AU14" s="705"/>
      <c r="AV14" s="706"/>
      <c r="AW14" s="706">
        <f t="shared" si="32"/>
        <v>0</v>
      </c>
      <c r="AX14" s="810">
        <f t="shared" si="10"/>
        <v>0</v>
      </c>
      <c r="AY14" s="862" t="e">
        <f t="shared" ref="AY14:AY35" si="39">(AW14-$J14)/$J14</f>
        <v>#DIV/0!</v>
      </c>
      <c r="AZ14" s="705"/>
      <c r="BA14" s="706"/>
      <c r="BB14" s="706">
        <f t="shared" si="33"/>
        <v>0</v>
      </c>
      <c r="BC14" s="810">
        <f t="shared" si="17"/>
        <v>0</v>
      </c>
      <c r="BD14" s="862" t="e">
        <f t="shared" si="22"/>
        <v>#DIV/0!</v>
      </c>
      <c r="BE14" s="705"/>
      <c r="BF14" s="706"/>
      <c r="BG14" s="706">
        <f t="shared" si="34"/>
        <v>0</v>
      </c>
      <c r="BH14" s="810">
        <f t="shared" si="18"/>
        <v>0</v>
      </c>
      <c r="BI14" s="862" t="e">
        <f t="shared" ref="BI14:BI35" si="40">(BG14-$J14)/$J14</f>
        <v>#DIV/0!</v>
      </c>
      <c r="BJ14" s="705"/>
      <c r="BK14" s="706"/>
      <c r="BL14" s="706">
        <f t="shared" si="35"/>
        <v>0</v>
      </c>
      <c r="BM14" s="810">
        <f t="shared" si="19"/>
        <v>0</v>
      </c>
      <c r="BN14" s="862" t="e">
        <f t="shared" ref="BN14:BN35" si="41">(BL14-$J14)/$J14</f>
        <v>#DIV/0!</v>
      </c>
      <c r="BO14" s="671"/>
    </row>
    <row r="15" spans="1:67" x14ac:dyDescent="0.2">
      <c r="A15" s="671"/>
      <c r="B15" s="768" t="s">
        <v>184</v>
      </c>
      <c r="C15" s="719"/>
      <c r="D15" s="704"/>
      <c r="E15" s="704">
        <f t="shared" ref="E15" si="42">SUM(C15:D15)</f>
        <v>0</v>
      </c>
      <c r="F15" s="713"/>
      <c r="G15" s="856">
        <f t="shared" si="14"/>
        <v>0</v>
      </c>
      <c r="H15" s="703"/>
      <c r="I15" s="704"/>
      <c r="J15" s="706">
        <f t="shared" si="24"/>
        <v>0</v>
      </c>
      <c r="K15" s="658">
        <v>0</v>
      </c>
      <c r="L15" s="705"/>
      <c r="M15" s="706"/>
      <c r="N15" s="706">
        <f t="shared" si="25"/>
        <v>0</v>
      </c>
      <c r="O15" s="810">
        <f t="shared" si="15"/>
        <v>0</v>
      </c>
      <c r="P15" s="862" t="e">
        <f>(N15-$J15)/$J15</f>
        <v>#DIV/0!</v>
      </c>
      <c r="Q15" s="705"/>
      <c r="R15" s="706"/>
      <c r="S15" s="706">
        <f t="shared" si="26"/>
        <v>0</v>
      </c>
      <c r="T15" s="810">
        <f t="shared" si="16"/>
        <v>0</v>
      </c>
      <c r="U15" s="862" t="e">
        <f t="shared" si="2"/>
        <v>#DIV/0!</v>
      </c>
      <c r="V15" s="705"/>
      <c r="W15" s="706"/>
      <c r="X15" s="706">
        <f t="shared" si="27"/>
        <v>0</v>
      </c>
      <c r="Y15" s="810">
        <f t="shared" si="3"/>
        <v>0</v>
      </c>
      <c r="Z15" s="862" t="e">
        <f>(X15-$J15)/$J15</f>
        <v>#DIV/0!</v>
      </c>
      <c r="AA15" s="705"/>
      <c r="AB15" s="706"/>
      <c r="AC15" s="706">
        <f t="shared" si="28"/>
        <v>0</v>
      </c>
      <c r="AD15" s="810">
        <f t="shared" si="4"/>
        <v>0</v>
      </c>
      <c r="AE15" s="862" t="e">
        <f>(AC15-$J15)/$J15</f>
        <v>#DIV/0!</v>
      </c>
      <c r="AF15" s="705"/>
      <c r="AG15" s="706"/>
      <c r="AH15" s="706">
        <f t="shared" si="29"/>
        <v>0</v>
      </c>
      <c r="AI15" s="810">
        <f t="shared" si="5"/>
        <v>0</v>
      </c>
      <c r="AJ15" s="862" t="e">
        <f>(AH15-$J15)/$J15</f>
        <v>#DIV/0!</v>
      </c>
      <c r="AK15" s="705"/>
      <c r="AL15" s="706"/>
      <c r="AM15" s="706">
        <f t="shared" si="30"/>
        <v>0</v>
      </c>
      <c r="AN15" s="810">
        <f t="shared" si="6"/>
        <v>0</v>
      </c>
      <c r="AO15" s="862" t="e">
        <f t="shared" si="38"/>
        <v>#DIV/0!</v>
      </c>
      <c r="AP15" s="705"/>
      <c r="AQ15" s="706"/>
      <c r="AR15" s="706">
        <f t="shared" si="31"/>
        <v>0</v>
      </c>
      <c r="AS15" s="810">
        <f t="shared" si="8"/>
        <v>0</v>
      </c>
      <c r="AT15" s="862" t="e">
        <f t="shared" si="21"/>
        <v>#DIV/0!</v>
      </c>
      <c r="AU15" s="705"/>
      <c r="AV15" s="706"/>
      <c r="AW15" s="706">
        <f t="shared" si="32"/>
        <v>0</v>
      </c>
      <c r="AX15" s="810">
        <f t="shared" si="10"/>
        <v>0</v>
      </c>
      <c r="AY15" s="862" t="e">
        <f t="shared" si="39"/>
        <v>#DIV/0!</v>
      </c>
      <c r="AZ15" s="705"/>
      <c r="BA15" s="706"/>
      <c r="BB15" s="706">
        <f t="shared" si="33"/>
        <v>0</v>
      </c>
      <c r="BC15" s="810">
        <f t="shared" si="17"/>
        <v>0</v>
      </c>
      <c r="BD15" s="862" t="e">
        <f t="shared" si="22"/>
        <v>#DIV/0!</v>
      </c>
      <c r="BE15" s="705"/>
      <c r="BF15" s="706"/>
      <c r="BG15" s="706">
        <f t="shared" si="34"/>
        <v>0</v>
      </c>
      <c r="BH15" s="810">
        <f t="shared" si="18"/>
        <v>0</v>
      </c>
      <c r="BI15" s="862" t="e">
        <f t="shared" si="40"/>
        <v>#DIV/0!</v>
      </c>
      <c r="BJ15" s="705"/>
      <c r="BK15" s="706"/>
      <c r="BL15" s="706">
        <f t="shared" si="35"/>
        <v>0</v>
      </c>
      <c r="BM15" s="810">
        <f t="shared" si="19"/>
        <v>0</v>
      </c>
      <c r="BN15" s="862" t="e">
        <f t="shared" si="41"/>
        <v>#DIV/0!</v>
      </c>
      <c r="BO15" s="671"/>
    </row>
    <row r="16" spans="1:67" x14ac:dyDescent="0.2">
      <c r="A16" s="688"/>
      <c r="B16" s="743" t="s">
        <v>172</v>
      </c>
      <c r="C16" s="710">
        <f>SUM(C17:C17)</f>
        <v>0</v>
      </c>
      <c r="D16" s="708">
        <f>SUM(D17:D17)</f>
        <v>0</v>
      </c>
      <c r="E16" s="714">
        <f>SUM(E17:E17)</f>
        <v>0</v>
      </c>
      <c r="F16" s="715"/>
      <c r="G16" s="855">
        <f t="shared" si="14"/>
        <v>0</v>
      </c>
      <c r="H16" s="707">
        <f>SUM(H17:H17)</f>
        <v>0</v>
      </c>
      <c r="I16" s="708">
        <f>SUM(I17:I17)</f>
        <v>0</v>
      </c>
      <c r="J16" s="708">
        <f>SUM(J17:J17)</f>
        <v>0</v>
      </c>
      <c r="K16" s="657">
        <v>0</v>
      </c>
      <c r="L16" s="707">
        <f>SUM(L17:L17)</f>
        <v>0</v>
      </c>
      <c r="M16" s="708">
        <f>SUM(M17:M17)</f>
        <v>0</v>
      </c>
      <c r="N16" s="708">
        <f>SUM(N17:N17)</f>
        <v>0</v>
      </c>
      <c r="O16" s="811">
        <f>-($J16-N16)</f>
        <v>0</v>
      </c>
      <c r="P16" s="862" t="e">
        <f t="shared" si="1"/>
        <v>#DIV/0!</v>
      </c>
      <c r="Q16" s="707">
        <f>SUM(Q17:Q17)</f>
        <v>0</v>
      </c>
      <c r="R16" s="708">
        <f>SUM(R17:R17)</f>
        <v>0</v>
      </c>
      <c r="S16" s="708">
        <f>SUM(S17:S17)</f>
        <v>0</v>
      </c>
      <c r="T16" s="811">
        <f t="shared" si="16"/>
        <v>0</v>
      </c>
      <c r="U16" s="862" t="e">
        <f t="shared" si="2"/>
        <v>#DIV/0!</v>
      </c>
      <c r="V16" s="707">
        <f>SUM(V17:V17)</f>
        <v>0</v>
      </c>
      <c r="W16" s="708">
        <f>SUM(W17:W17)</f>
        <v>0</v>
      </c>
      <c r="X16" s="708">
        <f>SUM(X17:X17)</f>
        <v>0</v>
      </c>
      <c r="Y16" s="811">
        <f t="shared" si="3"/>
        <v>0</v>
      </c>
      <c r="Z16" s="862" t="e">
        <f>(X16-$J16)/$J16</f>
        <v>#DIV/0!</v>
      </c>
      <c r="AA16" s="707">
        <f>SUM(AA17:AA17)</f>
        <v>0</v>
      </c>
      <c r="AB16" s="708">
        <f>SUM(AB17:AB17)</f>
        <v>0</v>
      </c>
      <c r="AC16" s="708">
        <f>SUM(AC17:AC17)</f>
        <v>0</v>
      </c>
      <c r="AD16" s="811">
        <f t="shared" si="4"/>
        <v>0</v>
      </c>
      <c r="AE16" s="862" t="e">
        <f>(AC16-$J16)/$J16</f>
        <v>#DIV/0!</v>
      </c>
      <c r="AF16" s="707">
        <f>SUM(AF17:AF17)</f>
        <v>0</v>
      </c>
      <c r="AG16" s="708">
        <f>SUM(AG17:AG17)</f>
        <v>0</v>
      </c>
      <c r="AH16" s="708">
        <f>SUM(AH17:AH17)</f>
        <v>0</v>
      </c>
      <c r="AI16" s="811">
        <f t="shared" si="5"/>
        <v>0</v>
      </c>
      <c r="AJ16" s="862" t="e">
        <f>(AH16-$J16)/$J16</f>
        <v>#DIV/0!</v>
      </c>
      <c r="AK16" s="707">
        <f>SUM(AK17:AK17)</f>
        <v>0</v>
      </c>
      <c r="AL16" s="708">
        <f>SUM(AL17:AL17)</f>
        <v>0</v>
      </c>
      <c r="AM16" s="708">
        <f>SUM(AM17:AM17)</f>
        <v>0</v>
      </c>
      <c r="AN16" s="811">
        <f t="shared" si="6"/>
        <v>0</v>
      </c>
      <c r="AO16" s="862" t="e">
        <f>(AM16-$J16)/$J16</f>
        <v>#DIV/0!</v>
      </c>
      <c r="AP16" s="707">
        <f>SUM(AP17:AP17)</f>
        <v>0</v>
      </c>
      <c r="AQ16" s="708">
        <f>SUM(AQ17:AQ17)</f>
        <v>0</v>
      </c>
      <c r="AR16" s="708">
        <f>SUM(AR17:AR17)</f>
        <v>0</v>
      </c>
      <c r="AS16" s="811">
        <f t="shared" si="8"/>
        <v>0</v>
      </c>
      <c r="AT16" s="862" t="e">
        <f>(AR16-$J16)/$J16</f>
        <v>#DIV/0!</v>
      </c>
      <c r="AU16" s="707">
        <f>SUM(AU17:AU17)</f>
        <v>0</v>
      </c>
      <c r="AV16" s="708">
        <f>SUM(AV17:AV17)</f>
        <v>0</v>
      </c>
      <c r="AW16" s="708">
        <f>SUM(AW17:AW17)</f>
        <v>0</v>
      </c>
      <c r="AX16" s="811">
        <f t="shared" si="10"/>
        <v>0</v>
      </c>
      <c r="AY16" s="862" t="e">
        <f>(AW16-$J16)/$J16</f>
        <v>#DIV/0!</v>
      </c>
      <c r="AZ16" s="707">
        <f>SUM(AZ17:AZ17)</f>
        <v>0</v>
      </c>
      <c r="BA16" s="708">
        <f>SUM(BA17:BA17)</f>
        <v>0</v>
      </c>
      <c r="BB16" s="708">
        <f>SUM(BB17:BB17)</f>
        <v>0</v>
      </c>
      <c r="BC16" s="811">
        <f t="shared" si="17"/>
        <v>0</v>
      </c>
      <c r="BD16" s="862" t="e">
        <f>(BB16-$J16)/$J16</f>
        <v>#DIV/0!</v>
      </c>
      <c r="BE16" s="707">
        <f>SUM(BE17:BE17)</f>
        <v>0</v>
      </c>
      <c r="BF16" s="708">
        <f>SUM(BF17:BF17)</f>
        <v>0</v>
      </c>
      <c r="BG16" s="708">
        <f>SUM(BG17:BG17)</f>
        <v>0</v>
      </c>
      <c r="BH16" s="811">
        <f t="shared" si="18"/>
        <v>0</v>
      </c>
      <c r="BI16" s="862" t="e">
        <f>(BG16-$J16)/$J16</f>
        <v>#DIV/0!</v>
      </c>
      <c r="BJ16" s="707">
        <f>SUM(BJ17:BJ17)</f>
        <v>0</v>
      </c>
      <c r="BK16" s="708">
        <f>SUM(BK17:BK17)</f>
        <v>0</v>
      </c>
      <c r="BL16" s="708">
        <f>SUM(BL17:BL17)</f>
        <v>0</v>
      </c>
      <c r="BM16" s="811">
        <f t="shared" si="19"/>
        <v>0</v>
      </c>
      <c r="BN16" s="862" t="e">
        <f>(BL16-$J16)/$J16</f>
        <v>#DIV/0!</v>
      </c>
      <c r="BO16" s="688"/>
    </row>
    <row r="17" spans="1:67" x14ac:dyDescent="0.2">
      <c r="A17" s="671"/>
      <c r="B17" s="768" t="s">
        <v>91</v>
      </c>
      <c r="C17" s="719"/>
      <c r="D17" s="704"/>
      <c r="E17" s="704">
        <f t="shared" ref="E17" si="43">SUM(C17:D17)</f>
        <v>0</v>
      </c>
      <c r="F17" s="713"/>
      <c r="G17" s="856">
        <f t="shared" si="14"/>
        <v>0</v>
      </c>
      <c r="H17" s="705"/>
      <c r="I17" s="706"/>
      <c r="J17" s="706">
        <f>SUM(H17:I17)</f>
        <v>0</v>
      </c>
      <c r="K17" s="658">
        <v>0</v>
      </c>
      <c r="L17" s="705"/>
      <c r="M17" s="706"/>
      <c r="N17" s="706">
        <f>SUM(L17:M17)</f>
        <v>0</v>
      </c>
      <c r="O17" s="810">
        <f t="shared" si="15"/>
        <v>0</v>
      </c>
      <c r="P17" s="862" t="e">
        <f t="shared" si="1"/>
        <v>#DIV/0!</v>
      </c>
      <c r="Q17" s="705"/>
      <c r="R17" s="706"/>
      <c r="S17" s="706">
        <f>SUM(Q17:R17)</f>
        <v>0</v>
      </c>
      <c r="T17" s="810">
        <f t="shared" si="16"/>
        <v>0</v>
      </c>
      <c r="U17" s="862" t="e">
        <f t="shared" si="2"/>
        <v>#DIV/0!</v>
      </c>
      <c r="V17" s="705"/>
      <c r="W17" s="706"/>
      <c r="X17" s="706">
        <f>SUM(V17:W17)</f>
        <v>0</v>
      </c>
      <c r="Y17" s="810">
        <f t="shared" si="3"/>
        <v>0</v>
      </c>
      <c r="Z17" s="862" t="e">
        <f t="shared" si="36"/>
        <v>#DIV/0!</v>
      </c>
      <c r="AA17" s="705"/>
      <c r="AB17" s="706"/>
      <c r="AC17" s="706">
        <f>SUM(AA17:AB17)</f>
        <v>0</v>
      </c>
      <c r="AD17" s="810">
        <f t="shared" si="4"/>
        <v>0</v>
      </c>
      <c r="AE17" s="862" t="e">
        <f>(AC17-$J17)/$J17</f>
        <v>#DIV/0!</v>
      </c>
      <c r="AF17" s="705"/>
      <c r="AG17" s="706"/>
      <c r="AH17" s="706">
        <f>SUM(AF17:AG17)</f>
        <v>0</v>
      </c>
      <c r="AI17" s="810">
        <f t="shared" si="5"/>
        <v>0</v>
      </c>
      <c r="AJ17" s="862" t="e">
        <f t="shared" si="20"/>
        <v>#DIV/0!</v>
      </c>
      <c r="AK17" s="705"/>
      <c r="AL17" s="706"/>
      <c r="AM17" s="706">
        <f>SUM(AK17:AL17)</f>
        <v>0</v>
      </c>
      <c r="AN17" s="810">
        <f t="shared" si="6"/>
        <v>0</v>
      </c>
      <c r="AO17" s="862" t="e">
        <f t="shared" si="38"/>
        <v>#DIV/0!</v>
      </c>
      <c r="AP17" s="705"/>
      <c r="AQ17" s="706"/>
      <c r="AR17" s="706">
        <f>SUM(AP17:AQ17)</f>
        <v>0</v>
      </c>
      <c r="AS17" s="810">
        <f t="shared" si="8"/>
        <v>0</v>
      </c>
      <c r="AT17" s="862" t="e">
        <f t="shared" si="21"/>
        <v>#DIV/0!</v>
      </c>
      <c r="AU17" s="705"/>
      <c r="AV17" s="706"/>
      <c r="AW17" s="706">
        <f>SUM(AU17:AV17)</f>
        <v>0</v>
      </c>
      <c r="AX17" s="810">
        <f t="shared" si="10"/>
        <v>0</v>
      </c>
      <c r="AY17" s="862" t="e">
        <f t="shared" si="39"/>
        <v>#DIV/0!</v>
      </c>
      <c r="AZ17" s="705"/>
      <c r="BA17" s="706"/>
      <c r="BB17" s="706">
        <f>SUM(AZ17:BA17)</f>
        <v>0</v>
      </c>
      <c r="BC17" s="810">
        <f t="shared" si="17"/>
        <v>0</v>
      </c>
      <c r="BD17" s="862" t="e">
        <f t="shared" si="22"/>
        <v>#DIV/0!</v>
      </c>
      <c r="BE17" s="705"/>
      <c r="BF17" s="706"/>
      <c r="BG17" s="706">
        <f>SUM(BE17:BF17)</f>
        <v>0</v>
      </c>
      <c r="BH17" s="810">
        <f t="shared" si="18"/>
        <v>0</v>
      </c>
      <c r="BI17" s="862" t="e">
        <f t="shared" si="40"/>
        <v>#DIV/0!</v>
      </c>
      <c r="BJ17" s="705"/>
      <c r="BK17" s="706"/>
      <c r="BL17" s="706">
        <f>SUM(BJ17:BK17)</f>
        <v>0</v>
      </c>
      <c r="BM17" s="810">
        <f t="shared" si="19"/>
        <v>0</v>
      </c>
      <c r="BN17" s="862" t="e">
        <f t="shared" si="41"/>
        <v>#DIV/0!</v>
      </c>
      <c r="BO17" s="671"/>
    </row>
    <row r="18" spans="1:67" x14ac:dyDescent="0.2">
      <c r="A18" s="688"/>
      <c r="B18" s="769" t="s">
        <v>82</v>
      </c>
      <c r="C18" s="728">
        <f>C25+C19</f>
        <v>0</v>
      </c>
      <c r="D18" s="727">
        <f>D25+D19</f>
        <v>0</v>
      </c>
      <c r="E18" s="727">
        <f>E25+E19</f>
        <v>0</v>
      </c>
      <c r="F18" s="744"/>
      <c r="G18" s="850">
        <f t="shared" si="14"/>
        <v>0</v>
      </c>
      <c r="H18" s="716">
        <f>H25+H19</f>
        <v>0</v>
      </c>
      <c r="I18" s="727">
        <f>I25+I19</f>
        <v>0</v>
      </c>
      <c r="J18" s="727">
        <f t="shared" ref="J18" si="44">J25+J19</f>
        <v>0</v>
      </c>
      <c r="K18" s="746">
        <f>K19+K25</f>
        <v>0</v>
      </c>
      <c r="L18" s="716">
        <f>L25+L19</f>
        <v>0</v>
      </c>
      <c r="M18" s="727">
        <f>M25+M19</f>
        <v>0</v>
      </c>
      <c r="N18" s="727">
        <f>N25+N19</f>
        <v>0</v>
      </c>
      <c r="O18" s="803">
        <f t="shared" si="15"/>
        <v>0</v>
      </c>
      <c r="P18" s="862" t="e">
        <f t="shared" si="1"/>
        <v>#DIV/0!</v>
      </c>
      <c r="Q18" s="716">
        <f>Q25+Q19</f>
        <v>0</v>
      </c>
      <c r="R18" s="727">
        <f>R25+R19</f>
        <v>0</v>
      </c>
      <c r="S18" s="727">
        <f>S25+S19</f>
        <v>0</v>
      </c>
      <c r="T18" s="803">
        <f t="shared" si="16"/>
        <v>0</v>
      </c>
      <c r="U18" s="862" t="e">
        <f t="shared" si="2"/>
        <v>#DIV/0!</v>
      </c>
      <c r="V18" s="716">
        <f>V25+V19</f>
        <v>0</v>
      </c>
      <c r="W18" s="727">
        <f>W25+W19</f>
        <v>0</v>
      </c>
      <c r="X18" s="727">
        <f>X25+X19</f>
        <v>0</v>
      </c>
      <c r="Y18" s="803">
        <f t="shared" si="3"/>
        <v>0</v>
      </c>
      <c r="Z18" s="862" t="e">
        <f>(X18-$J18)/$J18</f>
        <v>#DIV/0!</v>
      </c>
      <c r="AA18" s="716">
        <f>AA25+AA19</f>
        <v>0</v>
      </c>
      <c r="AB18" s="727">
        <f>AB25+AB19</f>
        <v>0</v>
      </c>
      <c r="AC18" s="727">
        <f>AC25+AC19</f>
        <v>0</v>
      </c>
      <c r="AD18" s="803">
        <f t="shared" si="4"/>
        <v>0</v>
      </c>
      <c r="AE18" s="862" t="e">
        <f>(AC18-$J18)/$J18</f>
        <v>#DIV/0!</v>
      </c>
      <c r="AF18" s="716">
        <f>AF25+AF19</f>
        <v>0</v>
      </c>
      <c r="AG18" s="727">
        <f>AG25+AG19</f>
        <v>0</v>
      </c>
      <c r="AH18" s="727">
        <f>AH25+AH19</f>
        <v>0</v>
      </c>
      <c r="AI18" s="803">
        <f t="shared" si="5"/>
        <v>0</v>
      </c>
      <c r="AJ18" s="862" t="e">
        <f>(AH18-$J18)/$J18</f>
        <v>#DIV/0!</v>
      </c>
      <c r="AK18" s="716">
        <f>AK25+AK19</f>
        <v>0</v>
      </c>
      <c r="AL18" s="727">
        <f>AL25+AL19</f>
        <v>0</v>
      </c>
      <c r="AM18" s="727">
        <f>AM25+AM19</f>
        <v>0</v>
      </c>
      <c r="AN18" s="803">
        <f t="shared" si="6"/>
        <v>0</v>
      </c>
      <c r="AO18" s="862" t="e">
        <f t="shared" si="38"/>
        <v>#DIV/0!</v>
      </c>
      <c r="AP18" s="716">
        <f>AP25+AP19</f>
        <v>0</v>
      </c>
      <c r="AQ18" s="727">
        <f>AQ25+AQ19</f>
        <v>0</v>
      </c>
      <c r="AR18" s="727">
        <f>AR25+AR19</f>
        <v>0</v>
      </c>
      <c r="AS18" s="803">
        <f t="shared" si="8"/>
        <v>0</v>
      </c>
      <c r="AT18" s="862" t="e">
        <f>(AR18-$J18)/$J18</f>
        <v>#DIV/0!</v>
      </c>
      <c r="AU18" s="716">
        <f>AU25+AU19</f>
        <v>0</v>
      </c>
      <c r="AV18" s="727">
        <f>AV25+AV19</f>
        <v>0</v>
      </c>
      <c r="AW18" s="730">
        <f>AW19+AW25</f>
        <v>0</v>
      </c>
      <c r="AX18" s="803">
        <f t="shared" si="10"/>
        <v>0</v>
      </c>
      <c r="AY18" s="862" t="e">
        <f t="shared" si="39"/>
        <v>#DIV/0!</v>
      </c>
      <c r="AZ18" s="716">
        <f>AZ25+AZ19</f>
        <v>0</v>
      </c>
      <c r="BA18" s="727">
        <f>BA25+BA19</f>
        <v>0</v>
      </c>
      <c r="BB18" s="727">
        <f>BB25+BB19</f>
        <v>0</v>
      </c>
      <c r="BC18" s="803">
        <f t="shared" si="17"/>
        <v>0</v>
      </c>
      <c r="BD18" s="862" t="e">
        <f>(BB18-$J18)/$J18</f>
        <v>#DIV/0!</v>
      </c>
      <c r="BE18" s="716">
        <f>BE25+BE19</f>
        <v>0</v>
      </c>
      <c r="BF18" s="727">
        <f>BF25+BF19</f>
        <v>0</v>
      </c>
      <c r="BG18" s="727">
        <f>BG25+BG19</f>
        <v>0</v>
      </c>
      <c r="BH18" s="803">
        <f t="shared" si="18"/>
        <v>0</v>
      </c>
      <c r="BI18" s="862" t="e">
        <f t="shared" si="40"/>
        <v>#DIV/0!</v>
      </c>
      <c r="BJ18" s="716">
        <f>BJ25+BJ19</f>
        <v>0</v>
      </c>
      <c r="BK18" s="727">
        <f>BK25+BK19</f>
        <v>0</v>
      </c>
      <c r="BL18" s="727">
        <f>BL25+BL19</f>
        <v>0</v>
      </c>
      <c r="BM18" s="803">
        <f t="shared" si="19"/>
        <v>0</v>
      </c>
      <c r="BN18" s="862" t="e">
        <f t="shared" si="41"/>
        <v>#DIV/0!</v>
      </c>
      <c r="BO18" s="688"/>
    </row>
    <row r="19" spans="1:67" x14ac:dyDescent="0.2">
      <c r="A19" s="689"/>
      <c r="B19" s="743" t="s">
        <v>171</v>
      </c>
      <c r="C19" s="710">
        <f>SUM(C20:C24)</f>
        <v>0</v>
      </c>
      <c r="D19" s="708">
        <f>SUM(D20:D24)</f>
        <v>0</v>
      </c>
      <c r="E19" s="714">
        <f>SUM(E20:E24)</f>
        <v>0</v>
      </c>
      <c r="F19" s="709"/>
      <c r="G19" s="855">
        <f t="shared" si="14"/>
        <v>0</v>
      </c>
      <c r="H19" s="707">
        <f>SUM(H20:H24)</f>
        <v>0</v>
      </c>
      <c r="I19" s="708">
        <f>SUM(I20:I24)</f>
        <v>0</v>
      </c>
      <c r="J19" s="708">
        <f>SUM(J20:J24)</f>
        <v>0</v>
      </c>
      <c r="K19" s="657">
        <v>0</v>
      </c>
      <c r="L19" s="707">
        <f>SUM(L20:L24)</f>
        <v>0</v>
      </c>
      <c r="M19" s="708">
        <f>SUM(M20:M24)</f>
        <v>0</v>
      </c>
      <c r="N19" s="708">
        <f>SUM(N20:N24)</f>
        <v>0</v>
      </c>
      <c r="O19" s="811">
        <f>-($J19-N19)</f>
        <v>0</v>
      </c>
      <c r="P19" s="862" t="e">
        <f>(N19-$J19)/$J19</f>
        <v>#DIV/0!</v>
      </c>
      <c r="Q19" s="707">
        <f>SUM(Q20:Q24)</f>
        <v>0</v>
      </c>
      <c r="R19" s="708">
        <f>SUM(R20:R24)</f>
        <v>0</v>
      </c>
      <c r="S19" s="708">
        <f>SUM(S20:S24)</f>
        <v>0</v>
      </c>
      <c r="T19" s="811">
        <f t="shared" si="16"/>
        <v>0</v>
      </c>
      <c r="U19" s="862" t="e">
        <f t="shared" si="2"/>
        <v>#DIV/0!</v>
      </c>
      <c r="V19" s="707">
        <f>SUM(V20:V24)</f>
        <v>0</v>
      </c>
      <c r="W19" s="708">
        <f>SUM(W20:W24)</f>
        <v>0</v>
      </c>
      <c r="X19" s="708">
        <f>SUM(X20:X24)</f>
        <v>0</v>
      </c>
      <c r="Y19" s="811">
        <f t="shared" si="3"/>
        <v>0</v>
      </c>
      <c r="Z19" s="862" t="e">
        <f t="shared" ref="Z19:Z35" si="45">(X19-$J19)/$J19</f>
        <v>#DIV/0!</v>
      </c>
      <c r="AA19" s="707">
        <f>SUM(AA20:AA24)</f>
        <v>0</v>
      </c>
      <c r="AB19" s="708">
        <f>SUM(AB20:AB24)</f>
        <v>0</v>
      </c>
      <c r="AC19" s="708">
        <f>SUM(AC20:AC24)</f>
        <v>0</v>
      </c>
      <c r="AD19" s="811">
        <f t="shared" si="4"/>
        <v>0</v>
      </c>
      <c r="AE19" s="862" t="e">
        <f>(AC19-$J19)/$J19</f>
        <v>#DIV/0!</v>
      </c>
      <c r="AF19" s="707">
        <f>SUM(AF20:AF24)</f>
        <v>0</v>
      </c>
      <c r="AG19" s="708">
        <f>SUM(AG20:AG24)</f>
        <v>0</v>
      </c>
      <c r="AH19" s="708">
        <f>SUM(AH20:AH24)</f>
        <v>0</v>
      </c>
      <c r="AI19" s="811">
        <f t="shared" si="5"/>
        <v>0</v>
      </c>
      <c r="AJ19" s="862" t="e">
        <f>(AH19-$J19)/$J19</f>
        <v>#DIV/0!</v>
      </c>
      <c r="AK19" s="707">
        <f>SUM(AK20:AK24)</f>
        <v>0</v>
      </c>
      <c r="AL19" s="708">
        <f>SUM(AL20:AL24)</f>
        <v>0</v>
      </c>
      <c r="AM19" s="708">
        <f>SUM(AM20:AM24)</f>
        <v>0</v>
      </c>
      <c r="AN19" s="811">
        <f t="shared" si="6"/>
        <v>0</v>
      </c>
      <c r="AO19" s="862" t="e">
        <f t="shared" si="38"/>
        <v>#DIV/0!</v>
      </c>
      <c r="AP19" s="707">
        <f>SUM(AP20:AP24)</f>
        <v>0</v>
      </c>
      <c r="AQ19" s="708">
        <f>SUM(AQ20:AQ24)</f>
        <v>0</v>
      </c>
      <c r="AR19" s="708">
        <f>SUM(AR20:AR24)</f>
        <v>0</v>
      </c>
      <c r="AS19" s="811">
        <f t="shared" si="8"/>
        <v>0</v>
      </c>
      <c r="AT19" s="862" t="e">
        <f>(AR19-$J19)/$J19</f>
        <v>#DIV/0!</v>
      </c>
      <c r="AU19" s="707">
        <f>SUM(AU20:AU24)</f>
        <v>0</v>
      </c>
      <c r="AV19" s="708">
        <f>SUM(AV20:AV24)</f>
        <v>0</v>
      </c>
      <c r="AW19" s="807">
        <f t="shared" ref="AW19" si="46">SUM(AU19:AV19)</f>
        <v>0</v>
      </c>
      <c r="AX19" s="811">
        <f t="shared" si="10"/>
        <v>0</v>
      </c>
      <c r="AY19" s="862" t="e">
        <f t="shared" si="39"/>
        <v>#DIV/0!</v>
      </c>
      <c r="AZ19" s="707">
        <f>SUM(AZ20:AZ24)</f>
        <v>0</v>
      </c>
      <c r="BA19" s="708">
        <f>SUM(BA20:BA24)</f>
        <v>0</v>
      </c>
      <c r="BB19" s="708">
        <f>SUM(BB20:BB24)</f>
        <v>0</v>
      </c>
      <c r="BC19" s="811">
        <f t="shared" si="17"/>
        <v>0</v>
      </c>
      <c r="BD19" s="862" t="e">
        <f>(BB19-$J19)/$J19</f>
        <v>#DIV/0!</v>
      </c>
      <c r="BE19" s="707">
        <f>SUM(BE20:BE24)</f>
        <v>0</v>
      </c>
      <c r="BF19" s="708">
        <f>SUM(BF20:BF24)</f>
        <v>0</v>
      </c>
      <c r="BG19" s="708">
        <f>SUM(BG20:BG24)</f>
        <v>0</v>
      </c>
      <c r="BH19" s="811">
        <f t="shared" si="18"/>
        <v>0</v>
      </c>
      <c r="BI19" s="862" t="e">
        <f t="shared" si="40"/>
        <v>#DIV/0!</v>
      </c>
      <c r="BJ19" s="707">
        <f>SUM(BJ20:BJ24)</f>
        <v>0</v>
      </c>
      <c r="BK19" s="708">
        <f>SUM(BK20:BK24)</f>
        <v>0</v>
      </c>
      <c r="BL19" s="708">
        <f>SUM(BL20:BL24)</f>
        <v>0</v>
      </c>
      <c r="BM19" s="811">
        <f t="shared" si="19"/>
        <v>0</v>
      </c>
      <c r="BN19" s="862" t="e">
        <f t="shared" si="41"/>
        <v>#DIV/0!</v>
      </c>
      <c r="BO19" s="689"/>
    </row>
    <row r="20" spans="1:67" x14ac:dyDescent="0.2">
      <c r="A20" s="671"/>
      <c r="B20" s="768" t="s">
        <v>44</v>
      </c>
      <c r="C20" s="719"/>
      <c r="D20" s="704"/>
      <c r="E20" s="704">
        <f t="shared" ref="E20:E23" si="47">SUM(C20:D20)</f>
        <v>0</v>
      </c>
      <c r="F20" s="713"/>
      <c r="G20" s="856">
        <f t="shared" si="14"/>
        <v>0</v>
      </c>
      <c r="H20" s="703"/>
      <c r="I20" s="704"/>
      <c r="J20" s="706">
        <f>SUM(H20:I20)</f>
        <v>0</v>
      </c>
      <c r="K20" s="658">
        <v>0</v>
      </c>
      <c r="L20" s="703"/>
      <c r="M20" s="704"/>
      <c r="N20" s="706">
        <f>SUM(L20:M20)</f>
        <v>0</v>
      </c>
      <c r="O20" s="810">
        <f t="shared" si="15"/>
        <v>0</v>
      </c>
      <c r="P20" s="862" t="e">
        <f t="shared" si="1"/>
        <v>#DIV/0!</v>
      </c>
      <c r="Q20" s="703"/>
      <c r="R20" s="704"/>
      <c r="S20" s="706">
        <f>SUM(Q20:R20)</f>
        <v>0</v>
      </c>
      <c r="T20" s="810">
        <f t="shared" si="16"/>
        <v>0</v>
      </c>
      <c r="U20" s="862" t="e">
        <f t="shared" si="2"/>
        <v>#DIV/0!</v>
      </c>
      <c r="V20" s="703"/>
      <c r="W20" s="704"/>
      <c r="X20" s="706">
        <f>SUM(V20:W20)</f>
        <v>0</v>
      </c>
      <c r="Y20" s="810">
        <f t="shared" si="3"/>
        <v>0</v>
      </c>
      <c r="Z20" s="862" t="e">
        <f t="shared" si="45"/>
        <v>#DIV/0!</v>
      </c>
      <c r="AA20" s="703"/>
      <c r="AB20" s="704"/>
      <c r="AC20" s="706">
        <f>SUM(AA20:AB20)</f>
        <v>0</v>
      </c>
      <c r="AD20" s="810">
        <f t="shared" si="4"/>
        <v>0</v>
      </c>
      <c r="AE20" s="862" t="e">
        <f t="shared" ref="AE20:AE23" si="48">(AC20-$J20)/$J20</f>
        <v>#DIV/0!</v>
      </c>
      <c r="AF20" s="703"/>
      <c r="AG20" s="704"/>
      <c r="AH20" s="706">
        <f>SUM(AF20:AG20)</f>
        <v>0</v>
      </c>
      <c r="AI20" s="810">
        <f t="shared" si="5"/>
        <v>0</v>
      </c>
      <c r="AJ20" s="862" t="e">
        <f t="shared" ref="AJ20:AJ23" si="49">(AH20-$J20)/$J20</f>
        <v>#DIV/0!</v>
      </c>
      <c r="AK20" s="703"/>
      <c r="AL20" s="704"/>
      <c r="AM20" s="706">
        <f>SUM(AK20:AL20)</f>
        <v>0</v>
      </c>
      <c r="AN20" s="810">
        <f t="shared" si="6"/>
        <v>0</v>
      </c>
      <c r="AO20" s="862" t="e">
        <f t="shared" si="38"/>
        <v>#DIV/0!</v>
      </c>
      <c r="AP20" s="703"/>
      <c r="AQ20" s="704"/>
      <c r="AR20" s="706">
        <f>SUM(AP20:AQ20)</f>
        <v>0</v>
      </c>
      <c r="AS20" s="810">
        <f t="shared" si="8"/>
        <v>0</v>
      </c>
      <c r="AT20" s="862" t="e">
        <f t="shared" ref="AT20:AT34" si="50">(AR20-$J20)/$J20</f>
        <v>#DIV/0!</v>
      </c>
      <c r="AU20" s="703"/>
      <c r="AV20" s="704"/>
      <c r="AW20" s="706">
        <f>SUM(AU20:AV20)</f>
        <v>0</v>
      </c>
      <c r="AX20" s="810">
        <f t="shared" si="10"/>
        <v>0</v>
      </c>
      <c r="AY20" s="862" t="e">
        <f t="shared" si="39"/>
        <v>#DIV/0!</v>
      </c>
      <c r="AZ20" s="705"/>
      <c r="BA20" s="706"/>
      <c r="BB20" s="706">
        <f>SUM(AZ20:BA20)</f>
        <v>0</v>
      </c>
      <c r="BC20" s="810">
        <f t="shared" si="17"/>
        <v>0</v>
      </c>
      <c r="BD20" s="862" t="e">
        <f t="shared" ref="BD20:BD34" si="51">(BB20-$J20)/$J20</f>
        <v>#DIV/0!</v>
      </c>
      <c r="BE20" s="705"/>
      <c r="BF20" s="706"/>
      <c r="BG20" s="706">
        <f>SUM(BE20:BF20)</f>
        <v>0</v>
      </c>
      <c r="BH20" s="810">
        <f t="shared" si="18"/>
        <v>0</v>
      </c>
      <c r="BI20" s="862" t="e">
        <f t="shared" si="40"/>
        <v>#DIV/0!</v>
      </c>
      <c r="BJ20" s="705"/>
      <c r="BK20" s="706"/>
      <c r="BL20" s="706">
        <f>SUM(BJ20:BK20)</f>
        <v>0</v>
      </c>
      <c r="BM20" s="810">
        <f t="shared" si="19"/>
        <v>0</v>
      </c>
      <c r="BN20" s="862" t="e">
        <f t="shared" si="41"/>
        <v>#DIV/0!</v>
      </c>
      <c r="BO20" s="671"/>
    </row>
    <row r="21" spans="1:67" x14ac:dyDescent="0.2">
      <c r="A21" s="671"/>
      <c r="B21" s="768" t="s">
        <v>130</v>
      </c>
      <c r="C21" s="719"/>
      <c r="D21" s="704"/>
      <c r="E21" s="704">
        <f t="shared" si="47"/>
        <v>0</v>
      </c>
      <c r="F21" s="713"/>
      <c r="G21" s="856">
        <f t="shared" si="14"/>
        <v>0</v>
      </c>
      <c r="H21" s="703"/>
      <c r="I21" s="704"/>
      <c r="J21" s="706">
        <f t="shared" ref="J21:J24" si="52">SUM(H21:I21)</f>
        <v>0</v>
      </c>
      <c r="K21" s="658">
        <v>0</v>
      </c>
      <c r="L21" s="705"/>
      <c r="M21" s="706"/>
      <c r="N21" s="706">
        <f t="shared" ref="N21:N24" si="53">SUM(L21:M21)</f>
        <v>0</v>
      </c>
      <c r="O21" s="810">
        <f t="shared" si="15"/>
        <v>0</v>
      </c>
      <c r="P21" s="862" t="e">
        <f t="shared" si="1"/>
        <v>#DIV/0!</v>
      </c>
      <c r="Q21" s="705"/>
      <c r="R21" s="706"/>
      <c r="S21" s="706">
        <f t="shared" ref="S21:S24" si="54">SUM(Q21:R21)</f>
        <v>0</v>
      </c>
      <c r="T21" s="810">
        <f t="shared" si="16"/>
        <v>0</v>
      </c>
      <c r="U21" s="862" t="e">
        <f t="shared" si="2"/>
        <v>#DIV/0!</v>
      </c>
      <c r="V21" s="705"/>
      <c r="W21" s="706"/>
      <c r="X21" s="706">
        <f t="shared" ref="X21:X24" si="55">SUM(V21:W21)</f>
        <v>0</v>
      </c>
      <c r="Y21" s="810">
        <f t="shared" si="3"/>
        <v>0</v>
      </c>
      <c r="Z21" s="862" t="e">
        <f t="shared" si="45"/>
        <v>#DIV/0!</v>
      </c>
      <c r="AA21" s="705"/>
      <c r="AB21" s="706"/>
      <c r="AC21" s="706">
        <f t="shared" ref="AC21:AC24" si="56">SUM(AA21:AB21)</f>
        <v>0</v>
      </c>
      <c r="AD21" s="810">
        <f t="shared" si="4"/>
        <v>0</v>
      </c>
      <c r="AE21" s="862" t="e">
        <f t="shared" si="48"/>
        <v>#DIV/0!</v>
      </c>
      <c r="AF21" s="705"/>
      <c r="AG21" s="706"/>
      <c r="AH21" s="706">
        <f t="shared" ref="AH21:AH24" si="57">SUM(AF21:AG21)</f>
        <v>0</v>
      </c>
      <c r="AI21" s="810">
        <f t="shared" si="5"/>
        <v>0</v>
      </c>
      <c r="AJ21" s="862" t="e">
        <f t="shared" si="49"/>
        <v>#DIV/0!</v>
      </c>
      <c r="AK21" s="705"/>
      <c r="AL21" s="706"/>
      <c r="AM21" s="706">
        <f t="shared" ref="AM21:AM24" si="58">SUM(AK21:AL21)</f>
        <v>0</v>
      </c>
      <c r="AN21" s="810">
        <f t="shared" si="6"/>
        <v>0</v>
      </c>
      <c r="AO21" s="862" t="e">
        <f t="shared" si="38"/>
        <v>#DIV/0!</v>
      </c>
      <c r="AP21" s="705"/>
      <c r="AQ21" s="706"/>
      <c r="AR21" s="706">
        <f t="shared" ref="AR21:AR24" si="59">SUM(AP21:AQ21)</f>
        <v>0</v>
      </c>
      <c r="AS21" s="810">
        <f t="shared" si="8"/>
        <v>0</v>
      </c>
      <c r="AT21" s="862" t="e">
        <f t="shared" si="50"/>
        <v>#DIV/0!</v>
      </c>
      <c r="AU21" s="705"/>
      <c r="AV21" s="706"/>
      <c r="AW21" s="706">
        <f t="shared" ref="AW21:AW25" si="60">SUM(AU21:AV21)</f>
        <v>0</v>
      </c>
      <c r="AX21" s="810">
        <f t="shared" si="10"/>
        <v>0</v>
      </c>
      <c r="AY21" s="862" t="e">
        <f t="shared" si="39"/>
        <v>#DIV/0!</v>
      </c>
      <c r="AZ21" s="705"/>
      <c r="BA21" s="706"/>
      <c r="BB21" s="706">
        <f t="shared" ref="BB21:BB24" si="61">SUM(AZ21:BA21)</f>
        <v>0</v>
      </c>
      <c r="BC21" s="810">
        <f t="shared" si="17"/>
        <v>0</v>
      </c>
      <c r="BD21" s="862" t="e">
        <f t="shared" si="51"/>
        <v>#DIV/0!</v>
      </c>
      <c r="BE21" s="705"/>
      <c r="BF21" s="706"/>
      <c r="BG21" s="706">
        <f t="shared" ref="BG21:BG24" si="62">SUM(BE21:BF21)</f>
        <v>0</v>
      </c>
      <c r="BH21" s="810">
        <f t="shared" si="18"/>
        <v>0</v>
      </c>
      <c r="BI21" s="862" t="e">
        <f t="shared" si="40"/>
        <v>#DIV/0!</v>
      </c>
      <c r="BJ21" s="705"/>
      <c r="BK21" s="706"/>
      <c r="BL21" s="706">
        <f t="shared" ref="BL21:BL24" si="63">SUM(BJ21:BK21)</f>
        <v>0</v>
      </c>
      <c r="BM21" s="810">
        <f t="shared" si="19"/>
        <v>0</v>
      </c>
      <c r="BN21" s="862" t="e">
        <f t="shared" si="41"/>
        <v>#DIV/0!</v>
      </c>
      <c r="BO21" s="671"/>
    </row>
    <row r="22" spans="1:67" x14ac:dyDescent="0.2">
      <c r="A22" s="671"/>
      <c r="B22" s="768" t="s">
        <v>11</v>
      </c>
      <c r="C22" s="719"/>
      <c r="D22" s="704"/>
      <c r="E22" s="704">
        <f t="shared" si="47"/>
        <v>0</v>
      </c>
      <c r="F22" s="713"/>
      <c r="G22" s="856">
        <f t="shared" si="14"/>
        <v>0</v>
      </c>
      <c r="H22" s="703"/>
      <c r="I22" s="704"/>
      <c r="J22" s="706">
        <f t="shared" si="52"/>
        <v>0</v>
      </c>
      <c r="K22" s="658">
        <v>0</v>
      </c>
      <c r="L22" s="705"/>
      <c r="M22" s="706"/>
      <c r="N22" s="706">
        <f t="shared" si="53"/>
        <v>0</v>
      </c>
      <c r="O22" s="810">
        <f t="shared" si="15"/>
        <v>0</v>
      </c>
      <c r="P22" s="862" t="e">
        <f t="shared" si="1"/>
        <v>#DIV/0!</v>
      </c>
      <c r="Q22" s="705"/>
      <c r="R22" s="706"/>
      <c r="S22" s="706">
        <f t="shared" si="54"/>
        <v>0</v>
      </c>
      <c r="T22" s="810">
        <f t="shared" si="16"/>
        <v>0</v>
      </c>
      <c r="U22" s="862" t="e">
        <f t="shared" si="2"/>
        <v>#DIV/0!</v>
      </c>
      <c r="V22" s="705"/>
      <c r="W22" s="706"/>
      <c r="X22" s="706">
        <f t="shared" si="55"/>
        <v>0</v>
      </c>
      <c r="Y22" s="810">
        <f t="shared" si="3"/>
        <v>0</v>
      </c>
      <c r="Z22" s="862" t="e">
        <f>(X22-$J22)/$J22</f>
        <v>#DIV/0!</v>
      </c>
      <c r="AA22" s="705"/>
      <c r="AB22" s="706"/>
      <c r="AC22" s="706">
        <f t="shared" si="56"/>
        <v>0</v>
      </c>
      <c r="AD22" s="810">
        <f t="shared" si="4"/>
        <v>0</v>
      </c>
      <c r="AE22" s="862" t="e">
        <f t="shared" si="48"/>
        <v>#DIV/0!</v>
      </c>
      <c r="AF22" s="705"/>
      <c r="AG22" s="706"/>
      <c r="AH22" s="706">
        <f t="shared" si="57"/>
        <v>0</v>
      </c>
      <c r="AI22" s="810">
        <f t="shared" si="5"/>
        <v>0</v>
      </c>
      <c r="AJ22" s="862" t="e">
        <f t="shared" si="49"/>
        <v>#DIV/0!</v>
      </c>
      <c r="AK22" s="705"/>
      <c r="AL22" s="706"/>
      <c r="AM22" s="706">
        <f t="shared" si="58"/>
        <v>0</v>
      </c>
      <c r="AN22" s="810">
        <f t="shared" si="6"/>
        <v>0</v>
      </c>
      <c r="AO22" s="862" t="e">
        <f t="shared" si="38"/>
        <v>#DIV/0!</v>
      </c>
      <c r="AP22" s="705"/>
      <c r="AQ22" s="706"/>
      <c r="AR22" s="706">
        <f t="shared" si="59"/>
        <v>0</v>
      </c>
      <c r="AS22" s="810">
        <f t="shared" si="8"/>
        <v>0</v>
      </c>
      <c r="AT22" s="862" t="e">
        <f t="shared" si="50"/>
        <v>#DIV/0!</v>
      </c>
      <c r="AU22" s="705"/>
      <c r="AV22" s="706"/>
      <c r="AW22" s="706">
        <f t="shared" si="60"/>
        <v>0</v>
      </c>
      <c r="AX22" s="810">
        <f t="shared" si="10"/>
        <v>0</v>
      </c>
      <c r="AY22" s="862" t="e">
        <f t="shared" si="39"/>
        <v>#DIV/0!</v>
      </c>
      <c r="AZ22" s="705"/>
      <c r="BA22" s="706"/>
      <c r="BB22" s="706">
        <f t="shared" si="61"/>
        <v>0</v>
      </c>
      <c r="BC22" s="810">
        <f t="shared" si="17"/>
        <v>0</v>
      </c>
      <c r="BD22" s="862" t="e">
        <f t="shared" si="51"/>
        <v>#DIV/0!</v>
      </c>
      <c r="BE22" s="705"/>
      <c r="BF22" s="706"/>
      <c r="BG22" s="706">
        <f t="shared" si="62"/>
        <v>0</v>
      </c>
      <c r="BH22" s="810">
        <f t="shared" si="18"/>
        <v>0</v>
      </c>
      <c r="BI22" s="862" t="e">
        <f t="shared" si="40"/>
        <v>#DIV/0!</v>
      </c>
      <c r="BJ22" s="705"/>
      <c r="BK22" s="706"/>
      <c r="BL22" s="706">
        <f t="shared" si="63"/>
        <v>0</v>
      </c>
      <c r="BM22" s="810">
        <f t="shared" si="19"/>
        <v>0</v>
      </c>
      <c r="BN22" s="862" t="e">
        <f t="shared" si="41"/>
        <v>#DIV/0!</v>
      </c>
      <c r="BO22" s="671"/>
    </row>
    <row r="23" spans="1:67" x14ac:dyDescent="0.2">
      <c r="A23" s="671"/>
      <c r="B23" s="768" t="s">
        <v>10</v>
      </c>
      <c r="C23" s="719"/>
      <c r="D23" s="704"/>
      <c r="E23" s="704">
        <f t="shared" si="47"/>
        <v>0</v>
      </c>
      <c r="F23" s="713"/>
      <c r="G23" s="856">
        <f t="shared" si="14"/>
        <v>0</v>
      </c>
      <c r="H23" s="703"/>
      <c r="I23" s="704"/>
      <c r="J23" s="706">
        <f t="shared" si="52"/>
        <v>0</v>
      </c>
      <c r="K23" s="658">
        <v>0</v>
      </c>
      <c r="L23" s="703"/>
      <c r="M23" s="704"/>
      <c r="N23" s="706">
        <f t="shared" si="53"/>
        <v>0</v>
      </c>
      <c r="O23" s="810">
        <f t="shared" si="15"/>
        <v>0</v>
      </c>
      <c r="P23" s="862" t="e">
        <f t="shared" si="1"/>
        <v>#DIV/0!</v>
      </c>
      <c r="Q23" s="703"/>
      <c r="R23" s="704"/>
      <c r="S23" s="706">
        <f t="shared" si="54"/>
        <v>0</v>
      </c>
      <c r="T23" s="810">
        <f t="shared" si="16"/>
        <v>0</v>
      </c>
      <c r="U23" s="862" t="e">
        <f t="shared" si="2"/>
        <v>#DIV/0!</v>
      </c>
      <c r="V23" s="703"/>
      <c r="W23" s="704"/>
      <c r="X23" s="706">
        <f t="shared" si="55"/>
        <v>0</v>
      </c>
      <c r="Y23" s="810">
        <f t="shared" si="3"/>
        <v>0</v>
      </c>
      <c r="Z23" s="862" t="e">
        <f t="shared" si="45"/>
        <v>#DIV/0!</v>
      </c>
      <c r="AA23" s="703"/>
      <c r="AB23" s="704"/>
      <c r="AC23" s="706">
        <f t="shared" si="56"/>
        <v>0</v>
      </c>
      <c r="AD23" s="810">
        <f t="shared" si="4"/>
        <v>0</v>
      </c>
      <c r="AE23" s="862" t="e">
        <f t="shared" si="48"/>
        <v>#DIV/0!</v>
      </c>
      <c r="AF23" s="703"/>
      <c r="AG23" s="704"/>
      <c r="AH23" s="706">
        <f t="shared" si="57"/>
        <v>0</v>
      </c>
      <c r="AI23" s="810">
        <f t="shared" si="5"/>
        <v>0</v>
      </c>
      <c r="AJ23" s="862" t="e">
        <f t="shared" si="49"/>
        <v>#DIV/0!</v>
      </c>
      <c r="AK23" s="703"/>
      <c r="AL23" s="704"/>
      <c r="AM23" s="706">
        <f t="shared" si="58"/>
        <v>0</v>
      </c>
      <c r="AN23" s="810">
        <f t="shared" si="6"/>
        <v>0</v>
      </c>
      <c r="AO23" s="862" t="e">
        <f t="shared" si="38"/>
        <v>#DIV/0!</v>
      </c>
      <c r="AP23" s="703"/>
      <c r="AQ23" s="704"/>
      <c r="AR23" s="706">
        <f t="shared" si="59"/>
        <v>0</v>
      </c>
      <c r="AS23" s="810">
        <f t="shared" si="8"/>
        <v>0</v>
      </c>
      <c r="AT23" s="862" t="e">
        <f t="shared" si="50"/>
        <v>#DIV/0!</v>
      </c>
      <c r="AU23" s="703"/>
      <c r="AV23" s="704"/>
      <c r="AW23" s="706">
        <f t="shared" si="60"/>
        <v>0</v>
      </c>
      <c r="AX23" s="810">
        <f t="shared" si="10"/>
        <v>0</v>
      </c>
      <c r="AY23" s="862" t="e">
        <f t="shared" si="39"/>
        <v>#DIV/0!</v>
      </c>
      <c r="AZ23" s="705"/>
      <c r="BA23" s="706"/>
      <c r="BB23" s="706">
        <f t="shared" si="61"/>
        <v>0</v>
      </c>
      <c r="BC23" s="810">
        <f t="shared" si="17"/>
        <v>0</v>
      </c>
      <c r="BD23" s="862" t="e">
        <f t="shared" si="51"/>
        <v>#DIV/0!</v>
      </c>
      <c r="BE23" s="705"/>
      <c r="BF23" s="706"/>
      <c r="BG23" s="706">
        <f t="shared" si="62"/>
        <v>0</v>
      </c>
      <c r="BH23" s="810">
        <f t="shared" si="18"/>
        <v>0</v>
      </c>
      <c r="BI23" s="862" t="e">
        <f t="shared" si="40"/>
        <v>#DIV/0!</v>
      </c>
      <c r="BJ23" s="705"/>
      <c r="BK23" s="706"/>
      <c r="BL23" s="706">
        <f t="shared" si="63"/>
        <v>0</v>
      </c>
      <c r="BM23" s="810">
        <f t="shared" si="19"/>
        <v>0</v>
      </c>
      <c r="BN23" s="862" t="e">
        <f t="shared" si="41"/>
        <v>#DIV/0!</v>
      </c>
      <c r="BO23" s="671"/>
    </row>
    <row r="24" spans="1:67" x14ac:dyDescent="0.2">
      <c r="A24" s="671"/>
      <c r="B24" s="768" t="s">
        <v>184</v>
      </c>
      <c r="C24" s="719"/>
      <c r="D24" s="704"/>
      <c r="E24" s="704">
        <f>SUM(C24:D24)</f>
        <v>0</v>
      </c>
      <c r="F24" s="713"/>
      <c r="G24" s="856">
        <f t="shared" si="14"/>
        <v>0</v>
      </c>
      <c r="H24" s="703"/>
      <c r="I24" s="704"/>
      <c r="J24" s="706">
        <f t="shared" si="52"/>
        <v>0</v>
      </c>
      <c r="K24" s="658">
        <v>0</v>
      </c>
      <c r="L24" s="705"/>
      <c r="M24" s="706"/>
      <c r="N24" s="706">
        <f t="shared" si="53"/>
        <v>0</v>
      </c>
      <c r="O24" s="810">
        <f t="shared" si="15"/>
        <v>0</v>
      </c>
      <c r="P24" s="862" t="e">
        <f>(N24-$J24)/$J24</f>
        <v>#DIV/0!</v>
      </c>
      <c r="Q24" s="705"/>
      <c r="R24" s="706"/>
      <c r="S24" s="706">
        <f t="shared" si="54"/>
        <v>0</v>
      </c>
      <c r="T24" s="810">
        <f t="shared" si="16"/>
        <v>0</v>
      </c>
      <c r="U24" s="862" t="e">
        <f>(S24-$J24)/$J24</f>
        <v>#DIV/0!</v>
      </c>
      <c r="V24" s="705"/>
      <c r="W24" s="706"/>
      <c r="X24" s="706">
        <f t="shared" si="55"/>
        <v>0</v>
      </c>
      <c r="Y24" s="810">
        <f t="shared" si="3"/>
        <v>0</v>
      </c>
      <c r="Z24" s="862" t="e">
        <f t="shared" si="45"/>
        <v>#DIV/0!</v>
      </c>
      <c r="AA24" s="705"/>
      <c r="AB24" s="706"/>
      <c r="AC24" s="706">
        <f t="shared" si="56"/>
        <v>0</v>
      </c>
      <c r="AD24" s="810">
        <f t="shared" si="4"/>
        <v>0</v>
      </c>
      <c r="AE24" s="862" t="e">
        <f>(AC24-$J24)/$J24</f>
        <v>#DIV/0!</v>
      </c>
      <c r="AF24" s="705"/>
      <c r="AG24" s="706"/>
      <c r="AH24" s="706">
        <f t="shared" si="57"/>
        <v>0</v>
      </c>
      <c r="AI24" s="810">
        <f t="shared" si="5"/>
        <v>0</v>
      </c>
      <c r="AJ24" s="862" t="e">
        <f>(AH24-$J24)/$J24</f>
        <v>#DIV/0!</v>
      </c>
      <c r="AK24" s="703"/>
      <c r="AL24" s="704"/>
      <c r="AM24" s="706">
        <f t="shared" si="58"/>
        <v>0</v>
      </c>
      <c r="AN24" s="810">
        <f t="shared" si="6"/>
        <v>0</v>
      </c>
      <c r="AO24" s="862" t="e">
        <f t="shared" si="38"/>
        <v>#DIV/0!</v>
      </c>
      <c r="AP24" s="703"/>
      <c r="AQ24" s="704"/>
      <c r="AR24" s="706">
        <f t="shared" si="59"/>
        <v>0</v>
      </c>
      <c r="AS24" s="810">
        <f t="shared" si="8"/>
        <v>0</v>
      </c>
      <c r="AT24" s="862" t="e">
        <f t="shared" si="50"/>
        <v>#DIV/0!</v>
      </c>
      <c r="AU24" s="703"/>
      <c r="AV24" s="704"/>
      <c r="AW24" s="706">
        <f t="shared" si="60"/>
        <v>0</v>
      </c>
      <c r="AX24" s="810">
        <f t="shared" si="10"/>
        <v>0</v>
      </c>
      <c r="AY24" s="862" t="e">
        <f t="shared" si="39"/>
        <v>#DIV/0!</v>
      </c>
      <c r="AZ24" s="705"/>
      <c r="BA24" s="706"/>
      <c r="BB24" s="706">
        <f t="shared" si="61"/>
        <v>0</v>
      </c>
      <c r="BC24" s="810">
        <f t="shared" si="17"/>
        <v>0</v>
      </c>
      <c r="BD24" s="862" t="e">
        <f t="shared" si="51"/>
        <v>#DIV/0!</v>
      </c>
      <c r="BE24" s="705"/>
      <c r="BF24" s="706"/>
      <c r="BG24" s="706">
        <f t="shared" si="62"/>
        <v>0</v>
      </c>
      <c r="BH24" s="810">
        <f t="shared" si="18"/>
        <v>0</v>
      </c>
      <c r="BI24" s="862" t="e">
        <f t="shared" si="40"/>
        <v>#DIV/0!</v>
      </c>
      <c r="BJ24" s="705"/>
      <c r="BK24" s="706"/>
      <c r="BL24" s="706">
        <f t="shared" si="63"/>
        <v>0</v>
      </c>
      <c r="BM24" s="810">
        <f t="shared" si="19"/>
        <v>0</v>
      </c>
      <c r="BN24" s="862" t="e">
        <f t="shared" si="41"/>
        <v>#DIV/0!</v>
      </c>
      <c r="BO24" s="671"/>
    </row>
    <row r="25" spans="1:67" x14ac:dyDescent="0.2">
      <c r="A25" s="688"/>
      <c r="B25" s="743" t="s">
        <v>172</v>
      </c>
      <c r="C25" s="710">
        <f>SUM(C26:C35)</f>
        <v>0</v>
      </c>
      <c r="D25" s="708">
        <f>SUM(D26:D35)</f>
        <v>0</v>
      </c>
      <c r="E25" s="714">
        <f>SUM(E26:E35)</f>
        <v>0</v>
      </c>
      <c r="F25" s="715"/>
      <c r="G25" s="855">
        <f t="shared" si="14"/>
        <v>0</v>
      </c>
      <c r="H25" s="707">
        <f>SUM(H26:H35)</f>
        <v>0</v>
      </c>
      <c r="I25" s="708">
        <f>SUM(I26:I35)</f>
        <v>0</v>
      </c>
      <c r="J25" s="708">
        <f>SUM(J26:J35)</f>
        <v>0</v>
      </c>
      <c r="K25" s="657">
        <v>0</v>
      </c>
      <c r="L25" s="707">
        <f>SUM(L26:L35)</f>
        <v>0</v>
      </c>
      <c r="M25" s="708">
        <f>SUM(M26:M35)</f>
        <v>0</v>
      </c>
      <c r="N25" s="708">
        <f>SUM(N26:N35)</f>
        <v>0</v>
      </c>
      <c r="O25" s="811">
        <f t="shared" si="15"/>
        <v>0</v>
      </c>
      <c r="P25" s="862" t="e">
        <f t="shared" si="1"/>
        <v>#DIV/0!</v>
      </c>
      <c r="Q25" s="707">
        <f>SUM(Q26:Q35)</f>
        <v>0</v>
      </c>
      <c r="R25" s="708">
        <f>SUM(R26:R35)</f>
        <v>0</v>
      </c>
      <c r="S25" s="708">
        <f>SUM(S26:S35)</f>
        <v>0</v>
      </c>
      <c r="T25" s="811">
        <f t="shared" si="16"/>
        <v>0</v>
      </c>
      <c r="U25" s="862" t="e">
        <f t="shared" si="2"/>
        <v>#DIV/0!</v>
      </c>
      <c r="V25" s="707">
        <f>SUM(V26:V35)</f>
        <v>0</v>
      </c>
      <c r="W25" s="708">
        <f>SUM(W26:W35)</f>
        <v>0</v>
      </c>
      <c r="X25" s="708">
        <f>SUM(X26:X35)</f>
        <v>0</v>
      </c>
      <c r="Y25" s="811">
        <f t="shared" si="3"/>
        <v>0</v>
      </c>
      <c r="Z25" s="862" t="e">
        <f t="shared" si="45"/>
        <v>#DIV/0!</v>
      </c>
      <c r="AA25" s="707">
        <f>SUM(AA26:AA35)</f>
        <v>0</v>
      </c>
      <c r="AB25" s="708">
        <f>SUM(AB26:AB35)</f>
        <v>0</v>
      </c>
      <c r="AC25" s="708">
        <f>SUM(AC26:AC35)</f>
        <v>0</v>
      </c>
      <c r="AD25" s="811">
        <f t="shared" si="4"/>
        <v>0</v>
      </c>
      <c r="AE25" s="862" t="e">
        <f t="shared" ref="AE25:AE35" si="64">(AC25-$J25)/$J25</f>
        <v>#DIV/0!</v>
      </c>
      <c r="AF25" s="707">
        <f>SUM(AF26:AF35)</f>
        <v>0</v>
      </c>
      <c r="AG25" s="708">
        <f>SUM(AG26:AG35)</f>
        <v>0</v>
      </c>
      <c r="AH25" s="708">
        <f>SUM(AH26:AH35)</f>
        <v>0</v>
      </c>
      <c r="AI25" s="811">
        <f t="shared" si="5"/>
        <v>0</v>
      </c>
      <c r="AJ25" s="862" t="e">
        <f t="shared" ref="AJ25:AJ34" si="65">(AH25-$J25)/$J25</f>
        <v>#DIV/0!</v>
      </c>
      <c r="AK25" s="707">
        <f>SUM(AK26:AK35)</f>
        <v>0</v>
      </c>
      <c r="AL25" s="708">
        <f>SUM(AL26:AL35)</f>
        <v>0</v>
      </c>
      <c r="AM25" s="708">
        <f>SUM(AM26:AM35)</f>
        <v>0</v>
      </c>
      <c r="AN25" s="811">
        <f t="shared" si="6"/>
        <v>0</v>
      </c>
      <c r="AO25" s="862" t="e">
        <f t="shared" si="38"/>
        <v>#DIV/0!</v>
      </c>
      <c r="AP25" s="707">
        <f>SUM(AP26:AP35)</f>
        <v>0</v>
      </c>
      <c r="AQ25" s="708">
        <f>SUM(AQ26:AQ35)</f>
        <v>0</v>
      </c>
      <c r="AR25" s="708">
        <f>SUM(AR26:AR35)</f>
        <v>0</v>
      </c>
      <c r="AS25" s="811">
        <f t="shared" si="8"/>
        <v>0</v>
      </c>
      <c r="AT25" s="862" t="e">
        <f t="shared" si="50"/>
        <v>#DIV/0!</v>
      </c>
      <c r="AU25" s="707">
        <f>SUM(AU26:AU35)</f>
        <v>0</v>
      </c>
      <c r="AV25" s="708">
        <f>SUM(AV26:AV35)</f>
        <v>0</v>
      </c>
      <c r="AW25" s="807">
        <f t="shared" si="60"/>
        <v>0</v>
      </c>
      <c r="AX25" s="811">
        <f t="shared" si="10"/>
        <v>0</v>
      </c>
      <c r="AY25" s="862" t="e">
        <f t="shared" si="39"/>
        <v>#DIV/0!</v>
      </c>
      <c r="AZ25" s="707">
        <f>SUM(AZ26:AZ35)</f>
        <v>0</v>
      </c>
      <c r="BA25" s="708">
        <f>SUM(BA26:BA35)</f>
        <v>0</v>
      </c>
      <c r="BB25" s="708">
        <f>SUM(BB26:BB35)</f>
        <v>0</v>
      </c>
      <c r="BC25" s="811">
        <f t="shared" si="17"/>
        <v>0</v>
      </c>
      <c r="BD25" s="862" t="e">
        <f t="shared" si="51"/>
        <v>#DIV/0!</v>
      </c>
      <c r="BE25" s="707">
        <f>SUM(BE26:BE35)</f>
        <v>0</v>
      </c>
      <c r="BF25" s="708">
        <f>SUM(BF26:BF35)</f>
        <v>0</v>
      </c>
      <c r="BG25" s="708">
        <f>SUM(BG26:BG35)</f>
        <v>0</v>
      </c>
      <c r="BH25" s="811">
        <f t="shared" si="18"/>
        <v>0</v>
      </c>
      <c r="BI25" s="862" t="e">
        <f t="shared" si="40"/>
        <v>#DIV/0!</v>
      </c>
      <c r="BJ25" s="707">
        <f>SUM(BJ26:BJ35)</f>
        <v>0</v>
      </c>
      <c r="BK25" s="708">
        <f>SUM(BK26:BK35)</f>
        <v>0</v>
      </c>
      <c r="BL25" s="708">
        <f>SUM(BL26:BL35)</f>
        <v>0</v>
      </c>
      <c r="BM25" s="811">
        <f t="shared" si="19"/>
        <v>0</v>
      </c>
      <c r="BN25" s="862" t="e">
        <f t="shared" si="41"/>
        <v>#DIV/0!</v>
      </c>
      <c r="BO25" s="688"/>
    </row>
    <row r="26" spans="1:67" x14ac:dyDescent="0.2">
      <c r="A26" s="671"/>
      <c r="B26" s="768" t="s">
        <v>102</v>
      </c>
      <c r="C26" s="719"/>
      <c r="D26" s="704"/>
      <c r="E26" s="704">
        <f t="shared" ref="E26:E35" si="66">SUM(C26:D26)</f>
        <v>0</v>
      </c>
      <c r="F26" s="713"/>
      <c r="G26" s="856">
        <f t="shared" si="14"/>
        <v>0</v>
      </c>
      <c r="H26" s="703"/>
      <c r="I26" s="704"/>
      <c r="J26" s="706">
        <f>SUM(H26:I26)</f>
        <v>0</v>
      </c>
      <c r="K26" s="658">
        <v>0</v>
      </c>
      <c r="L26" s="705"/>
      <c r="M26" s="706"/>
      <c r="N26" s="706">
        <f>SUM(L26:M26)</f>
        <v>0</v>
      </c>
      <c r="O26" s="810">
        <f t="shared" si="15"/>
        <v>0</v>
      </c>
      <c r="P26" s="862" t="e">
        <f t="shared" si="1"/>
        <v>#DIV/0!</v>
      </c>
      <c r="Q26" s="705"/>
      <c r="R26" s="706"/>
      <c r="S26" s="706">
        <f>SUM(Q26:R26)</f>
        <v>0</v>
      </c>
      <c r="T26" s="810">
        <f t="shared" si="16"/>
        <v>0</v>
      </c>
      <c r="U26" s="862" t="e">
        <f t="shared" si="2"/>
        <v>#DIV/0!</v>
      </c>
      <c r="V26" s="705"/>
      <c r="W26" s="706"/>
      <c r="X26" s="706">
        <f>SUM(V26:W26)</f>
        <v>0</v>
      </c>
      <c r="Y26" s="810">
        <f t="shared" si="3"/>
        <v>0</v>
      </c>
      <c r="Z26" s="862" t="e">
        <f t="shared" si="45"/>
        <v>#DIV/0!</v>
      </c>
      <c r="AA26" s="705"/>
      <c r="AB26" s="706"/>
      <c r="AC26" s="706">
        <f>SUM(AA26:AB26)</f>
        <v>0</v>
      </c>
      <c r="AD26" s="810">
        <f t="shared" si="4"/>
        <v>0</v>
      </c>
      <c r="AE26" s="862" t="e">
        <f t="shared" si="64"/>
        <v>#DIV/0!</v>
      </c>
      <c r="AF26" s="705"/>
      <c r="AG26" s="706"/>
      <c r="AH26" s="706">
        <f>SUM(AF26:AG26)</f>
        <v>0</v>
      </c>
      <c r="AI26" s="810">
        <f t="shared" si="5"/>
        <v>0</v>
      </c>
      <c r="AJ26" s="862" t="e">
        <f t="shared" si="65"/>
        <v>#DIV/0!</v>
      </c>
      <c r="AK26" s="705"/>
      <c r="AL26" s="706"/>
      <c r="AM26" s="706">
        <f>SUM(AK26:AL26)</f>
        <v>0</v>
      </c>
      <c r="AN26" s="810">
        <f t="shared" si="6"/>
        <v>0</v>
      </c>
      <c r="AO26" s="862" t="e">
        <f t="shared" si="38"/>
        <v>#DIV/0!</v>
      </c>
      <c r="AP26" s="705"/>
      <c r="AQ26" s="706"/>
      <c r="AR26" s="706">
        <f>SUM(AP26:AQ26)</f>
        <v>0</v>
      </c>
      <c r="AS26" s="810">
        <f t="shared" si="8"/>
        <v>0</v>
      </c>
      <c r="AT26" s="862" t="e">
        <f t="shared" si="50"/>
        <v>#DIV/0!</v>
      </c>
      <c r="AU26" s="705"/>
      <c r="AV26" s="706"/>
      <c r="AW26" s="706">
        <f>SUM(AU26:AV26)</f>
        <v>0</v>
      </c>
      <c r="AX26" s="810">
        <f t="shared" si="10"/>
        <v>0</v>
      </c>
      <c r="AY26" s="862" t="e">
        <f t="shared" si="39"/>
        <v>#DIV/0!</v>
      </c>
      <c r="AZ26" s="705"/>
      <c r="BA26" s="706"/>
      <c r="BB26" s="706">
        <f>SUM(AZ26:BA26)</f>
        <v>0</v>
      </c>
      <c r="BC26" s="810">
        <f t="shared" si="17"/>
        <v>0</v>
      </c>
      <c r="BD26" s="862" t="e">
        <f t="shared" si="51"/>
        <v>#DIV/0!</v>
      </c>
      <c r="BE26" s="705"/>
      <c r="BF26" s="706"/>
      <c r="BG26" s="706">
        <f>SUM(BE26:BF26)</f>
        <v>0</v>
      </c>
      <c r="BH26" s="810">
        <f t="shared" si="18"/>
        <v>0</v>
      </c>
      <c r="BI26" s="862" t="e">
        <f t="shared" si="40"/>
        <v>#DIV/0!</v>
      </c>
      <c r="BJ26" s="705"/>
      <c r="BK26" s="706"/>
      <c r="BL26" s="706">
        <f>SUM(BJ26:BK26)</f>
        <v>0</v>
      </c>
      <c r="BM26" s="810">
        <f t="shared" si="19"/>
        <v>0</v>
      </c>
      <c r="BN26" s="862" t="e">
        <f t="shared" si="41"/>
        <v>#DIV/0!</v>
      </c>
      <c r="BO26" s="671"/>
    </row>
    <row r="27" spans="1:67" x14ac:dyDescent="0.2">
      <c r="A27" s="671"/>
      <c r="B27" s="768" t="s">
        <v>331</v>
      </c>
      <c r="C27" s="719"/>
      <c r="D27" s="704"/>
      <c r="E27" s="704">
        <f t="shared" si="66"/>
        <v>0</v>
      </c>
      <c r="F27" s="713"/>
      <c r="G27" s="856">
        <f t="shared" si="14"/>
        <v>0</v>
      </c>
      <c r="H27" s="703"/>
      <c r="I27" s="704"/>
      <c r="J27" s="706">
        <f t="shared" ref="J27:J35" si="67">SUM(H27:I27)</f>
        <v>0</v>
      </c>
      <c r="K27" s="658">
        <v>0</v>
      </c>
      <c r="L27" s="705"/>
      <c r="M27" s="706"/>
      <c r="N27" s="706">
        <f t="shared" ref="N27:N35" si="68">SUM(L27:M27)</f>
        <v>0</v>
      </c>
      <c r="O27" s="810">
        <f t="shared" si="15"/>
        <v>0</v>
      </c>
      <c r="P27" s="862" t="e">
        <f t="shared" si="1"/>
        <v>#DIV/0!</v>
      </c>
      <c r="Q27" s="705"/>
      <c r="R27" s="706"/>
      <c r="S27" s="706">
        <f t="shared" ref="S27:S35" si="69">SUM(Q27:R27)</f>
        <v>0</v>
      </c>
      <c r="T27" s="810">
        <f t="shared" si="16"/>
        <v>0</v>
      </c>
      <c r="U27" s="862"/>
      <c r="V27" s="705"/>
      <c r="W27" s="706"/>
      <c r="X27" s="706">
        <f t="shared" ref="X27:X35" si="70">SUM(V27:W27)</f>
        <v>0</v>
      </c>
      <c r="Y27" s="810">
        <f t="shared" si="3"/>
        <v>0</v>
      </c>
      <c r="Z27" s="862"/>
      <c r="AA27" s="705"/>
      <c r="AB27" s="706"/>
      <c r="AC27" s="706">
        <f t="shared" ref="AC27:AC35" si="71">SUM(AA27:AB27)</f>
        <v>0</v>
      </c>
      <c r="AD27" s="810">
        <f t="shared" si="4"/>
        <v>0</v>
      </c>
      <c r="AE27" s="862"/>
      <c r="AF27" s="705"/>
      <c r="AG27" s="706"/>
      <c r="AH27" s="706">
        <f t="shared" ref="AH27:AH29" si="72">SUM(AF27:AG27)</f>
        <v>0</v>
      </c>
      <c r="AI27" s="810">
        <f t="shared" si="5"/>
        <v>0</v>
      </c>
      <c r="AJ27" s="862"/>
      <c r="AK27" s="705"/>
      <c r="AL27" s="706"/>
      <c r="AM27" s="706">
        <f t="shared" ref="AM27:AM29" si="73">SUM(AK27:AL27)</f>
        <v>0</v>
      </c>
      <c r="AN27" s="810">
        <f t="shared" si="6"/>
        <v>0</v>
      </c>
      <c r="AO27" s="862"/>
      <c r="AP27" s="705"/>
      <c r="AQ27" s="706"/>
      <c r="AR27" s="706">
        <f t="shared" ref="AR27:AR30" si="74">SUM(AP27:AQ27)</f>
        <v>0</v>
      </c>
      <c r="AS27" s="810">
        <f t="shared" si="8"/>
        <v>0</v>
      </c>
      <c r="AT27" s="862"/>
      <c r="AU27" s="705"/>
      <c r="AV27" s="706"/>
      <c r="AW27" s="706">
        <f t="shared" ref="AW27:AW30" si="75">SUM(AU27:AV27)</f>
        <v>0</v>
      </c>
      <c r="AX27" s="810">
        <f t="shared" si="10"/>
        <v>0</v>
      </c>
      <c r="AY27" s="862"/>
      <c r="AZ27" s="705"/>
      <c r="BA27" s="706"/>
      <c r="BB27" s="706">
        <f t="shared" ref="BB27:BB30" si="76">SUM(AZ27:BA27)</f>
        <v>0</v>
      </c>
      <c r="BC27" s="810">
        <f t="shared" si="17"/>
        <v>0</v>
      </c>
      <c r="BD27" s="862"/>
      <c r="BE27" s="705"/>
      <c r="BF27" s="706"/>
      <c r="BG27" s="706">
        <f t="shared" ref="BG27:BG30" si="77">SUM(BE27:BF27)</f>
        <v>0</v>
      </c>
      <c r="BH27" s="810">
        <f t="shared" si="18"/>
        <v>0</v>
      </c>
      <c r="BI27" s="862"/>
      <c r="BJ27" s="705"/>
      <c r="BK27" s="706"/>
      <c r="BL27" s="706">
        <f t="shared" ref="BL27:BL29" si="78">SUM(BJ27:BK27)</f>
        <v>0</v>
      </c>
      <c r="BM27" s="810">
        <f t="shared" si="19"/>
        <v>0</v>
      </c>
      <c r="BN27" s="862"/>
      <c r="BO27" s="671"/>
    </row>
    <row r="28" spans="1:67" x14ac:dyDescent="0.2">
      <c r="A28" s="671"/>
      <c r="B28" s="768" t="s">
        <v>152</v>
      </c>
      <c r="C28" s="719"/>
      <c r="D28" s="704"/>
      <c r="E28" s="704">
        <f t="shared" si="66"/>
        <v>0</v>
      </c>
      <c r="F28" s="713"/>
      <c r="G28" s="856">
        <f t="shared" si="14"/>
        <v>0</v>
      </c>
      <c r="H28" s="703"/>
      <c r="I28" s="704"/>
      <c r="J28" s="706">
        <f t="shared" si="67"/>
        <v>0</v>
      </c>
      <c r="K28" s="658">
        <v>0</v>
      </c>
      <c r="L28" s="705"/>
      <c r="M28" s="706"/>
      <c r="N28" s="706">
        <f t="shared" si="68"/>
        <v>0</v>
      </c>
      <c r="O28" s="810">
        <f t="shared" si="15"/>
        <v>0</v>
      </c>
      <c r="P28" s="862" t="e">
        <f t="shared" si="1"/>
        <v>#DIV/0!</v>
      </c>
      <c r="Q28" s="705"/>
      <c r="R28" s="706"/>
      <c r="S28" s="706">
        <f t="shared" si="69"/>
        <v>0</v>
      </c>
      <c r="T28" s="810">
        <f t="shared" si="16"/>
        <v>0</v>
      </c>
      <c r="U28" s="862" t="e">
        <f t="shared" si="2"/>
        <v>#DIV/0!</v>
      </c>
      <c r="V28" s="705"/>
      <c r="W28" s="706"/>
      <c r="X28" s="706">
        <f t="shared" si="70"/>
        <v>0</v>
      </c>
      <c r="Y28" s="810">
        <f t="shared" si="3"/>
        <v>0</v>
      </c>
      <c r="Z28" s="862" t="e">
        <f t="shared" si="45"/>
        <v>#DIV/0!</v>
      </c>
      <c r="AA28" s="705"/>
      <c r="AB28" s="706"/>
      <c r="AC28" s="706">
        <f t="shared" si="71"/>
        <v>0</v>
      </c>
      <c r="AD28" s="810">
        <f t="shared" si="4"/>
        <v>0</v>
      </c>
      <c r="AE28" s="862" t="e">
        <f t="shared" si="64"/>
        <v>#DIV/0!</v>
      </c>
      <c r="AF28" s="705"/>
      <c r="AG28" s="706"/>
      <c r="AH28" s="706">
        <f t="shared" si="72"/>
        <v>0</v>
      </c>
      <c r="AI28" s="810">
        <f t="shared" si="5"/>
        <v>0</v>
      </c>
      <c r="AJ28" s="862" t="e">
        <f t="shared" si="65"/>
        <v>#DIV/0!</v>
      </c>
      <c r="AK28" s="705"/>
      <c r="AL28" s="706"/>
      <c r="AM28" s="706">
        <f t="shared" si="73"/>
        <v>0</v>
      </c>
      <c r="AN28" s="810">
        <f t="shared" si="6"/>
        <v>0</v>
      </c>
      <c r="AO28" s="862" t="e">
        <f t="shared" si="38"/>
        <v>#DIV/0!</v>
      </c>
      <c r="AP28" s="705"/>
      <c r="AQ28" s="706"/>
      <c r="AR28" s="706">
        <f t="shared" si="74"/>
        <v>0</v>
      </c>
      <c r="AS28" s="810">
        <f t="shared" si="8"/>
        <v>0</v>
      </c>
      <c r="AT28" s="862" t="e">
        <f t="shared" si="50"/>
        <v>#DIV/0!</v>
      </c>
      <c r="AU28" s="705"/>
      <c r="AV28" s="706"/>
      <c r="AW28" s="706">
        <f t="shared" si="75"/>
        <v>0</v>
      </c>
      <c r="AX28" s="810">
        <f t="shared" si="10"/>
        <v>0</v>
      </c>
      <c r="AY28" s="862" t="e">
        <f t="shared" si="39"/>
        <v>#DIV/0!</v>
      </c>
      <c r="AZ28" s="705"/>
      <c r="BA28" s="706"/>
      <c r="BB28" s="706">
        <f t="shared" si="76"/>
        <v>0</v>
      </c>
      <c r="BC28" s="810">
        <f t="shared" si="17"/>
        <v>0</v>
      </c>
      <c r="BD28" s="862" t="e">
        <f t="shared" si="51"/>
        <v>#DIV/0!</v>
      </c>
      <c r="BE28" s="705"/>
      <c r="BF28" s="706"/>
      <c r="BG28" s="706">
        <f t="shared" si="77"/>
        <v>0</v>
      </c>
      <c r="BH28" s="810">
        <f t="shared" si="18"/>
        <v>0</v>
      </c>
      <c r="BI28" s="862" t="e">
        <f t="shared" si="40"/>
        <v>#DIV/0!</v>
      </c>
      <c r="BJ28" s="705"/>
      <c r="BK28" s="706"/>
      <c r="BL28" s="706">
        <f t="shared" si="78"/>
        <v>0</v>
      </c>
      <c r="BM28" s="810">
        <f t="shared" si="19"/>
        <v>0</v>
      </c>
      <c r="BN28" s="862" t="e">
        <f t="shared" si="41"/>
        <v>#DIV/0!</v>
      </c>
      <c r="BO28" s="671"/>
    </row>
    <row r="29" spans="1:67" x14ac:dyDescent="0.2">
      <c r="A29" s="671"/>
      <c r="B29" s="768" t="s">
        <v>330</v>
      </c>
      <c r="C29" s="719"/>
      <c r="D29" s="704"/>
      <c r="E29" s="704">
        <f t="shared" si="66"/>
        <v>0</v>
      </c>
      <c r="F29" s="713"/>
      <c r="G29" s="856">
        <f t="shared" si="14"/>
        <v>0</v>
      </c>
      <c r="H29" s="703"/>
      <c r="I29" s="704"/>
      <c r="J29" s="706">
        <f t="shared" si="67"/>
        <v>0</v>
      </c>
      <c r="K29" s="658">
        <v>0</v>
      </c>
      <c r="L29" s="705"/>
      <c r="M29" s="706"/>
      <c r="N29" s="706">
        <f t="shared" si="68"/>
        <v>0</v>
      </c>
      <c r="O29" s="810">
        <f t="shared" si="15"/>
        <v>0</v>
      </c>
      <c r="P29" s="862" t="e">
        <f t="shared" si="1"/>
        <v>#DIV/0!</v>
      </c>
      <c r="Q29" s="705"/>
      <c r="R29" s="706"/>
      <c r="S29" s="706">
        <f t="shared" si="69"/>
        <v>0</v>
      </c>
      <c r="T29" s="810">
        <f t="shared" si="16"/>
        <v>0</v>
      </c>
      <c r="U29" s="862"/>
      <c r="V29" s="705"/>
      <c r="W29" s="706"/>
      <c r="X29" s="706">
        <f t="shared" si="70"/>
        <v>0</v>
      </c>
      <c r="Y29" s="810">
        <f t="shared" si="3"/>
        <v>0</v>
      </c>
      <c r="Z29" s="862"/>
      <c r="AA29" s="705"/>
      <c r="AB29" s="706"/>
      <c r="AC29" s="706">
        <f t="shared" si="71"/>
        <v>0</v>
      </c>
      <c r="AD29" s="810">
        <f t="shared" si="4"/>
        <v>0</v>
      </c>
      <c r="AE29" s="862"/>
      <c r="AF29" s="705"/>
      <c r="AG29" s="706"/>
      <c r="AH29" s="706">
        <f t="shared" si="72"/>
        <v>0</v>
      </c>
      <c r="AI29" s="810">
        <f t="shared" si="5"/>
        <v>0</v>
      </c>
      <c r="AJ29" s="862"/>
      <c r="AK29" s="705"/>
      <c r="AL29" s="706"/>
      <c r="AM29" s="706">
        <f t="shared" si="73"/>
        <v>0</v>
      </c>
      <c r="AN29" s="810">
        <f t="shared" si="6"/>
        <v>0</v>
      </c>
      <c r="AO29" s="862"/>
      <c r="AP29" s="705"/>
      <c r="AQ29" s="706"/>
      <c r="AR29" s="706">
        <f t="shared" si="74"/>
        <v>0</v>
      </c>
      <c r="AS29" s="810">
        <f t="shared" si="8"/>
        <v>0</v>
      </c>
      <c r="AT29" s="862"/>
      <c r="AU29" s="705"/>
      <c r="AV29" s="706"/>
      <c r="AW29" s="706">
        <f t="shared" si="75"/>
        <v>0</v>
      </c>
      <c r="AX29" s="810">
        <f t="shared" si="10"/>
        <v>0</v>
      </c>
      <c r="AY29" s="862"/>
      <c r="AZ29" s="705"/>
      <c r="BA29" s="706"/>
      <c r="BB29" s="706">
        <f t="shared" si="76"/>
        <v>0</v>
      </c>
      <c r="BC29" s="810">
        <f t="shared" si="17"/>
        <v>0</v>
      </c>
      <c r="BD29" s="862"/>
      <c r="BE29" s="705"/>
      <c r="BF29" s="706"/>
      <c r="BG29" s="706">
        <f t="shared" si="77"/>
        <v>0</v>
      </c>
      <c r="BH29" s="810">
        <f t="shared" si="18"/>
        <v>0</v>
      </c>
      <c r="BI29" s="862"/>
      <c r="BJ29" s="705"/>
      <c r="BK29" s="706"/>
      <c r="BL29" s="706">
        <f t="shared" si="78"/>
        <v>0</v>
      </c>
      <c r="BM29" s="810">
        <f t="shared" si="19"/>
        <v>0</v>
      </c>
      <c r="BN29" s="862"/>
      <c r="BO29" s="671"/>
    </row>
    <row r="30" spans="1:67" x14ac:dyDescent="0.2">
      <c r="A30" s="671"/>
      <c r="B30" s="768" t="s">
        <v>153</v>
      </c>
      <c r="C30" s="719"/>
      <c r="D30" s="704"/>
      <c r="E30" s="704">
        <f t="shared" si="66"/>
        <v>0</v>
      </c>
      <c r="F30" s="713"/>
      <c r="G30" s="856">
        <f t="shared" si="14"/>
        <v>0</v>
      </c>
      <c r="H30" s="703"/>
      <c r="I30" s="704"/>
      <c r="J30" s="706">
        <f t="shared" si="67"/>
        <v>0</v>
      </c>
      <c r="K30" s="658">
        <v>0</v>
      </c>
      <c r="L30" s="705"/>
      <c r="M30" s="706"/>
      <c r="N30" s="706">
        <f t="shared" si="68"/>
        <v>0</v>
      </c>
      <c r="O30" s="810">
        <f t="shared" si="15"/>
        <v>0</v>
      </c>
      <c r="P30" s="862" t="e">
        <f t="shared" si="1"/>
        <v>#DIV/0!</v>
      </c>
      <c r="Q30" s="705"/>
      <c r="R30" s="706"/>
      <c r="S30" s="706">
        <f t="shared" si="69"/>
        <v>0</v>
      </c>
      <c r="T30" s="810">
        <f t="shared" si="16"/>
        <v>0</v>
      </c>
      <c r="U30" s="862" t="e">
        <f t="shared" si="2"/>
        <v>#DIV/0!</v>
      </c>
      <c r="V30" s="705"/>
      <c r="W30" s="706"/>
      <c r="X30" s="706">
        <f t="shared" si="70"/>
        <v>0</v>
      </c>
      <c r="Y30" s="810">
        <f t="shared" si="3"/>
        <v>0</v>
      </c>
      <c r="Z30" s="862" t="e">
        <f t="shared" si="45"/>
        <v>#DIV/0!</v>
      </c>
      <c r="AA30" s="705"/>
      <c r="AB30" s="706"/>
      <c r="AC30" s="706">
        <f t="shared" si="71"/>
        <v>0</v>
      </c>
      <c r="AD30" s="810">
        <f t="shared" si="4"/>
        <v>0</v>
      </c>
      <c r="AE30" s="862" t="e">
        <f t="shared" si="64"/>
        <v>#DIV/0!</v>
      </c>
      <c r="AF30" s="705"/>
      <c r="AG30" s="706"/>
      <c r="AH30" s="706">
        <f t="shared" ref="AH30:AH35" si="79">SUM(AF30:AG30)</f>
        <v>0</v>
      </c>
      <c r="AI30" s="810">
        <f t="shared" si="5"/>
        <v>0</v>
      </c>
      <c r="AJ30" s="862" t="e">
        <f t="shared" si="65"/>
        <v>#DIV/0!</v>
      </c>
      <c r="AK30" s="705"/>
      <c r="AL30" s="706"/>
      <c r="AM30" s="706">
        <f t="shared" ref="AM30:AM35" si="80">SUM(AK30:AL30)</f>
        <v>0</v>
      </c>
      <c r="AN30" s="810">
        <f t="shared" si="6"/>
        <v>0</v>
      </c>
      <c r="AO30" s="862" t="e">
        <f t="shared" si="38"/>
        <v>#DIV/0!</v>
      </c>
      <c r="AP30" s="705"/>
      <c r="AQ30" s="706"/>
      <c r="AR30" s="706">
        <f t="shared" si="74"/>
        <v>0</v>
      </c>
      <c r="AS30" s="810">
        <f t="shared" si="8"/>
        <v>0</v>
      </c>
      <c r="AT30" s="862" t="e">
        <f t="shared" si="50"/>
        <v>#DIV/0!</v>
      </c>
      <c r="AU30" s="705"/>
      <c r="AV30" s="706"/>
      <c r="AW30" s="706">
        <f t="shared" si="75"/>
        <v>0</v>
      </c>
      <c r="AX30" s="810">
        <f t="shared" si="10"/>
        <v>0</v>
      </c>
      <c r="AY30" s="862" t="e">
        <f t="shared" si="39"/>
        <v>#DIV/0!</v>
      </c>
      <c r="AZ30" s="705"/>
      <c r="BA30" s="706"/>
      <c r="BB30" s="706">
        <f t="shared" si="76"/>
        <v>0</v>
      </c>
      <c r="BC30" s="810">
        <f t="shared" si="17"/>
        <v>0</v>
      </c>
      <c r="BD30" s="862" t="e">
        <f t="shared" si="51"/>
        <v>#DIV/0!</v>
      </c>
      <c r="BE30" s="705"/>
      <c r="BF30" s="706"/>
      <c r="BG30" s="706">
        <f t="shared" si="77"/>
        <v>0</v>
      </c>
      <c r="BH30" s="810">
        <f t="shared" si="18"/>
        <v>0</v>
      </c>
      <c r="BI30" s="862" t="e">
        <f t="shared" si="40"/>
        <v>#DIV/0!</v>
      </c>
      <c r="BJ30" s="705"/>
      <c r="BK30" s="706"/>
      <c r="BL30" s="706">
        <f t="shared" ref="BL30:BL35" si="81">SUM(BJ30:BK30)</f>
        <v>0</v>
      </c>
      <c r="BM30" s="810">
        <f t="shared" si="19"/>
        <v>0</v>
      </c>
      <c r="BN30" s="862" t="e">
        <f t="shared" si="41"/>
        <v>#DIV/0!</v>
      </c>
      <c r="BO30" s="671"/>
    </row>
    <row r="31" spans="1:67" x14ac:dyDescent="0.2">
      <c r="A31" s="671"/>
      <c r="B31" s="768" t="s">
        <v>248</v>
      </c>
      <c r="C31" s="719"/>
      <c r="D31" s="704"/>
      <c r="E31" s="704">
        <f t="shared" si="66"/>
        <v>0</v>
      </c>
      <c r="F31" s="713"/>
      <c r="G31" s="856">
        <f t="shared" si="14"/>
        <v>0</v>
      </c>
      <c r="H31" s="703"/>
      <c r="I31" s="704"/>
      <c r="J31" s="706">
        <f t="shared" si="67"/>
        <v>0</v>
      </c>
      <c r="K31" s="658">
        <v>0</v>
      </c>
      <c r="L31" s="705"/>
      <c r="M31" s="706"/>
      <c r="N31" s="706">
        <f t="shared" si="68"/>
        <v>0</v>
      </c>
      <c r="O31" s="810">
        <f t="shared" si="15"/>
        <v>0</v>
      </c>
      <c r="P31" s="862" t="e">
        <f>(N31-$J31)/$J31</f>
        <v>#DIV/0!</v>
      </c>
      <c r="Q31" s="705"/>
      <c r="R31" s="706"/>
      <c r="S31" s="706">
        <f t="shared" si="69"/>
        <v>0</v>
      </c>
      <c r="T31" s="810">
        <f t="shared" si="16"/>
        <v>0</v>
      </c>
      <c r="U31" s="862" t="e">
        <f t="shared" si="2"/>
        <v>#DIV/0!</v>
      </c>
      <c r="V31" s="705"/>
      <c r="W31" s="706"/>
      <c r="X31" s="706">
        <f t="shared" si="70"/>
        <v>0</v>
      </c>
      <c r="Y31" s="810">
        <f t="shared" si="3"/>
        <v>0</v>
      </c>
      <c r="Z31" s="862" t="e">
        <f t="shared" si="45"/>
        <v>#DIV/0!</v>
      </c>
      <c r="AA31" s="705"/>
      <c r="AB31" s="706"/>
      <c r="AC31" s="706">
        <f t="shared" si="71"/>
        <v>0</v>
      </c>
      <c r="AD31" s="810">
        <f t="shared" si="4"/>
        <v>0</v>
      </c>
      <c r="AE31" s="862" t="e">
        <f t="shared" si="64"/>
        <v>#DIV/0!</v>
      </c>
      <c r="AF31" s="705"/>
      <c r="AG31" s="706"/>
      <c r="AH31" s="706">
        <f t="shared" si="79"/>
        <v>0</v>
      </c>
      <c r="AI31" s="810">
        <f t="shared" si="5"/>
        <v>0</v>
      </c>
      <c r="AJ31" s="862" t="e">
        <f t="shared" si="65"/>
        <v>#DIV/0!</v>
      </c>
      <c r="AK31" s="705"/>
      <c r="AL31" s="706"/>
      <c r="AM31" s="706">
        <f t="shared" si="80"/>
        <v>0</v>
      </c>
      <c r="AN31" s="810">
        <f t="shared" si="6"/>
        <v>0</v>
      </c>
      <c r="AO31" s="862" t="e">
        <f t="shared" si="38"/>
        <v>#DIV/0!</v>
      </c>
      <c r="AP31" s="705"/>
      <c r="AQ31" s="706"/>
      <c r="AR31" s="706">
        <f t="shared" ref="AR31:AR35" si="82">SUM(AP31:AQ31)</f>
        <v>0</v>
      </c>
      <c r="AS31" s="810">
        <f t="shared" si="8"/>
        <v>0</v>
      </c>
      <c r="AT31" s="862" t="e">
        <f t="shared" si="50"/>
        <v>#DIV/0!</v>
      </c>
      <c r="AU31" s="705"/>
      <c r="AV31" s="706"/>
      <c r="AW31" s="706">
        <f t="shared" ref="AW31:AW35" si="83">SUM(AU31:AV31)</f>
        <v>0</v>
      </c>
      <c r="AX31" s="810">
        <f t="shared" si="10"/>
        <v>0</v>
      </c>
      <c r="AY31" s="862" t="e">
        <f t="shared" si="39"/>
        <v>#DIV/0!</v>
      </c>
      <c r="AZ31" s="705"/>
      <c r="BA31" s="706"/>
      <c r="BB31" s="706">
        <f t="shared" ref="BB31:BB35" si="84">SUM(AZ31:BA31)</f>
        <v>0</v>
      </c>
      <c r="BC31" s="810">
        <f t="shared" si="17"/>
        <v>0</v>
      </c>
      <c r="BD31" s="862" t="e">
        <f t="shared" si="51"/>
        <v>#DIV/0!</v>
      </c>
      <c r="BE31" s="705"/>
      <c r="BF31" s="706"/>
      <c r="BG31" s="706">
        <f t="shared" ref="BG31:BG35" si="85">SUM(BE31:BF31)</f>
        <v>0</v>
      </c>
      <c r="BH31" s="810">
        <f t="shared" si="18"/>
        <v>0</v>
      </c>
      <c r="BI31" s="862" t="e">
        <f t="shared" si="40"/>
        <v>#DIV/0!</v>
      </c>
      <c r="BJ31" s="705"/>
      <c r="BK31" s="706"/>
      <c r="BL31" s="706">
        <f t="shared" si="81"/>
        <v>0</v>
      </c>
      <c r="BM31" s="810">
        <f t="shared" si="19"/>
        <v>0</v>
      </c>
      <c r="BN31" s="862" t="e">
        <f t="shared" si="41"/>
        <v>#DIV/0!</v>
      </c>
      <c r="BO31" s="671"/>
    </row>
    <row r="32" spans="1:67" x14ac:dyDescent="0.2">
      <c r="A32" s="671"/>
      <c r="B32" s="770" t="s">
        <v>91</v>
      </c>
      <c r="C32" s="712"/>
      <c r="D32" s="706"/>
      <c r="E32" s="704">
        <f t="shared" si="66"/>
        <v>0</v>
      </c>
      <c r="F32" s="713"/>
      <c r="G32" s="856">
        <f t="shared" si="14"/>
        <v>0</v>
      </c>
      <c r="H32" s="703"/>
      <c r="I32" s="704"/>
      <c r="J32" s="706">
        <f t="shared" si="67"/>
        <v>0</v>
      </c>
      <c r="K32" s="658">
        <v>0</v>
      </c>
      <c r="L32" s="705"/>
      <c r="M32" s="706"/>
      <c r="N32" s="706">
        <f t="shared" si="68"/>
        <v>0</v>
      </c>
      <c r="O32" s="810">
        <f t="shared" si="15"/>
        <v>0</v>
      </c>
      <c r="P32" s="862" t="e">
        <f t="shared" si="1"/>
        <v>#DIV/0!</v>
      </c>
      <c r="Q32" s="705"/>
      <c r="R32" s="706"/>
      <c r="S32" s="706">
        <f t="shared" si="69"/>
        <v>0</v>
      </c>
      <c r="T32" s="810">
        <f t="shared" si="16"/>
        <v>0</v>
      </c>
      <c r="U32" s="862" t="e">
        <f t="shared" si="2"/>
        <v>#DIV/0!</v>
      </c>
      <c r="V32" s="705"/>
      <c r="W32" s="706"/>
      <c r="X32" s="706">
        <f t="shared" si="70"/>
        <v>0</v>
      </c>
      <c r="Y32" s="810">
        <f t="shared" si="3"/>
        <v>0</v>
      </c>
      <c r="Z32" s="862" t="e">
        <f t="shared" si="45"/>
        <v>#DIV/0!</v>
      </c>
      <c r="AA32" s="705"/>
      <c r="AB32" s="706"/>
      <c r="AC32" s="706">
        <f t="shared" si="71"/>
        <v>0</v>
      </c>
      <c r="AD32" s="810">
        <f t="shared" si="4"/>
        <v>0</v>
      </c>
      <c r="AE32" s="862" t="e">
        <f t="shared" si="64"/>
        <v>#DIV/0!</v>
      </c>
      <c r="AF32" s="705"/>
      <c r="AG32" s="706"/>
      <c r="AH32" s="706">
        <f t="shared" si="79"/>
        <v>0</v>
      </c>
      <c r="AI32" s="810">
        <f t="shared" si="5"/>
        <v>0</v>
      </c>
      <c r="AJ32" s="862" t="e">
        <f t="shared" si="65"/>
        <v>#DIV/0!</v>
      </c>
      <c r="AK32" s="705"/>
      <c r="AL32" s="706"/>
      <c r="AM32" s="706">
        <f t="shared" si="80"/>
        <v>0</v>
      </c>
      <c r="AN32" s="810">
        <f t="shared" si="6"/>
        <v>0</v>
      </c>
      <c r="AO32" s="862" t="e">
        <f t="shared" si="38"/>
        <v>#DIV/0!</v>
      </c>
      <c r="AP32" s="705"/>
      <c r="AQ32" s="706"/>
      <c r="AR32" s="706">
        <f t="shared" si="82"/>
        <v>0</v>
      </c>
      <c r="AS32" s="810">
        <f t="shared" si="8"/>
        <v>0</v>
      </c>
      <c r="AT32" s="862" t="e">
        <f t="shared" si="50"/>
        <v>#DIV/0!</v>
      </c>
      <c r="AU32" s="705"/>
      <c r="AV32" s="706"/>
      <c r="AW32" s="706">
        <f t="shared" si="83"/>
        <v>0</v>
      </c>
      <c r="AX32" s="810">
        <f t="shared" si="10"/>
        <v>0</v>
      </c>
      <c r="AY32" s="862" t="e">
        <f t="shared" si="39"/>
        <v>#DIV/0!</v>
      </c>
      <c r="AZ32" s="705"/>
      <c r="BA32" s="706"/>
      <c r="BB32" s="706">
        <f t="shared" si="84"/>
        <v>0</v>
      </c>
      <c r="BC32" s="810">
        <f t="shared" si="17"/>
        <v>0</v>
      </c>
      <c r="BD32" s="862" t="e">
        <f t="shared" si="51"/>
        <v>#DIV/0!</v>
      </c>
      <c r="BE32" s="705"/>
      <c r="BF32" s="706"/>
      <c r="BG32" s="706">
        <f t="shared" si="85"/>
        <v>0</v>
      </c>
      <c r="BH32" s="810">
        <f t="shared" si="18"/>
        <v>0</v>
      </c>
      <c r="BI32" s="862" t="e">
        <f t="shared" si="40"/>
        <v>#DIV/0!</v>
      </c>
      <c r="BJ32" s="705"/>
      <c r="BK32" s="706"/>
      <c r="BL32" s="706">
        <f t="shared" si="81"/>
        <v>0</v>
      </c>
      <c r="BM32" s="810">
        <f t="shared" si="19"/>
        <v>0</v>
      </c>
      <c r="BN32" s="862" t="e">
        <f t="shared" si="41"/>
        <v>#DIV/0!</v>
      </c>
      <c r="BO32" s="671"/>
    </row>
    <row r="33" spans="1:67" x14ac:dyDescent="0.2">
      <c r="A33" s="671"/>
      <c r="B33" s="768" t="s">
        <v>92</v>
      </c>
      <c r="C33" s="719"/>
      <c r="D33" s="704"/>
      <c r="E33" s="704">
        <f t="shared" si="66"/>
        <v>0</v>
      </c>
      <c r="F33" s="713"/>
      <c r="G33" s="856">
        <f t="shared" si="14"/>
        <v>0</v>
      </c>
      <c r="H33" s="703"/>
      <c r="I33" s="704"/>
      <c r="J33" s="706">
        <f t="shared" si="67"/>
        <v>0</v>
      </c>
      <c r="K33" s="658">
        <v>0</v>
      </c>
      <c r="L33" s="705"/>
      <c r="M33" s="706"/>
      <c r="N33" s="706">
        <f t="shared" si="68"/>
        <v>0</v>
      </c>
      <c r="O33" s="810">
        <f t="shared" si="15"/>
        <v>0</v>
      </c>
      <c r="P33" s="862" t="e">
        <f t="shared" si="1"/>
        <v>#DIV/0!</v>
      </c>
      <c r="Q33" s="705"/>
      <c r="R33" s="706"/>
      <c r="S33" s="706">
        <f t="shared" si="69"/>
        <v>0</v>
      </c>
      <c r="T33" s="810">
        <f t="shared" si="16"/>
        <v>0</v>
      </c>
      <c r="U33" s="862" t="e">
        <f t="shared" si="2"/>
        <v>#DIV/0!</v>
      </c>
      <c r="V33" s="705"/>
      <c r="W33" s="706"/>
      <c r="X33" s="706">
        <f t="shared" si="70"/>
        <v>0</v>
      </c>
      <c r="Y33" s="810">
        <f t="shared" si="3"/>
        <v>0</v>
      </c>
      <c r="Z33" s="862" t="e">
        <f t="shared" si="45"/>
        <v>#DIV/0!</v>
      </c>
      <c r="AA33" s="705"/>
      <c r="AB33" s="706"/>
      <c r="AC33" s="706">
        <f t="shared" si="71"/>
        <v>0</v>
      </c>
      <c r="AD33" s="810">
        <f t="shared" si="4"/>
        <v>0</v>
      </c>
      <c r="AE33" s="862" t="e">
        <f t="shared" si="64"/>
        <v>#DIV/0!</v>
      </c>
      <c r="AF33" s="705"/>
      <c r="AG33" s="706"/>
      <c r="AH33" s="706">
        <f t="shared" si="79"/>
        <v>0</v>
      </c>
      <c r="AI33" s="810">
        <f t="shared" si="5"/>
        <v>0</v>
      </c>
      <c r="AJ33" s="862" t="e">
        <f t="shared" si="65"/>
        <v>#DIV/0!</v>
      </c>
      <c r="AK33" s="705"/>
      <c r="AL33" s="706"/>
      <c r="AM33" s="706">
        <f t="shared" si="80"/>
        <v>0</v>
      </c>
      <c r="AN33" s="810">
        <f t="shared" si="6"/>
        <v>0</v>
      </c>
      <c r="AO33" s="862" t="e">
        <f t="shared" si="38"/>
        <v>#DIV/0!</v>
      </c>
      <c r="AP33" s="705"/>
      <c r="AQ33" s="706"/>
      <c r="AR33" s="706">
        <f t="shared" si="82"/>
        <v>0</v>
      </c>
      <c r="AS33" s="810">
        <f t="shared" si="8"/>
        <v>0</v>
      </c>
      <c r="AT33" s="862" t="e">
        <f t="shared" si="50"/>
        <v>#DIV/0!</v>
      </c>
      <c r="AU33" s="705"/>
      <c r="AV33" s="706"/>
      <c r="AW33" s="706">
        <f t="shared" si="83"/>
        <v>0</v>
      </c>
      <c r="AX33" s="810">
        <f t="shared" si="10"/>
        <v>0</v>
      </c>
      <c r="AY33" s="862" t="e">
        <f t="shared" si="39"/>
        <v>#DIV/0!</v>
      </c>
      <c r="AZ33" s="705"/>
      <c r="BA33" s="706"/>
      <c r="BB33" s="706">
        <f t="shared" si="84"/>
        <v>0</v>
      </c>
      <c r="BC33" s="810">
        <f t="shared" si="17"/>
        <v>0</v>
      </c>
      <c r="BD33" s="862" t="e">
        <f t="shared" si="51"/>
        <v>#DIV/0!</v>
      </c>
      <c r="BE33" s="705"/>
      <c r="BF33" s="706"/>
      <c r="BG33" s="706">
        <f t="shared" si="85"/>
        <v>0</v>
      </c>
      <c r="BH33" s="810">
        <f t="shared" si="18"/>
        <v>0</v>
      </c>
      <c r="BI33" s="862" t="e">
        <f t="shared" si="40"/>
        <v>#DIV/0!</v>
      </c>
      <c r="BJ33" s="705"/>
      <c r="BK33" s="706"/>
      <c r="BL33" s="706">
        <f t="shared" si="81"/>
        <v>0</v>
      </c>
      <c r="BM33" s="810">
        <f t="shared" si="19"/>
        <v>0</v>
      </c>
      <c r="BN33" s="862" t="e">
        <f t="shared" si="41"/>
        <v>#DIV/0!</v>
      </c>
      <c r="BO33" s="671"/>
    </row>
    <row r="34" spans="1:67" x14ac:dyDescent="0.2">
      <c r="A34" s="671"/>
      <c r="B34" s="768" t="s">
        <v>230</v>
      </c>
      <c r="C34" s="719"/>
      <c r="D34" s="704"/>
      <c r="E34" s="704">
        <f t="shared" si="66"/>
        <v>0</v>
      </c>
      <c r="F34" s="713"/>
      <c r="G34" s="856">
        <f t="shared" si="14"/>
        <v>0</v>
      </c>
      <c r="H34" s="703"/>
      <c r="I34" s="704"/>
      <c r="J34" s="706">
        <f t="shared" si="67"/>
        <v>0</v>
      </c>
      <c r="K34" s="658">
        <v>0</v>
      </c>
      <c r="L34" s="705"/>
      <c r="M34" s="706"/>
      <c r="N34" s="706">
        <f t="shared" si="68"/>
        <v>0</v>
      </c>
      <c r="O34" s="810">
        <f t="shared" si="15"/>
        <v>0</v>
      </c>
      <c r="P34" s="862" t="e">
        <f t="shared" si="1"/>
        <v>#DIV/0!</v>
      </c>
      <c r="Q34" s="705"/>
      <c r="R34" s="706"/>
      <c r="S34" s="706">
        <f t="shared" si="69"/>
        <v>0</v>
      </c>
      <c r="T34" s="810">
        <f t="shared" si="16"/>
        <v>0</v>
      </c>
      <c r="U34" s="862" t="e">
        <f t="shared" si="2"/>
        <v>#DIV/0!</v>
      </c>
      <c r="V34" s="705"/>
      <c r="W34" s="706"/>
      <c r="X34" s="706">
        <f t="shared" si="70"/>
        <v>0</v>
      </c>
      <c r="Y34" s="810">
        <f t="shared" si="3"/>
        <v>0</v>
      </c>
      <c r="Z34" s="862" t="e">
        <f t="shared" si="45"/>
        <v>#DIV/0!</v>
      </c>
      <c r="AA34" s="705"/>
      <c r="AB34" s="798"/>
      <c r="AC34" s="706">
        <f t="shared" si="71"/>
        <v>0</v>
      </c>
      <c r="AD34" s="810">
        <f t="shared" si="4"/>
        <v>0</v>
      </c>
      <c r="AE34" s="862" t="e">
        <f t="shared" si="64"/>
        <v>#DIV/0!</v>
      </c>
      <c r="AF34" s="705"/>
      <c r="AG34" s="706"/>
      <c r="AH34" s="706">
        <f t="shared" si="79"/>
        <v>0</v>
      </c>
      <c r="AI34" s="810">
        <f t="shared" si="5"/>
        <v>0</v>
      </c>
      <c r="AJ34" s="862" t="e">
        <f t="shared" si="65"/>
        <v>#DIV/0!</v>
      </c>
      <c r="AK34" s="705"/>
      <c r="AL34" s="706"/>
      <c r="AM34" s="706">
        <f t="shared" si="80"/>
        <v>0</v>
      </c>
      <c r="AN34" s="810">
        <f t="shared" si="6"/>
        <v>0</v>
      </c>
      <c r="AO34" s="862" t="e">
        <f t="shared" si="38"/>
        <v>#DIV/0!</v>
      </c>
      <c r="AP34" s="705"/>
      <c r="AQ34" s="706"/>
      <c r="AR34" s="706">
        <f t="shared" si="82"/>
        <v>0</v>
      </c>
      <c r="AS34" s="810">
        <f t="shared" si="8"/>
        <v>0</v>
      </c>
      <c r="AT34" s="862" t="e">
        <f t="shared" si="50"/>
        <v>#DIV/0!</v>
      </c>
      <c r="AU34" s="705"/>
      <c r="AV34" s="706"/>
      <c r="AW34" s="706">
        <f t="shared" si="83"/>
        <v>0</v>
      </c>
      <c r="AX34" s="810">
        <f t="shared" si="10"/>
        <v>0</v>
      </c>
      <c r="AY34" s="862" t="e">
        <f t="shared" si="39"/>
        <v>#DIV/0!</v>
      </c>
      <c r="AZ34" s="705"/>
      <c r="BA34" s="706"/>
      <c r="BB34" s="706">
        <f t="shared" si="84"/>
        <v>0</v>
      </c>
      <c r="BC34" s="810">
        <f t="shared" si="17"/>
        <v>0</v>
      </c>
      <c r="BD34" s="862" t="e">
        <f t="shared" si="51"/>
        <v>#DIV/0!</v>
      </c>
      <c r="BE34" s="705"/>
      <c r="BF34" s="706"/>
      <c r="BG34" s="706">
        <f t="shared" si="85"/>
        <v>0</v>
      </c>
      <c r="BH34" s="810">
        <f t="shared" si="18"/>
        <v>0</v>
      </c>
      <c r="BI34" s="862" t="e">
        <f t="shared" si="40"/>
        <v>#DIV/0!</v>
      </c>
      <c r="BJ34" s="705"/>
      <c r="BK34" s="706"/>
      <c r="BL34" s="706">
        <f t="shared" si="81"/>
        <v>0</v>
      </c>
      <c r="BM34" s="810">
        <f t="shared" si="19"/>
        <v>0</v>
      </c>
      <c r="BN34" s="862" t="e">
        <f t="shared" si="41"/>
        <v>#DIV/0!</v>
      </c>
      <c r="BO34" s="671"/>
    </row>
    <row r="35" spans="1:67" ht="13.5" thickBot="1" x14ac:dyDescent="0.25">
      <c r="A35" s="671"/>
      <c r="B35" s="771" t="s">
        <v>38</v>
      </c>
      <c r="C35" s="818"/>
      <c r="D35" s="721"/>
      <c r="E35" s="721">
        <f t="shared" si="66"/>
        <v>0</v>
      </c>
      <c r="F35" s="722"/>
      <c r="G35" s="857">
        <f t="shared" si="14"/>
        <v>0</v>
      </c>
      <c r="H35" s="720"/>
      <c r="I35" s="721"/>
      <c r="J35" s="723">
        <f t="shared" si="67"/>
        <v>0</v>
      </c>
      <c r="K35" s="662">
        <v>0</v>
      </c>
      <c r="L35" s="724"/>
      <c r="M35" s="723"/>
      <c r="N35" s="723">
        <f t="shared" si="68"/>
        <v>0</v>
      </c>
      <c r="O35" s="816">
        <f t="shared" si="15"/>
        <v>0</v>
      </c>
      <c r="P35" s="863" t="e">
        <f t="shared" si="1"/>
        <v>#DIV/0!</v>
      </c>
      <c r="Q35" s="724"/>
      <c r="R35" s="723"/>
      <c r="S35" s="723">
        <f t="shared" si="69"/>
        <v>0</v>
      </c>
      <c r="T35" s="816">
        <f t="shared" si="16"/>
        <v>0</v>
      </c>
      <c r="U35" s="863" t="e">
        <f t="shared" si="2"/>
        <v>#DIV/0!</v>
      </c>
      <c r="V35" s="724"/>
      <c r="W35" s="723"/>
      <c r="X35" s="723">
        <f t="shared" si="70"/>
        <v>0</v>
      </c>
      <c r="Y35" s="816">
        <f t="shared" si="3"/>
        <v>0</v>
      </c>
      <c r="Z35" s="863" t="e">
        <f t="shared" si="45"/>
        <v>#DIV/0!</v>
      </c>
      <c r="AA35" s="799"/>
      <c r="AB35" s="723"/>
      <c r="AC35" s="723">
        <f t="shared" si="71"/>
        <v>0</v>
      </c>
      <c r="AD35" s="816">
        <f t="shared" si="4"/>
        <v>0</v>
      </c>
      <c r="AE35" s="863" t="e">
        <f t="shared" si="64"/>
        <v>#DIV/0!</v>
      </c>
      <c r="AF35" s="724"/>
      <c r="AG35" s="723"/>
      <c r="AH35" s="723">
        <f t="shared" si="79"/>
        <v>0</v>
      </c>
      <c r="AI35" s="816">
        <f t="shared" si="5"/>
        <v>0</v>
      </c>
      <c r="AJ35" s="863" t="e">
        <f>(AH35-$J35)/$J35</f>
        <v>#DIV/0!</v>
      </c>
      <c r="AK35" s="724"/>
      <c r="AL35" s="723"/>
      <c r="AM35" s="723">
        <f t="shared" si="80"/>
        <v>0</v>
      </c>
      <c r="AN35" s="816">
        <f t="shared" si="6"/>
        <v>0</v>
      </c>
      <c r="AO35" s="863" t="e">
        <f t="shared" si="38"/>
        <v>#DIV/0!</v>
      </c>
      <c r="AP35" s="724"/>
      <c r="AQ35" s="723"/>
      <c r="AR35" s="723">
        <f t="shared" si="82"/>
        <v>0</v>
      </c>
      <c r="AS35" s="816">
        <f t="shared" si="8"/>
        <v>0</v>
      </c>
      <c r="AT35" s="863" t="e">
        <f>(AR35-$J35)/$J35</f>
        <v>#DIV/0!</v>
      </c>
      <c r="AU35" s="724"/>
      <c r="AV35" s="723"/>
      <c r="AW35" s="723">
        <f t="shared" si="83"/>
        <v>0</v>
      </c>
      <c r="AX35" s="816">
        <f t="shared" si="10"/>
        <v>0</v>
      </c>
      <c r="AY35" s="863" t="e">
        <f t="shared" si="39"/>
        <v>#DIV/0!</v>
      </c>
      <c r="AZ35" s="724"/>
      <c r="BA35" s="723"/>
      <c r="BB35" s="723">
        <f t="shared" si="84"/>
        <v>0</v>
      </c>
      <c r="BC35" s="816">
        <f t="shared" si="17"/>
        <v>0</v>
      </c>
      <c r="BD35" s="863" t="e">
        <f>(BB35-$J35)/$J35</f>
        <v>#DIV/0!</v>
      </c>
      <c r="BE35" s="724"/>
      <c r="BF35" s="723"/>
      <c r="BG35" s="723">
        <f t="shared" si="85"/>
        <v>0</v>
      </c>
      <c r="BH35" s="816">
        <f t="shared" si="18"/>
        <v>0</v>
      </c>
      <c r="BI35" s="863" t="e">
        <f t="shared" si="40"/>
        <v>#DIV/0!</v>
      </c>
      <c r="BJ35" s="724"/>
      <c r="BK35" s="723"/>
      <c r="BL35" s="723">
        <f t="shared" si="81"/>
        <v>0</v>
      </c>
      <c r="BM35" s="816">
        <f t="shared" si="19"/>
        <v>0</v>
      </c>
      <c r="BN35" s="863" t="e">
        <f t="shared" si="41"/>
        <v>#DIV/0!</v>
      </c>
      <c r="BO35" s="671"/>
    </row>
    <row r="36" spans="1:67" x14ac:dyDescent="0.2">
      <c r="A36" s="671"/>
      <c r="B36" s="689"/>
      <c r="C36" s="671"/>
      <c r="D36" s="671"/>
      <c r="E36" s="671"/>
      <c r="F36" s="671"/>
      <c r="G36" s="671"/>
      <c r="H36" s="671"/>
      <c r="I36" s="671"/>
      <c r="J36" s="671"/>
      <c r="K36" s="672"/>
      <c r="L36" s="671"/>
      <c r="M36" s="671"/>
      <c r="N36" s="671"/>
      <c r="O36" s="671"/>
      <c r="P36" s="672"/>
      <c r="Q36" s="671"/>
      <c r="R36" s="671"/>
      <c r="S36" s="671"/>
      <c r="T36" s="671"/>
      <c r="U36" s="672"/>
      <c r="V36" s="671"/>
      <c r="W36" s="671"/>
      <c r="X36" s="671"/>
      <c r="Y36" s="671"/>
      <c r="Z36" s="673"/>
      <c r="AA36" s="671"/>
      <c r="AB36" s="671"/>
      <c r="AC36" s="671"/>
      <c r="AD36" s="671"/>
      <c r="AE36" s="673"/>
      <c r="AF36" s="671"/>
      <c r="AG36" s="671"/>
      <c r="AH36" s="671"/>
      <c r="AI36" s="671"/>
      <c r="AJ36" s="672"/>
      <c r="AK36" s="671"/>
      <c r="AL36" s="671"/>
      <c r="AM36" s="671"/>
      <c r="AN36" s="671"/>
      <c r="AO36" s="672"/>
      <c r="AP36" s="671"/>
      <c r="AQ36" s="671"/>
      <c r="AR36" s="671"/>
      <c r="AS36" s="671"/>
      <c r="AT36" s="671"/>
      <c r="AU36" s="671"/>
      <c r="AV36" s="671"/>
      <c r="AW36" s="671"/>
      <c r="AX36" s="671"/>
      <c r="AY36" s="671"/>
      <c r="AZ36" s="671"/>
      <c r="BA36" s="671"/>
      <c r="BB36" s="671"/>
      <c r="BC36" s="671"/>
      <c r="BD36" s="671"/>
      <c r="BE36" s="671"/>
      <c r="BF36" s="671"/>
      <c r="BG36" s="671"/>
      <c r="BH36" s="671"/>
      <c r="BI36" s="671"/>
      <c r="BJ36" s="671"/>
      <c r="BK36" s="671"/>
      <c r="BL36" s="671"/>
      <c r="BM36" s="671"/>
      <c r="BN36" s="671"/>
      <c r="BO36" s="671"/>
    </row>
    <row r="37" spans="1:67" ht="13.5" thickBot="1" x14ac:dyDescent="0.25">
      <c r="A37" s="671"/>
      <c r="B37" s="689"/>
      <c r="C37" s="671"/>
      <c r="D37" s="671"/>
      <c r="E37" s="671"/>
      <c r="F37" s="671"/>
      <c r="G37" s="671"/>
      <c r="H37" s="671"/>
      <c r="I37" s="671"/>
      <c r="J37" s="671"/>
      <c r="K37" s="672"/>
      <c r="L37" s="671"/>
      <c r="M37" s="671"/>
      <c r="N37" s="671"/>
      <c r="O37" s="671"/>
      <c r="P37" s="672"/>
      <c r="Q37" s="671"/>
      <c r="R37" s="671"/>
      <c r="S37" s="671"/>
      <c r="T37" s="671"/>
      <c r="U37" s="672"/>
      <c r="V37" s="671"/>
      <c r="W37" s="671"/>
      <c r="X37" s="671"/>
      <c r="Y37" s="671"/>
      <c r="Z37" s="673"/>
      <c r="AA37" s="671"/>
      <c r="AB37" s="671"/>
      <c r="AC37" s="671"/>
      <c r="AD37" s="671"/>
      <c r="AE37" s="673"/>
      <c r="AF37" s="671"/>
      <c r="AG37" s="671"/>
      <c r="AH37" s="671"/>
      <c r="AI37" s="671"/>
      <c r="AJ37" s="672"/>
      <c r="AK37" s="671"/>
      <c r="AL37" s="671"/>
      <c r="AM37" s="671"/>
      <c r="AN37" s="671"/>
      <c r="AO37" s="672"/>
      <c r="AP37" s="671"/>
      <c r="AQ37" s="671"/>
      <c r="AR37" s="671"/>
      <c r="AS37" s="671"/>
      <c r="AT37" s="671"/>
      <c r="AU37" s="671"/>
      <c r="AV37" s="671"/>
      <c r="AW37" s="671"/>
      <c r="AX37" s="671"/>
      <c r="AY37" s="671"/>
      <c r="AZ37" s="671"/>
      <c r="BA37" s="671"/>
      <c r="BB37" s="671"/>
      <c r="BC37" s="671"/>
      <c r="BD37" s="671"/>
      <c r="BE37" s="671"/>
      <c r="BF37" s="671"/>
      <c r="BG37" s="671"/>
      <c r="BH37" s="671"/>
      <c r="BI37" s="671"/>
      <c r="BJ37" s="671"/>
      <c r="BK37" s="671"/>
      <c r="BL37" s="671"/>
      <c r="BM37" s="671"/>
      <c r="BN37" s="671"/>
      <c r="BO37" s="671"/>
    </row>
    <row r="38" spans="1:67" ht="12.75" customHeight="1" x14ac:dyDescent="0.2">
      <c r="A38" s="671"/>
      <c r="B38" s="932" t="s">
        <v>273</v>
      </c>
      <c r="C38" s="954">
        <f>C6</f>
        <v>0</v>
      </c>
      <c r="D38" s="955"/>
      <c r="E38" s="955"/>
      <c r="F38" s="956"/>
      <c r="G38" s="957" t="s">
        <v>96</v>
      </c>
      <c r="H38" s="959">
        <f>H6</f>
        <v>0</v>
      </c>
      <c r="I38" s="960"/>
      <c r="J38" s="960"/>
      <c r="K38" s="961"/>
      <c r="L38" s="954">
        <f>L6</f>
        <v>0</v>
      </c>
      <c r="M38" s="955"/>
      <c r="N38" s="955"/>
      <c r="O38" s="955"/>
      <c r="P38" s="956"/>
      <c r="Q38" s="954">
        <f>Q6</f>
        <v>0</v>
      </c>
      <c r="R38" s="955"/>
      <c r="S38" s="955"/>
      <c r="T38" s="955"/>
      <c r="U38" s="956"/>
      <c r="V38" s="954">
        <f>V6</f>
        <v>0</v>
      </c>
      <c r="W38" s="955"/>
      <c r="X38" s="955"/>
      <c r="Y38" s="955"/>
      <c r="Z38" s="956"/>
      <c r="AA38" s="954">
        <f>AA6</f>
        <v>0</v>
      </c>
      <c r="AB38" s="955"/>
      <c r="AC38" s="955"/>
      <c r="AD38" s="955"/>
      <c r="AE38" s="956"/>
      <c r="AF38" s="954">
        <f>AF6</f>
        <v>0</v>
      </c>
      <c r="AG38" s="955"/>
      <c r="AH38" s="955"/>
      <c r="AI38" s="955"/>
      <c r="AJ38" s="956"/>
      <c r="AK38" s="954">
        <f>AK6</f>
        <v>0</v>
      </c>
      <c r="AL38" s="955"/>
      <c r="AM38" s="955"/>
      <c r="AN38" s="955"/>
      <c r="AO38" s="956"/>
      <c r="AP38" s="954">
        <f>AP6</f>
        <v>0</v>
      </c>
      <c r="AQ38" s="955"/>
      <c r="AR38" s="955"/>
      <c r="AS38" s="955"/>
      <c r="AT38" s="956"/>
      <c r="AU38" s="954">
        <f>AU6</f>
        <v>0</v>
      </c>
      <c r="AV38" s="955"/>
      <c r="AW38" s="955"/>
      <c r="AX38" s="955"/>
      <c r="AY38" s="956"/>
      <c r="AZ38" s="954">
        <f>AZ6</f>
        <v>0</v>
      </c>
      <c r="BA38" s="955"/>
      <c r="BB38" s="955"/>
      <c r="BC38" s="955"/>
      <c r="BD38" s="956"/>
      <c r="BE38" s="954">
        <f>BE6</f>
        <v>0</v>
      </c>
      <c r="BF38" s="955"/>
      <c r="BG38" s="955"/>
      <c r="BH38" s="955"/>
      <c r="BI38" s="956"/>
      <c r="BJ38" s="954">
        <f>BJ6</f>
        <v>0</v>
      </c>
      <c r="BK38" s="955"/>
      <c r="BL38" s="955"/>
      <c r="BM38" s="955"/>
      <c r="BN38" s="956"/>
      <c r="BO38" s="671"/>
    </row>
    <row r="39" spans="1:67" ht="13.5" thickBot="1" x14ac:dyDescent="0.25">
      <c r="A39" s="671"/>
      <c r="B39" s="933"/>
      <c r="C39" s="682" t="s">
        <v>22</v>
      </c>
      <c r="D39" s="683" t="s">
        <v>21</v>
      </c>
      <c r="E39" s="684" t="s">
        <v>23</v>
      </c>
      <c r="F39" s="840" t="s">
        <v>47</v>
      </c>
      <c r="G39" s="958"/>
      <c r="H39" s="842" t="s">
        <v>22</v>
      </c>
      <c r="I39" s="683" t="s">
        <v>21</v>
      </c>
      <c r="J39" s="684" t="s">
        <v>23</v>
      </c>
      <c r="K39" s="686" t="s">
        <v>47</v>
      </c>
      <c r="L39" s="682" t="s">
        <v>22</v>
      </c>
      <c r="M39" s="683" t="s">
        <v>21</v>
      </c>
      <c r="N39" s="684" t="s">
        <v>23</v>
      </c>
      <c r="O39" s="808" t="s">
        <v>294</v>
      </c>
      <c r="P39" s="686" t="s">
        <v>47</v>
      </c>
      <c r="Q39" s="682" t="s">
        <v>22</v>
      </c>
      <c r="R39" s="683" t="s">
        <v>21</v>
      </c>
      <c r="S39" s="684" t="s">
        <v>23</v>
      </c>
      <c r="T39" s="808" t="s">
        <v>294</v>
      </c>
      <c r="U39" s="686" t="s">
        <v>47</v>
      </c>
      <c r="V39" s="682" t="s">
        <v>22</v>
      </c>
      <c r="W39" s="683" t="s">
        <v>21</v>
      </c>
      <c r="X39" s="684" t="s">
        <v>23</v>
      </c>
      <c r="Y39" s="808" t="s">
        <v>294</v>
      </c>
      <c r="Z39" s="762" t="s">
        <v>47</v>
      </c>
      <c r="AA39" s="682" t="s">
        <v>22</v>
      </c>
      <c r="AB39" s="683" t="s">
        <v>21</v>
      </c>
      <c r="AC39" s="684" t="s">
        <v>23</v>
      </c>
      <c r="AD39" s="808" t="s">
        <v>294</v>
      </c>
      <c r="AE39" s="687" t="s">
        <v>47</v>
      </c>
      <c r="AF39" s="682" t="s">
        <v>22</v>
      </c>
      <c r="AG39" s="683" t="s">
        <v>21</v>
      </c>
      <c r="AH39" s="684" t="s">
        <v>23</v>
      </c>
      <c r="AI39" s="808" t="s">
        <v>294</v>
      </c>
      <c r="AJ39" s="686" t="s">
        <v>47</v>
      </c>
      <c r="AK39" s="682" t="s">
        <v>22</v>
      </c>
      <c r="AL39" s="683" t="s">
        <v>21</v>
      </c>
      <c r="AM39" s="683" t="s">
        <v>289</v>
      </c>
      <c r="AN39" s="808" t="s">
        <v>294</v>
      </c>
      <c r="AO39" s="686" t="s">
        <v>47</v>
      </c>
      <c r="AP39" s="682" t="s">
        <v>22</v>
      </c>
      <c r="AQ39" s="683" t="s">
        <v>21</v>
      </c>
      <c r="AR39" s="683" t="s">
        <v>289</v>
      </c>
      <c r="AS39" s="808" t="s">
        <v>294</v>
      </c>
      <c r="AT39" s="686" t="s">
        <v>47</v>
      </c>
      <c r="AU39" s="682" t="s">
        <v>22</v>
      </c>
      <c r="AV39" s="683" t="s">
        <v>21</v>
      </c>
      <c r="AW39" s="683" t="s">
        <v>289</v>
      </c>
      <c r="AX39" s="808" t="s">
        <v>294</v>
      </c>
      <c r="AY39" s="686" t="s">
        <v>47</v>
      </c>
      <c r="AZ39" s="682" t="s">
        <v>22</v>
      </c>
      <c r="BA39" s="683" t="s">
        <v>21</v>
      </c>
      <c r="BB39" s="683" t="s">
        <v>289</v>
      </c>
      <c r="BC39" s="808" t="s">
        <v>294</v>
      </c>
      <c r="BD39" s="686" t="s">
        <v>47</v>
      </c>
      <c r="BE39" s="682" t="s">
        <v>22</v>
      </c>
      <c r="BF39" s="683" t="s">
        <v>21</v>
      </c>
      <c r="BG39" s="683" t="s">
        <v>289</v>
      </c>
      <c r="BH39" s="808" t="s">
        <v>294</v>
      </c>
      <c r="BI39" s="686" t="s">
        <v>47</v>
      </c>
      <c r="BJ39" s="682" t="s">
        <v>22</v>
      </c>
      <c r="BK39" s="683" t="s">
        <v>21</v>
      </c>
      <c r="BL39" s="683" t="s">
        <v>289</v>
      </c>
      <c r="BM39" s="808" t="s">
        <v>294</v>
      </c>
      <c r="BN39" s="686" t="s">
        <v>47</v>
      </c>
      <c r="BO39" s="671"/>
    </row>
    <row r="40" spans="1:67" x14ac:dyDescent="0.2">
      <c r="A40" s="671"/>
      <c r="B40" s="872" t="s">
        <v>276</v>
      </c>
      <c r="C40" s="752">
        <f>C42+C49</f>
        <v>0</v>
      </c>
      <c r="D40" s="752">
        <f t="shared" ref="D40:E40" si="86">D42+D49</f>
        <v>0</v>
      </c>
      <c r="E40" s="752">
        <f t="shared" si="86"/>
        <v>0</v>
      </c>
      <c r="F40" s="804"/>
      <c r="G40" s="845"/>
      <c r="H40" s="843">
        <f>H42+H49</f>
        <v>0</v>
      </c>
      <c r="I40" s="843">
        <f>I42+I49</f>
        <v>0</v>
      </c>
      <c r="J40" s="755">
        <f>J42+J49</f>
        <v>0</v>
      </c>
      <c r="K40" s="767"/>
      <c r="L40" s="752">
        <f>L42+L49</f>
        <v>0</v>
      </c>
      <c r="M40" s="753">
        <f>M42+M49</f>
        <v>0</v>
      </c>
      <c r="N40" s="753">
        <f>N42+N49</f>
        <v>0</v>
      </c>
      <c r="O40" s="804"/>
      <c r="P40" s="756" t="e">
        <f>(N40-$J40)/$J40</f>
        <v>#DIV/0!</v>
      </c>
      <c r="Q40" s="752">
        <f>Q42+Q49</f>
        <v>0</v>
      </c>
      <c r="R40" s="753">
        <f>R42+R49</f>
        <v>0</v>
      </c>
      <c r="S40" s="753">
        <f>S42+S49</f>
        <v>0</v>
      </c>
      <c r="T40" s="804"/>
      <c r="U40" s="756" t="e">
        <f>(S40-$J40)/$J40</f>
        <v>#DIV/0!</v>
      </c>
      <c r="V40" s="752">
        <f>V42+V49</f>
        <v>0</v>
      </c>
      <c r="W40" s="753">
        <f>W42+W49</f>
        <v>0</v>
      </c>
      <c r="X40" s="753">
        <f>X42+X49</f>
        <v>0</v>
      </c>
      <c r="Y40" s="804"/>
      <c r="Z40" s="763" t="e">
        <f>(X40-$J40)/$J40</f>
        <v>#DIV/0!</v>
      </c>
      <c r="AA40" s="752">
        <f>AA42+AA49</f>
        <v>0</v>
      </c>
      <c r="AB40" s="753">
        <f>AB42+AB49</f>
        <v>0</v>
      </c>
      <c r="AC40" s="753">
        <f>AC42+AC49</f>
        <v>0</v>
      </c>
      <c r="AD40" s="804"/>
      <c r="AE40" s="756" t="e">
        <f>(AC40-$J40)/$J40</f>
        <v>#DIV/0!</v>
      </c>
      <c r="AF40" s="752">
        <f>AF42+AF49</f>
        <v>0</v>
      </c>
      <c r="AG40" s="753">
        <f>AG42+AG49</f>
        <v>0</v>
      </c>
      <c r="AH40" s="753">
        <f>AH42+AH49</f>
        <v>0</v>
      </c>
      <c r="AI40" s="804"/>
      <c r="AJ40" s="756" t="e">
        <f>(AH40-$J40)/$J40</f>
        <v>#DIV/0!</v>
      </c>
      <c r="AK40" s="752">
        <f>AK42+AK49</f>
        <v>0</v>
      </c>
      <c r="AL40" s="753">
        <f>AL42+AL49</f>
        <v>0</v>
      </c>
      <c r="AM40" s="753">
        <f>AM42+AM49</f>
        <v>0</v>
      </c>
      <c r="AN40" s="804"/>
      <c r="AO40" s="756" t="e">
        <f>(AM40-$J40)/$J40</f>
        <v>#DIV/0!</v>
      </c>
      <c r="AP40" s="752">
        <f>AP42+AP49</f>
        <v>0</v>
      </c>
      <c r="AQ40" s="753">
        <f>AQ42+AQ49</f>
        <v>0</v>
      </c>
      <c r="AR40" s="753">
        <f>AR42+AR49</f>
        <v>0</v>
      </c>
      <c r="AS40" s="804"/>
      <c r="AT40" s="756" t="e">
        <f>(AR40-$J40)/$J40</f>
        <v>#DIV/0!</v>
      </c>
      <c r="AU40" s="752">
        <f>AU42+AU49</f>
        <v>0</v>
      </c>
      <c r="AV40" s="753">
        <f>AV42+AV49</f>
        <v>0</v>
      </c>
      <c r="AW40" s="753">
        <f>AW42+AW49</f>
        <v>0</v>
      </c>
      <c r="AX40" s="804"/>
      <c r="AY40" s="756" t="e">
        <f>(AW40-$J40)/$J40</f>
        <v>#DIV/0!</v>
      </c>
      <c r="AZ40" s="752">
        <f>AZ42+AZ49</f>
        <v>0</v>
      </c>
      <c r="BA40" s="753">
        <f>BA42+BA49</f>
        <v>0</v>
      </c>
      <c r="BB40" s="753">
        <f>BB42+BB49</f>
        <v>0</v>
      </c>
      <c r="BC40" s="804"/>
      <c r="BD40" s="756" t="e">
        <f>(BB40-$J40)/$J40</f>
        <v>#DIV/0!</v>
      </c>
      <c r="BE40" s="752">
        <f>BE42+BE49</f>
        <v>0</v>
      </c>
      <c r="BF40" s="753">
        <f>BF42+BF49</f>
        <v>0</v>
      </c>
      <c r="BG40" s="753">
        <f>BG42+BG49</f>
        <v>0</v>
      </c>
      <c r="BH40" s="804"/>
      <c r="BI40" s="756" t="e">
        <f>(BG40-$J40)/$J40</f>
        <v>#DIV/0!</v>
      </c>
      <c r="BJ40" s="752">
        <f>BJ42+BJ49</f>
        <v>0</v>
      </c>
      <c r="BK40" s="753">
        <f>BK42+BK49</f>
        <v>0</v>
      </c>
      <c r="BL40" s="753">
        <f>BL42+BL49</f>
        <v>0</v>
      </c>
      <c r="BM40" s="804"/>
      <c r="BN40" s="756" t="e">
        <f>(BL40-$J40)/$J40</f>
        <v>#DIV/0!</v>
      </c>
      <c r="BO40" s="671"/>
    </row>
    <row r="41" spans="1:67" ht="13.5" thickBot="1" x14ac:dyDescent="0.25">
      <c r="A41" s="671"/>
      <c r="B41" s="775" t="s">
        <v>277</v>
      </c>
      <c r="C41" s="776"/>
      <c r="D41" s="777"/>
      <c r="E41" s="778"/>
      <c r="F41" s="841"/>
      <c r="G41" s="851">
        <f>G42+G49</f>
        <v>0</v>
      </c>
      <c r="H41" s="844"/>
      <c r="I41" s="777"/>
      <c r="J41" s="780">
        <v>0</v>
      </c>
      <c r="K41" s="781"/>
      <c r="L41" s="776">
        <f>($H$40-L40)</f>
        <v>0</v>
      </c>
      <c r="M41" s="777">
        <f>($I$40-M40)</f>
        <v>0</v>
      </c>
      <c r="N41" s="782">
        <f>($J$40-N40)</f>
        <v>0</v>
      </c>
      <c r="O41" s="805">
        <f>N41</f>
        <v>0</v>
      </c>
      <c r="P41" s="781"/>
      <c r="Q41" s="776">
        <f>($H$40-Q40)</f>
        <v>0</v>
      </c>
      <c r="R41" s="777">
        <f>($I$40-R40)</f>
        <v>0</v>
      </c>
      <c r="S41" s="782">
        <f>($J$40-S40)</f>
        <v>0</v>
      </c>
      <c r="T41" s="805">
        <f>S41</f>
        <v>0</v>
      </c>
      <c r="U41" s="781"/>
      <c r="V41" s="776">
        <f>($H$40-V40)</f>
        <v>0</v>
      </c>
      <c r="W41" s="777">
        <f>($I$40-W40)</f>
        <v>0</v>
      </c>
      <c r="X41" s="782">
        <f>($J$40-X40)</f>
        <v>0</v>
      </c>
      <c r="Y41" s="805">
        <f>X41</f>
        <v>0</v>
      </c>
      <c r="Z41" s="783"/>
      <c r="AA41" s="776">
        <f>($H$40-AA40)</f>
        <v>0</v>
      </c>
      <c r="AB41" s="777">
        <f>($I$40-AB40)</f>
        <v>0</v>
      </c>
      <c r="AC41" s="782">
        <f>($J$40-AC40)</f>
        <v>0</v>
      </c>
      <c r="AD41" s="805">
        <f>AC41</f>
        <v>0</v>
      </c>
      <c r="AE41" s="781"/>
      <c r="AF41" s="776">
        <f>($H$40-AF40)</f>
        <v>0</v>
      </c>
      <c r="AG41" s="777">
        <f>($I$40-AG40)</f>
        <v>0</v>
      </c>
      <c r="AH41" s="782">
        <f>($J$40-AH40)</f>
        <v>0</v>
      </c>
      <c r="AI41" s="805">
        <f>AH41</f>
        <v>0</v>
      </c>
      <c r="AJ41" s="781"/>
      <c r="AK41" s="776">
        <f>($H$40-AK40)</f>
        <v>0</v>
      </c>
      <c r="AL41" s="777">
        <f>($I$40-AL40)</f>
        <v>0</v>
      </c>
      <c r="AM41" s="782">
        <f>($J$40-AM40)</f>
        <v>0</v>
      </c>
      <c r="AN41" s="805">
        <f>AM41</f>
        <v>0</v>
      </c>
      <c r="AO41" s="781"/>
      <c r="AP41" s="776">
        <f>($H$40-AP40)</f>
        <v>0</v>
      </c>
      <c r="AQ41" s="777">
        <f>($I$40-AQ40)</f>
        <v>0</v>
      </c>
      <c r="AR41" s="782">
        <f>($J$40-AR40)</f>
        <v>0</v>
      </c>
      <c r="AS41" s="805">
        <f>AR41</f>
        <v>0</v>
      </c>
      <c r="AT41" s="781"/>
      <c r="AU41" s="776">
        <f>($H$40-AU40)</f>
        <v>0</v>
      </c>
      <c r="AV41" s="777">
        <f>($I$40-AV40)</f>
        <v>0</v>
      </c>
      <c r="AW41" s="782">
        <f>($J$40-AW40)</f>
        <v>0</v>
      </c>
      <c r="AX41" s="805">
        <f>AW41</f>
        <v>0</v>
      </c>
      <c r="AY41" s="781"/>
      <c r="AZ41" s="720">
        <f>($H$40-AZ40)</f>
        <v>0</v>
      </c>
      <c r="BA41" s="721">
        <f>($I$40-BA40)</f>
        <v>0</v>
      </c>
      <c r="BB41" s="759">
        <f>($J$40-BB40)</f>
        <v>0</v>
      </c>
      <c r="BC41" s="823">
        <f>BB41</f>
        <v>0</v>
      </c>
      <c r="BD41" s="687"/>
      <c r="BE41" s="720">
        <f>($H$40-BE40)</f>
        <v>0</v>
      </c>
      <c r="BF41" s="721">
        <f>($I$40-BF40)</f>
        <v>0</v>
      </c>
      <c r="BG41" s="759">
        <f>($J$40-BG40)</f>
        <v>0</v>
      </c>
      <c r="BH41" s="823">
        <f>BG41</f>
        <v>0</v>
      </c>
      <c r="BI41" s="687"/>
      <c r="BJ41" s="720">
        <f>($H$40-BJ40)</f>
        <v>0</v>
      </c>
      <c r="BK41" s="721">
        <f>($I$40-BK40)</f>
        <v>0</v>
      </c>
      <c r="BL41" s="759">
        <f>($J$40-BL40)</f>
        <v>0</v>
      </c>
      <c r="BM41" s="823">
        <f>BL41</f>
        <v>0</v>
      </c>
      <c r="BN41" s="687"/>
      <c r="BO41" s="671"/>
    </row>
    <row r="42" spans="1:67" ht="13.5" thickBot="1" x14ac:dyDescent="0.25">
      <c r="A42" s="671"/>
      <c r="B42" s="769" t="s">
        <v>81</v>
      </c>
      <c r="C42" s="828">
        <f>C43</f>
        <v>0</v>
      </c>
      <c r="D42" s="727">
        <f t="shared" ref="D42:E42" si="87">D43</f>
        <v>0</v>
      </c>
      <c r="E42" s="727">
        <f t="shared" si="87"/>
        <v>0</v>
      </c>
      <c r="F42" s="837"/>
      <c r="G42" s="846">
        <f t="shared" ref="G42:G64" si="88">E42-J42</f>
        <v>0</v>
      </c>
      <c r="H42" s="832">
        <f>H43</f>
        <v>0</v>
      </c>
      <c r="I42" s="727">
        <f t="shared" ref="I42:J42" si="89">I43</f>
        <v>0</v>
      </c>
      <c r="J42" s="727">
        <f t="shared" si="89"/>
        <v>0</v>
      </c>
      <c r="K42" s="745">
        <v>0</v>
      </c>
      <c r="L42" s="828">
        <f>L43</f>
        <v>0</v>
      </c>
      <c r="M42" s="727">
        <f t="shared" ref="M42:O42" si="90">M43</f>
        <v>0</v>
      </c>
      <c r="N42" s="727">
        <f t="shared" si="90"/>
        <v>0</v>
      </c>
      <c r="O42" s="727">
        <f t="shared" si="90"/>
        <v>0</v>
      </c>
      <c r="P42" s="861" t="e">
        <f>(N42-$J42)/$J42</f>
        <v>#DIV/0!</v>
      </c>
      <c r="Q42" s="828">
        <f>Q43</f>
        <v>0</v>
      </c>
      <c r="R42" s="727">
        <f t="shared" ref="R42:S42" si="91">R43</f>
        <v>0</v>
      </c>
      <c r="S42" s="727">
        <f t="shared" si="91"/>
        <v>0</v>
      </c>
      <c r="T42" s="803">
        <f t="shared" ref="T42:T64" si="92">-($J42-S42)</f>
        <v>0</v>
      </c>
      <c r="U42" s="861" t="e">
        <f t="shared" ref="U42:U48" si="93">(S42-$J42)/$J42</f>
        <v>#DIV/0!</v>
      </c>
      <c r="V42" s="828">
        <f>V43</f>
        <v>0</v>
      </c>
      <c r="W42" s="727">
        <f t="shared" ref="W42:X42" si="94">W43</f>
        <v>0</v>
      </c>
      <c r="X42" s="727">
        <f t="shared" si="94"/>
        <v>0</v>
      </c>
      <c r="Y42" s="803">
        <f t="shared" ref="Y42:Y64" si="95">-($J42-X42)</f>
        <v>0</v>
      </c>
      <c r="Z42" s="861" t="e">
        <f t="shared" ref="Z42:Z48" si="96">(X42-$J42)/$J42</f>
        <v>#DIV/0!</v>
      </c>
      <c r="AA42" s="828">
        <f>AA43</f>
        <v>0</v>
      </c>
      <c r="AB42" s="727">
        <f t="shared" ref="AB42:AC42" si="97">AB43</f>
        <v>0</v>
      </c>
      <c r="AC42" s="727">
        <f t="shared" si="97"/>
        <v>0</v>
      </c>
      <c r="AD42" s="803">
        <f t="shared" ref="AD42:AD64" si="98">-($J42-AC42)</f>
        <v>0</v>
      </c>
      <c r="AE42" s="861" t="e">
        <f t="shared" ref="AE42:AE48" si="99">(AC42-$J42)/$J42</f>
        <v>#DIV/0!</v>
      </c>
      <c r="AF42" s="828">
        <f>AF43</f>
        <v>0</v>
      </c>
      <c r="AG42" s="727">
        <f t="shared" ref="AG42:AH42" si="100">AG43</f>
        <v>0</v>
      </c>
      <c r="AH42" s="727">
        <f t="shared" si="100"/>
        <v>0</v>
      </c>
      <c r="AI42" s="803">
        <f t="shared" ref="AI42:AI64" si="101">-($J42-AH42)</f>
        <v>0</v>
      </c>
      <c r="AJ42" s="861" t="e">
        <f t="shared" ref="AJ42:AJ48" si="102">(AH42-$J42)/$J42</f>
        <v>#DIV/0!</v>
      </c>
      <c r="AK42" s="828">
        <f>AK43</f>
        <v>0</v>
      </c>
      <c r="AL42" s="727">
        <f t="shared" ref="AL42:AM42" si="103">AL43</f>
        <v>0</v>
      </c>
      <c r="AM42" s="727">
        <f t="shared" si="103"/>
        <v>0</v>
      </c>
      <c r="AN42" s="803">
        <f t="shared" ref="AN42:AN64" si="104">-($J42-AM42)</f>
        <v>0</v>
      </c>
      <c r="AO42" s="861" t="e">
        <f t="shared" ref="AO42:AO48" si="105">(AM42-$J42)/$J42</f>
        <v>#DIV/0!</v>
      </c>
      <c r="AP42" s="828">
        <f>AP43</f>
        <v>0</v>
      </c>
      <c r="AQ42" s="727">
        <f t="shared" ref="AQ42:AR42" si="106">AQ43</f>
        <v>0</v>
      </c>
      <c r="AR42" s="727">
        <f t="shared" si="106"/>
        <v>0</v>
      </c>
      <c r="AS42" s="803">
        <f t="shared" ref="AS42:AS64" si="107">-($J42-AR42)</f>
        <v>0</v>
      </c>
      <c r="AT42" s="861" t="e">
        <f t="shared" ref="AT42:AT48" si="108">(AR42-$J42)/$J42</f>
        <v>#DIV/0!</v>
      </c>
      <c r="AU42" s="828">
        <f>AU43</f>
        <v>0</v>
      </c>
      <c r="AV42" s="727">
        <f t="shared" ref="AV42:AW42" si="109">AV43</f>
        <v>0</v>
      </c>
      <c r="AW42" s="727">
        <f t="shared" si="109"/>
        <v>0</v>
      </c>
      <c r="AX42" s="803">
        <f t="shared" ref="AX42:AX64" si="110">-($J42-AW42)</f>
        <v>0</v>
      </c>
      <c r="AY42" s="861" t="e">
        <f t="shared" ref="AY42:AY48" si="111">(AW42-$J42)/$J42</f>
        <v>#DIV/0!</v>
      </c>
      <c r="AZ42" s="828">
        <f>AZ43</f>
        <v>0</v>
      </c>
      <c r="BA42" s="727">
        <f t="shared" ref="BA42:BB42" si="112">BA43</f>
        <v>0</v>
      </c>
      <c r="BB42" s="727">
        <f t="shared" si="112"/>
        <v>0</v>
      </c>
      <c r="BC42" s="803">
        <f t="shared" ref="BC42:BC64" si="113">-($J42-BB42)</f>
        <v>0</v>
      </c>
      <c r="BD42" s="861" t="e">
        <f t="shared" ref="BD42:BD48" si="114">(BB42-$J42)/$J42</f>
        <v>#DIV/0!</v>
      </c>
      <c r="BE42" s="828">
        <f>BE43</f>
        <v>0</v>
      </c>
      <c r="BF42" s="727">
        <f>BF43</f>
        <v>0</v>
      </c>
      <c r="BG42" s="727">
        <f>BG43</f>
        <v>0</v>
      </c>
      <c r="BH42" s="803">
        <f t="shared" ref="BH42:BH64" si="115">-($J42-BG42)</f>
        <v>0</v>
      </c>
      <c r="BI42" s="861" t="e">
        <f t="shared" ref="BI42:BI48" si="116">(BG42-$J42)/$J42</f>
        <v>#DIV/0!</v>
      </c>
      <c r="BJ42" s="828">
        <f>BJ43</f>
        <v>0</v>
      </c>
      <c r="BK42" s="727">
        <f t="shared" ref="BK42:BL42" si="117">BK43</f>
        <v>0</v>
      </c>
      <c r="BL42" s="727">
        <f t="shared" si="117"/>
        <v>0</v>
      </c>
      <c r="BM42" s="803">
        <f t="shared" ref="BM42:BM64" si="118">-($J42-BL42)</f>
        <v>0</v>
      </c>
      <c r="BN42" s="861" t="e">
        <f t="shared" ref="BN42:BN48" si="119">(BL42-$J42)/$J42</f>
        <v>#DIV/0!</v>
      </c>
      <c r="BO42" s="671"/>
    </row>
    <row r="43" spans="1:67" ht="13.5" thickBot="1" x14ac:dyDescent="0.25">
      <c r="A43" s="671"/>
      <c r="B43" s="743" t="s">
        <v>173</v>
      </c>
      <c r="C43" s="829">
        <f>SUM(C44:C48)</f>
        <v>0</v>
      </c>
      <c r="D43" s="708">
        <f>SUM(D44:D48)</f>
        <v>0</v>
      </c>
      <c r="E43" s="708">
        <f>SUM(E44:E48)</f>
        <v>0</v>
      </c>
      <c r="F43" s="835"/>
      <c r="G43" s="847">
        <f t="shared" si="88"/>
        <v>0</v>
      </c>
      <c r="H43" s="831">
        <f>SUM(H44:H48)</f>
        <v>0</v>
      </c>
      <c r="I43" s="708">
        <f>SUM(I44:I48)</f>
        <v>0</v>
      </c>
      <c r="J43" s="708">
        <f>SUM(J44:J48)</f>
        <v>0</v>
      </c>
      <c r="K43" s="657">
        <v>0</v>
      </c>
      <c r="L43" s="829">
        <f>SUM(L44:L48)</f>
        <v>0</v>
      </c>
      <c r="M43" s="708">
        <f>SUM(M44:M48)</f>
        <v>0</v>
      </c>
      <c r="N43" s="708">
        <f>SUM(N44:N48)</f>
        <v>0</v>
      </c>
      <c r="O43" s="830">
        <f t="shared" ref="O43:O64" si="120">-($J43-N43)</f>
        <v>0</v>
      </c>
      <c r="P43" s="861" t="e">
        <f>(N43-$J43)/$J43</f>
        <v>#DIV/0!</v>
      </c>
      <c r="Q43" s="829">
        <f>SUM(Q44:Q48)</f>
        <v>0</v>
      </c>
      <c r="R43" s="708">
        <f>SUM(R44:R48)</f>
        <v>0</v>
      </c>
      <c r="S43" s="708">
        <f>SUM(S44:S48)</f>
        <v>0</v>
      </c>
      <c r="T43" s="811">
        <f t="shared" si="92"/>
        <v>0</v>
      </c>
      <c r="U43" s="861" t="e">
        <f t="shared" si="93"/>
        <v>#DIV/0!</v>
      </c>
      <c r="V43" s="829">
        <f>SUM(V44:V48)</f>
        <v>0</v>
      </c>
      <c r="W43" s="708">
        <f>SUM(W44:W48)</f>
        <v>0</v>
      </c>
      <c r="X43" s="708">
        <f>SUM(X44:X48)</f>
        <v>0</v>
      </c>
      <c r="Y43" s="811">
        <f t="shared" si="95"/>
        <v>0</v>
      </c>
      <c r="Z43" s="861" t="e">
        <f t="shared" si="96"/>
        <v>#DIV/0!</v>
      </c>
      <c r="AA43" s="829">
        <f>SUM(AA44:AA48)</f>
        <v>0</v>
      </c>
      <c r="AB43" s="708">
        <f>SUM(AB44:AB48)</f>
        <v>0</v>
      </c>
      <c r="AC43" s="708">
        <f>SUM(AC44:AC48)</f>
        <v>0</v>
      </c>
      <c r="AD43" s="811">
        <f t="shared" si="98"/>
        <v>0</v>
      </c>
      <c r="AE43" s="861" t="e">
        <f t="shared" si="99"/>
        <v>#DIV/0!</v>
      </c>
      <c r="AF43" s="829">
        <f>SUM(AF44:AF48)</f>
        <v>0</v>
      </c>
      <c r="AG43" s="708">
        <f>SUM(AG44:AG48)</f>
        <v>0</v>
      </c>
      <c r="AH43" s="708">
        <f>SUM(AH44:AH48)</f>
        <v>0</v>
      </c>
      <c r="AI43" s="811">
        <f t="shared" si="101"/>
        <v>0</v>
      </c>
      <c r="AJ43" s="861" t="e">
        <f t="shared" si="102"/>
        <v>#DIV/0!</v>
      </c>
      <c r="AK43" s="829">
        <f>SUM(AK44:AK48)</f>
        <v>0</v>
      </c>
      <c r="AL43" s="708">
        <f>SUM(AL44:AL48)</f>
        <v>0</v>
      </c>
      <c r="AM43" s="708">
        <f>SUM(AM44:AM48)</f>
        <v>0</v>
      </c>
      <c r="AN43" s="811">
        <f t="shared" si="104"/>
        <v>0</v>
      </c>
      <c r="AO43" s="861" t="e">
        <f t="shared" si="105"/>
        <v>#DIV/0!</v>
      </c>
      <c r="AP43" s="829">
        <f>SUM(AP44:AP48)</f>
        <v>0</v>
      </c>
      <c r="AQ43" s="708">
        <f>SUM(AQ44:AQ48)</f>
        <v>0</v>
      </c>
      <c r="AR43" s="708">
        <f>SUM(AR44:AR48)</f>
        <v>0</v>
      </c>
      <c r="AS43" s="811">
        <f t="shared" si="107"/>
        <v>0</v>
      </c>
      <c r="AT43" s="861" t="e">
        <f t="shared" si="108"/>
        <v>#DIV/0!</v>
      </c>
      <c r="AU43" s="829">
        <f>SUM(AU44:AU48)</f>
        <v>0</v>
      </c>
      <c r="AV43" s="708">
        <f>SUM(AV44:AV48)</f>
        <v>0</v>
      </c>
      <c r="AW43" s="708">
        <f>SUM(AW44:AW48)</f>
        <v>0</v>
      </c>
      <c r="AX43" s="811">
        <f t="shared" si="110"/>
        <v>0</v>
      </c>
      <c r="AY43" s="861" t="e">
        <f t="shared" si="111"/>
        <v>#DIV/0!</v>
      </c>
      <c r="AZ43" s="829">
        <f>SUM(AZ44:AZ48)</f>
        <v>0</v>
      </c>
      <c r="BA43" s="708">
        <f>SUM(BA44:BA48)</f>
        <v>0</v>
      </c>
      <c r="BB43" s="708">
        <f>SUM(BB44:BB48)</f>
        <v>0</v>
      </c>
      <c r="BC43" s="811">
        <f t="shared" si="113"/>
        <v>0</v>
      </c>
      <c r="BD43" s="861" t="e">
        <f t="shared" si="114"/>
        <v>#DIV/0!</v>
      </c>
      <c r="BE43" s="829">
        <f>SUM(BE44:BE48)</f>
        <v>0</v>
      </c>
      <c r="BF43" s="708">
        <f>SUM(BF44:BF48)</f>
        <v>0</v>
      </c>
      <c r="BG43" s="708">
        <f>SUM(BG44:BG48)</f>
        <v>0</v>
      </c>
      <c r="BH43" s="811">
        <f t="shared" si="115"/>
        <v>0</v>
      </c>
      <c r="BI43" s="861" t="e">
        <f t="shared" si="116"/>
        <v>#DIV/0!</v>
      </c>
      <c r="BJ43" s="829">
        <f>SUM(BJ44:BJ48)</f>
        <v>0</v>
      </c>
      <c r="BK43" s="708">
        <f>SUM(BK44:BK48)</f>
        <v>0</v>
      </c>
      <c r="BL43" s="708">
        <f>SUM(BL44:BL48)</f>
        <v>0</v>
      </c>
      <c r="BM43" s="811">
        <f t="shared" si="118"/>
        <v>0</v>
      </c>
      <c r="BN43" s="861" t="e">
        <f>(BL43-$J43)/$J43</f>
        <v>#DIV/0!</v>
      </c>
      <c r="BO43" s="671"/>
    </row>
    <row r="44" spans="1:67" s="654" customFormat="1" ht="13.5" thickBot="1" x14ac:dyDescent="0.25">
      <c r="A44" s="824"/>
      <c r="B44" s="770" t="s">
        <v>316</v>
      </c>
      <c r="C44" s="705"/>
      <c r="D44" s="706"/>
      <c r="E44" s="706">
        <f t="shared" ref="E44:E48" si="121">SUM(C44:D44)</f>
        <v>0</v>
      </c>
      <c r="F44" s="836"/>
      <c r="G44" s="848">
        <f t="shared" si="88"/>
        <v>0</v>
      </c>
      <c r="H44" s="712"/>
      <c r="I44" s="706"/>
      <c r="J44" s="706">
        <f>SUM(H44:I44)</f>
        <v>0</v>
      </c>
      <c r="K44" s="658">
        <v>0</v>
      </c>
      <c r="L44" s="705"/>
      <c r="M44" s="706"/>
      <c r="N44" s="706">
        <f>SUM(L44:M44)</f>
        <v>0</v>
      </c>
      <c r="O44" s="810">
        <f t="shared" si="120"/>
        <v>0</v>
      </c>
      <c r="P44" s="861" t="e">
        <f t="shared" ref="P44:P48" si="122">(N44-$J44)/$J44</f>
        <v>#DIV/0!</v>
      </c>
      <c r="Q44" s="705"/>
      <c r="R44" s="706"/>
      <c r="S44" s="706">
        <f>SUM(Q44:R44)</f>
        <v>0</v>
      </c>
      <c r="T44" s="810">
        <f t="shared" si="92"/>
        <v>0</v>
      </c>
      <c r="U44" s="861" t="e">
        <f t="shared" si="93"/>
        <v>#DIV/0!</v>
      </c>
      <c r="V44" s="705"/>
      <c r="W44" s="706"/>
      <c r="X44" s="706">
        <f>SUM(V44:W44)</f>
        <v>0</v>
      </c>
      <c r="Y44" s="810">
        <f t="shared" si="95"/>
        <v>0</v>
      </c>
      <c r="Z44" s="861" t="e">
        <f t="shared" si="96"/>
        <v>#DIV/0!</v>
      </c>
      <c r="AA44" s="705"/>
      <c r="AB44" s="706"/>
      <c r="AC44" s="706">
        <f>SUM(AA44:AB44)</f>
        <v>0</v>
      </c>
      <c r="AD44" s="810">
        <f t="shared" si="98"/>
        <v>0</v>
      </c>
      <c r="AE44" s="861" t="e">
        <f t="shared" si="99"/>
        <v>#DIV/0!</v>
      </c>
      <c r="AF44" s="705"/>
      <c r="AG44" s="706"/>
      <c r="AH44" s="706">
        <f>SUM(AF44:AG44)</f>
        <v>0</v>
      </c>
      <c r="AI44" s="810">
        <f t="shared" si="101"/>
        <v>0</v>
      </c>
      <c r="AJ44" s="861" t="e">
        <f t="shared" si="102"/>
        <v>#DIV/0!</v>
      </c>
      <c r="AK44" s="705"/>
      <c r="AL44" s="706"/>
      <c r="AM44" s="706">
        <f>SUM(AK44:AL44)</f>
        <v>0</v>
      </c>
      <c r="AN44" s="810">
        <f t="shared" si="104"/>
        <v>0</v>
      </c>
      <c r="AO44" s="861" t="e">
        <f t="shared" si="105"/>
        <v>#DIV/0!</v>
      </c>
      <c r="AP44" s="705"/>
      <c r="AQ44" s="706"/>
      <c r="AR44" s="706">
        <f t="shared" ref="AR44:AR64" si="123">SUM(AP44:AQ44)</f>
        <v>0</v>
      </c>
      <c r="AS44" s="810">
        <f t="shared" si="107"/>
        <v>0</v>
      </c>
      <c r="AT44" s="861" t="e">
        <f t="shared" si="108"/>
        <v>#DIV/0!</v>
      </c>
      <c r="AU44" s="705"/>
      <c r="AV44" s="706"/>
      <c r="AW44" s="706">
        <f t="shared" ref="AW44:AW64" si="124">SUM(AU44:AV44)</f>
        <v>0</v>
      </c>
      <c r="AX44" s="810">
        <f t="shared" si="110"/>
        <v>0</v>
      </c>
      <c r="AY44" s="861" t="e">
        <f t="shared" si="111"/>
        <v>#DIV/0!</v>
      </c>
      <c r="AZ44" s="705"/>
      <c r="BA44" s="706"/>
      <c r="BB44" s="706">
        <f>SUM(AZ44:BA44)</f>
        <v>0</v>
      </c>
      <c r="BC44" s="810">
        <f t="shared" si="113"/>
        <v>0</v>
      </c>
      <c r="BD44" s="861" t="e">
        <f t="shared" si="114"/>
        <v>#DIV/0!</v>
      </c>
      <c r="BE44" s="705"/>
      <c r="BF44" s="706"/>
      <c r="BG44" s="706">
        <f>SUM(BE44:BF44)</f>
        <v>0</v>
      </c>
      <c r="BH44" s="810">
        <f t="shared" si="115"/>
        <v>0</v>
      </c>
      <c r="BI44" s="861" t="e">
        <f t="shared" si="116"/>
        <v>#DIV/0!</v>
      </c>
      <c r="BJ44" s="705"/>
      <c r="BK44" s="706"/>
      <c r="BL44" s="706">
        <f>SUM(BJ44:BK44)</f>
        <v>0</v>
      </c>
      <c r="BM44" s="810">
        <f t="shared" si="118"/>
        <v>0</v>
      </c>
      <c r="BN44" s="861" t="e">
        <f t="shared" si="119"/>
        <v>#DIV/0!</v>
      </c>
      <c r="BO44" s="824"/>
    </row>
    <row r="45" spans="1:67" s="654" customFormat="1" ht="13.5" thickBot="1" x14ac:dyDescent="0.25">
      <c r="A45" s="824"/>
      <c r="B45" s="770" t="s">
        <v>9</v>
      </c>
      <c r="C45" s="705"/>
      <c r="D45" s="706"/>
      <c r="E45" s="706">
        <f t="shared" si="121"/>
        <v>0</v>
      </c>
      <c r="F45" s="836"/>
      <c r="G45" s="848">
        <f t="shared" si="88"/>
        <v>0</v>
      </c>
      <c r="H45" s="712"/>
      <c r="I45" s="706"/>
      <c r="J45" s="706">
        <f>SUM(H45:I45)</f>
        <v>0</v>
      </c>
      <c r="K45" s="658">
        <v>0</v>
      </c>
      <c r="L45" s="705"/>
      <c r="M45" s="706"/>
      <c r="N45" s="706">
        <f>SUM(L45:M45)</f>
        <v>0</v>
      </c>
      <c r="O45" s="810">
        <f t="shared" si="120"/>
        <v>0</v>
      </c>
      <c r="P45" s="861" t="e">
        <f t="shared" si="122"/>
        <v>#DIV/0!</v>
      </c>
      <c r="Q45" s="705"/>
      <c r="R45" s="706"/>
      <c r="S45" s="706">
        <f>SUM(Q45:R45)</f>
        <v>0</v>
      </c>
      <c r="T45" s="810">
        <f t="shared" si="92"/>
        <v>0</v>
      </c>
      <c r="U45" s="861" t="e">
        <f t="shared" si="93"/>
        <v>#DIV/0!</v>
      </c>
      <c r="V45" s="705"/>
      <c r="W45" s="706"/>
      <c r="X45" s="706">
        <f>SUM(V45:W45)</f>
        <v>0</v>
      </c>
      <c r="Y45" s="810">
        <f t="shared" si="95"/>
        <v>0</v>
      </c>
      <c r="Z45" s="861" t="e">
        <f t="shared" si="96"/>
        <v>#DIV/0!</v>
      </c>
      <c r="AA45" s="705"/>
      <c r="AB45" s="706"/>
      <c r="AC45" s="706">
        <f>SUM(AA45:AB45)</f>
        <v>0</v>
      </c>
      <c r="AD45" s="810">
        <f t="shared" si="98"/>
        <v>0</v>
      </c>
      <c r="AE45" s="861" t="e">
        <f t="shared" si="99"/>
        <v>#DIV/0!</v>
      </c>
      <c r="AF45" s="705"/>
      <c r="AG45" s="706"/>
      <c r="AH45" s="706">
        <f>SUM(AF45:AG45)</f>
        <v>0</v>
      </c>
      <c r="AI45" s="810">
        <f t="shared" si="101"/>
        <v>0</v>
      </c>
      <c r="AJ45" s="861" t="e">
        <f t="shared" si="102"/>
        <v>#DIV/0!</v>
      </c>
      <c r="AK45" s="705"/>
      <c r="AL45" s="706"/>
      <c r="AM45" s="706">
        <f>SUM(AK45:AL45)</f>
        <v>0</v>
      </c>
      <c r="AN45" s="810">
        <f t="shared" si="104"/>
        <v>0</v>
      </c>
      <c r="AO45" s="861" t="e">
        <f t="shared" si="105"/>
        <v>#DIV/0!</v>
      </c>
      <c r="AP45" s="705"/>
      <c r="AQ45" s="706"/>
      <c r="AR45" s="706">
        <f t="shared" si="123"/>
        <v>0</v>
      </c>
      <c r="AS45" s="810">
        <f t="shared" si="107"/>
        <v>0</v>
      </c>
      <c r="AT45" s="861" t="e">
        <f t="shared" si="108"/>
        <v>#DIV/0!</v>
      </c>
      <c r="AU45" s="705"/>
      <c r="AV45" s="706"/>
      <c r="AW45" s="706">
        <f t="shared" si="124"/>
        <v>0</v>
      </c>
      <c r="AX45" s="810">
        <f t="shared" si="110"/>
        <v>0</v>
      </c>
      <c r="AY45" s="861" t="e">
        <f t="shared" si="111"/>
        <v>#DIV/0!</v>
      </c>
      <c r="AZ45" s="705"/>
      <c r="BA45" s="706"/>
      <c r="BB45" s="706">
        <f>SUM(AZ45:BA45)</f>
        <v>0</v>
      </c>
      <c r="BC45" s="810">
        <f t="shared" si="113"/>
        <v>0</v>
      </c>
      <c r="BD45" s="861" t="e">
        <f t="shared" si="114"/>
        <v>#DIV/0!</v>
      </c>
      <c r="BE45" s="705"/>
      <c r="BF45" s="706"/>
      <c r="BG45" s="706">
        <f>SUM(BE45:BF45)</f>
        <v>0</v>
      </c>
      <c r="BH45" s="810">
        <f t="shared" si="115"/>
        <v>0</v>
      </c>
      <c r="BI45" s="861" t="e">
        <f t="shared" si="116"/>
        <v>#DIV/0!</v>
      </c>
      <c r="BJ45" s="705"/>
      <c r="BK45" s="706"/>
      <c r="BL45" s="706">
        <f>SUM(BJ45:BK45)</f>
        <v>0</v>
      </c>
      <c r="BM45" s="810">
        <f t="shared" si="118"/>
        <v>0</v>
      </c>
      <c r="BN45" s="861" t="e">
        <f t="shared" si="119"/>
        <v>#DIV/0!</v>
      </c>
      <c r="BO45" s="824"/>
    </row>
    <row r="46" spans="1:67" s="654" customFormat="1" ht="13.5" thickBot="1" x14ac:dyDescent="0.25">
      <c r="A46" s="824"/>
      <c r="B46" s="770" t="s">
        <v>103</v>
      </c>
      <c r="C46" s="705"/>
      <c r="D46" s="706"/>
      <c r="E46" s="706">
        <f t="shared" si="121"/>
        <v>0</v>
      </c>
      <c r="F46" s="836"/>
      <c r="G46" s="848">
        <f t="shared" si="88"/>
        <v>0</v>
      </c>
      <c r="H46" s="712"/>
      <c r="I46" s="732"/>
      <c r="J46" s="706">
        <f>SUM(H46:I46)</f>
        <v>0</v>
      </c>
      <c r="K46" s="658">
        <v>0</v>
      </c>
      <c r="L46" s="705"/>
      <c r="M46" s="732"/>
      <c r="N46" s="706">
        <f>SUM(L46:M46)</f>
        <v>0</v>
      </c>
      <c r="O46" s="810">
        <f t="shared" si="120"/>
        <v>0</v>
      </c>
      <c r="P46" s="861" t="e">
        <f t="shared" si="122"/>
        <v>#DIV/0!</v>
      </c>
      <c r="Q46" s="705"/>
      <c r="R46" s="732"/>
      <c r="S46" s="706">
        <f>SUM(Q46:R46)</f>
        <v>0</v>
      </c>
      <c r="T46" s="810">
        <f t="shared" si="92"/>
        <v>0</v>
      </c>
      <c r="U46" s="861" t="e">
        <f t="shared" si="93"/>
        <v>#DIV/0!</v>
      </c>
      <c r="V46" s="705"/>
      <c r="W46" s="732"/>
      <c r="X46" s="706">
        <f>SUM(V46:W46)</f>
        <v>0</v>
      </c>
      <c r="Y46" s="810">
        <f t="shared" si="95"/>
        <v>0</v>
      </c>
      <c r="Z46" s="861" t="e">
        <f t="shared" si="96"/>
        <v>#DIV/0!</v>
      </c>
      <c r="AA46" s="705"/>
      <c r="AB46" s="732"/>
      <c r="AC46" s="706">
        <f>SUM(AA46:AB46)</f>
        <v>0</v>
      </c>
      <c r="AD46" s="810">
        <f t="shared" si="98"/>
        <v>0</v>
      </c>
      <c r="AE46" s="861" t="e">
        <f t="shared" si="99"/>
        <v>#DIV/0!</v>
      </c>
      <c r="AF46" s="705"/>
      <c r="AG46" s="732"/>
      <c r="AH46" s="706">
        <f>SUM(AF46:AG46)</f>
        <v>0</v>
      </c>
      <c r="AI46" s="810">
        <f t="shared" si="101"/>
        <v>0</v>
      </c>
      <c r="AJ46" s="861" t="e">
        <f t="shared" si="102"/>
        <v>#DIV/0!</v>
      </c>
      <c r="AK46" s="705"/>
      <c r="AL46" s="732"/>
      <c r="AM46" s="706">
        <f>SUM(AK46:AL46)</f>
        <v>0</v>
      </c>
      <c r="AN46" s="810">
        <f t="shared" si="104"/>
        <v>0</v>
      </c>
      <c r="AO46" s="861" t="e">
        <f t="shared" si="105"/>
        <v>#DIV/0!</v>
      </c>
      <c r="AP46" s="705"/>
      <c r="AQ46" s="732"/>
      <c r="AR46" s="706">
        <f t="shared" si="123"/>
        <v>0</v>
      </c>
      <c r="AS46" s="810">
        <f t="shared" si="107"/>
        <v>0</v>
      </c>
      <c r="AT46" s="861" t="e">
        <f t="shared" si="108"/>
        <v>#DIV/0!</v>
      </c>
      <c r="AU46" s="705"/>
      <c r="AV46" s="732"/>
      <c r="AW46" s="706">
        <f t="shared" si="124"/>
        <v>0</v>
      </c>
      <c r="AX46" s="810">
        <f t="shared" si="110"/>
        <v>0</v>
      </c>
      <c r="AY46" s="861" t="e">
        <f t="shared" si="111"/>
        <v>#DIV/0!</v>
      </c>
      <c r="AZ46" s="705"/>
      <c r="BA46" s="732"/>
      <c r="BB46" s="706">
        <f>SUM(AZ46:BA46)</f>
        <v>0</v>
      </c>
      <c r="BC46" s="810">
        <f t="shared" si="113"/>
        <v>0</v>
      </c>
      <c r="BD46" s="861" t="e">
        <f t="shared" si="114"/>
        <v>#DIV/0!</v>
      </c>
      <c r="BE46" s="705"/>
      <c r="BF46" s="732"/>
      <c r="BG46" s="706">
        <f>SUM(BE46:BF46)</f>
        <v>0</v>
      </c>
      <c r="BH46" s="810">
        <f t="shared" si="115"/>
        <v>0</v>
      </c>
      <c r="BI46" s="861" t="e">
        <f t="shared" si="116"/>
        <v>#DIV/0!</v>
      </c>
      <c r="BJ46" s="705"/>
      <c r="BK46" s="732"/>
      <c r="BL46" s="706">
        <f>SUM(BJ46:BK46)</f>
        <v>0</v>
      </c>
      <c r="BM46" s="810">
        <f t="shared" si="118"/>
        <v>0</v>
      </c>
      <c r="BN46" s="861" t="e">
        <f t="shared" si="119"/>
        <v>#DIV/0!</v>
      </c>
      <c r="BO46" s="824"/>
    </row>
    <row r="47" spans="1:67" s="654" customFormat="1" ht="13.5" thickBot="1" x14ac:dyDescent="0.25">
      <c r="A47" s="824"/>
      <c r="B47" s="770" t="s">
        <v>13</v>
      </c>
      <c r="C47" s="705"/>
      <c r="D47" s="706"/>
      <c r="E47" s="706">
        <f t="shared" si="121"/>
        <v>0</v>
      </c>
      <c r="F47" s="836"/>
      <c r="G47" s="848">
        <f t="shared" si="88"/>
        <v>0</v>
      </c>
      <c r="H47" s="712"/>
      <c r="I47" s="706"/>
      <c r="J47" s="706">
        <f>SUM(H47:I47)</f>
        <v>0</v>
      </c>
      <c r="K47" s="658">
        <v>0</v>
      </c>
      <c r="L47" s="705"/>
      <c r="M47" s="706"/>
      <c r="N47" s="706">
        <f>SUM(L47:M47)</f>
        <v>0</v>
      </c>
      <c r="O47" s="810">
        <f t="shared" si="120"/>
        <v>0</v>
      </c>
      <c r="P47" s="861" t="e">
        <f t="shared" si="122"/>
        <v>#DIV/0!</v>
      </c>
      <c r="Q47" s="705"/>
      <c r="R47" s="706"/>
      <c r="S47" s="706">
        <f>SUM(Q47:R47)</f>
        <v>0</v>
      </c>
      <c r="T47" s="810">
        <f t="shared" si="92"/>
        <v>0</v>
      </c>
      <c r="U47" s="861" t="e">
        <f t="shared" si="93"/>
        <v>#DIV/0!</v>
      </c>
      <c r="V47" s="705"/>
      <c r="W47" s="706"/>
      <c r="X47" s="706">
        <f>SUM(V47:W47)</f>
        <v>0</v>
      </c>
      <c r="Y47" s="810">
        <f t="shared" si="95"/>
        <v>0</v>
      </c>
      <c r="Z47" s="861" t="e">
        <f>(X47-$J47)/$J47</f>
        <v>#DIV/0!</v>
      </c>
      <c r="AA47" s="705"/>
      <c r="AB47" s="706"/>
      <c r="AC47" s="706">
        <f>SUM(AA47:AB47)</f>
        <v>0</v>
      </c>
      <c r="AD47" s="810">
        <f t="shared" si="98"/>
        <v>0</v>
      </c>
      <c r="AE47" s="861" t="e">
        <f t="shared" si="99"/>
        <v>#DIV/0!</v>
      </c>
      <c r="AF47" s="705"/>
      <c r="AG47" s="706"/>
      <c r="AH47" s="706">
        <f>SUM(AF47:AG47)</f>
        <v>0</v>
      </c>
      <c r="AI47" s="810">
        <f t="shared" si="101"/>
        <v>0</v>
      </c>
      <c r="AJ47" s="861" t="e">
        <f t="shared" si="102"/>
        <v>#DIV/0!</v>
      </c>
      <c r="AK47" s="705"/>
      <c r="AL47" s="706"/>
      <c r="AM47" s="706">
        <f>SUM(AK47:AL47)</f>
        <v>0</v>
      </c>
      <c r="AN47" s="810">
        <f t="shared" si="104"/>
        <v>0</v>
      </c>
      <c r="AO47" s="861" t="e">
        <f t="shared" si="105"/>
        <v>#DIV/0!</v>
      </c>
      <c r="AP47" s="705"/>
      <c r="AQ47" s="706"/>
      <c r="AR47" s="706">
        <f t="shared" si="123"/>
        <v>0</v>
      </c>
      <c r="AS47" s="810">
        <f t="shared" si="107"/>
        <v>0</v>
      </c>
      <c r="AT47" s="861" t="e">
        <f t="shared" si="108"/>
        <v>#DIV/0!</v>
      </c>
      <c r="AU47" s="705"/>
      <c r="AV47" s="706"/>
      <c r="AW47" s="706">
        <f t="shared" si="124"/>
        <v>0</v>
      </c>
      <c r="AX47" s="810">
        <f t="shared" si="110"/>
        <v>0</v>
      </c>
      <c r="AY47" s="861" t="e">
        <f t="shared" si="111"/>
        <v>#DIV/0!</v>
      </c>
      <c r="AZ47" s="705"/>
      <c r="BA47" s="706"/>
      <c r="BB47" s="706">
        <f>SUM(AZ47:BA47)</f>
        <v>0</v>
      </c>
      <c r="BC47" s="810">
        <f t="shared" si="113"/>
        <v>0</v>
      </c>
      <c r="BD47" s="861" t="e">
        <f t="shared" si="114"/>
        <v>#DIV/0!</v>
      </c>
      <c r="BE47" s="705"/>
      <c r="BF47" s="706"/>
      <c r="BG47" s="706">
        <f>SUM(BE47:BF47)</f>
        <v>0</v>
      </c>
      <c r="BH47" s="810">
        <f t="shared" si="115"/>
        <v>0</v>
      </c>
      <c r="BI47" s="861" t="e">
        <f t="shared" si="116"/>
        <v>#DIV/0!</v>
      </c>
      <c r="BJ47" s="705"/>
      <c r="BK47" s="706"/>
      <c r="BL47" s="706">
        <f>SUM(BJ47:BK47)</f>
        <v>0</v>
      </c>
      <c r="BM47" s="810">
        <f t="shared" si="118"/>
        <v>0</v>
      </c>
      <c r="BN47" s="861" t="e">
        <f t="shared" si="119"/>
        <v>#DIV/0!</v>
      </c>
      <c r="BO47" s="824"/>
    </row>
    <row r="48" spans="1:67" s="654" customFormat="1" ht="13.5" thickBot="1" x14ac:dyDescent="0.25">
      <c r="A48" s="824"/>
      <c r="B48" s="770" t="s">
        <v>80</v>
      </c>
      <c r="C48" s="705"/>
      <c r="D48" s="706"/>
      <c r="E48" s="706">
        <f t="shared" si="121"/>
        <v>0</v>
      </c>
      <c r="F48" s="836"/>
      <c r="G48" s="848">
        <f t="shared" si="88"/>
        <v>0</v>
      </c>
      <c r="H48" s="712"/>
      <c r="I48" s="706"/>
      <c r="J48" s="706">
        <f>SUM(H48:I48)</f>
        <v>0</v>
      </c>
      <c r="K48" s="658">
        <v>0</v>
      </c>
      <c r="L48" s="705"/>
      <c r="M48" s="706"/>
      <c r="N48" s="706">
        <f>SUM(L48:M48)</f>
        <v>0</v>
      </c>
      <c r="O48" s="810">
        <f t="shared" si="120"/>
        <v>0</v>
      </c>
      <c r="P48" s="861" t="e">
        <f t="shared" si="122"/>
        <v>#DIV/0!</v>
      </c>
      <c r="Q48" s="705"/>
      <c r="R48" s="706"/>
      <c r="S48" s="706">
        <f>SUM(Q48:R48)</f>
        <v>0</v>
      </c>
      <c r="T48" s="810">
        <f t="shared" si="92"/>
        <v>0</v>
      </c>
      <c r="U48" s="861" t="e">
        <f t="shared" si="93"/>
        <v>#DIV/0!</v>
      </c>
      <c r="V48" s="705"/>
      <c r="W48" s="706"/>
      <c r="X48" s="706">
        <f>SUM(V48:W48)</f>
        <v>0</v>
      </c>
      <c r="Y48" s="810">
        <f t="shared" si="95"/>
        <v>0</v>
      </c>
      <c r="Z48" s="861" t="e">
        <f t="shared" si="96"/>
        <v>#DIV/0!</v>
      </c>
      <c r="AA48" s="705"/>
      <c r="AB48" s="706"/>
      <c r="AC48" s="706">
        <f>SUM(AA48:AB48)</f>
        <v>0</v>
      </c>
      <c r="AD48" s="810">
        <f t="shared" si="98"/>
        <v>0</v>
      </c>
      <c r="AE48" s="861" t="e">
        <f t="shared" si="99"/>
        <v>#DIV/0!</v>
      </c>
      <c r="AF48" s="705"/>
      <c r="AG48" s="706"/>
      <c r="AH48" s="706">
        <f>SUM(AF48:AG48)</f>
        <v>0</v>
      </c>
      <c r="AI48" s="810">
        <f t="shared" si="101"/>
        <v>0</v>
      </c>
      <c r="AJ48" s="861" t="e">
        <f t="shared" si="102"/>
        <v>#DIV/0!</v>
      </c>
      <c r="AK48" s="705"/>
      <c r="AL48" s="706"/>
      <c r="AM48" s="706">
        <f>SUM(AK48:AL48)</f>
        <v>0</v>
      </c>
      <c r="AN48" s="810">
        <f t="shared" si="104"/>
        <v>0</v>
      </c>
      <c r="AO48" s="861" t="e">
        <f t="shared" si="105"/>
        <v>#DIV/0!</v>
      </c>
      <c r="AP48" s="705"/>
      <c r="AQ48" s="706"/>
      <c r="AR48" s="706">
        <f t="shared" si="123"/>
        <v>0</v>
      </c>
      <c r="AS48" s="810">
        <f t="shared" si="107"/>
        <v>0</v>
      </c>
      <c r="AT48" s="861" t="e">
        <f t="shared" si="108"/>
        <v>#DIV/0!</v>
      </c>
      <c r="AU48" s="705"/>
      <c r="AV48" s="706"/>
      <c r="AW48" s="706">
        <f t="shared" si="124"/>
        <v>0</v>
      </c>
      <c r="AX48" s="810">
        <f t="shared" si="110"/>
        <v>0</v>
      </c>
      <c r="AY48" s="861" t="e">
        <f t="shared" si="111"/>
        <v>#DIV/0!</v>
      </c>
      <c r="AZ48" s="705"/>
      <c r="BA48" s="706"/>
      <c r="BB48" s="706">
        <f>SUM(AZ48:BA48)</f>
        <v>0</v>
      </c>
      <c r="BC48" s="810">
        <f t="shared" si="113"/>
        <v>0</v>
      </c>
      <c r="BD48" s="861" t="e">
        <f t="shared" si="114"/>
        <v>#DIV/0!</v>
      </c>
      <c r="BE48" s="705"/>
      <c r="BF48" s="706"/>
      <c r="BG48" s="706">
        <f>SUM(BE48:BF48)</f>
        <v>0</v>
      </c>
      <c r="BH48" s="810">
        <f t="shared" si="115"/>
        <v>0</v>
      </c>
      <c r="BI48" s="861" t="e">
        <f t="shared" si="116"/>
        <v>#DIV/0!</v>
      </c>
      <c r="BJ48" s="705"/>
      <c r="BK48" s="706"/>
      <c r="BL48" s="706">
        <f>SUM(BJ48:BK48)</f>
        <v>0</v>
      </c>
      <c r="BM48" s="810">
        <f t="shared" si="118"/>
        <v>0</v>
      </c>
      <c r="BN48" s="861" t="e">
        <f t="shared" si="119"/>
        <v>#DIV/0!</v>
      </c>
      <c r="BO48" s="824"/>
    </row>
    <row r="49" spans="1:67" ht="13.5" thickBot="1" x14ac:dyDescent="0.25">
      <c r="A49" s="671"/>
      <c r="B49" s="769" t="s">
        <v>82</v>
      </c>
      <c r="C49" s="716">
        <f>C50</f>
        <v>0</v>
      </c>
      <c r="D49" s="727">
        <f>D50</f>
        <v>0</v>
      </c>
      <c r="E49" s="727">
        <f>E50</f>
        <v>0</v>
      </c>
      <c r="F49" s="837"/>
      <c r="G49" s="846">
        <f t="shared" si="88"/>
        <v>0</v>
      </c>
      <c r="H49" s="728">
        <f>H50</f>
        <v>0</v>
      </c>
      <c r="I49" s="727">
        <f>I50</f>
        <v>0</v>
      </c>
      <c r="J49" s="727">
        <f>J50</f>
        <v>0</v>
      </c>
      <c r="K49" s="745">
        <f t="shared" ref="K49" si="125">K50</f>
        <v>0</v>
      </c>
      <c r="L49" s="716">
        <f>L50</f>
        <v>0</v>
      </c>
      <c r="M49" s="727">
        <f>M50</f>
        <v>0</v>
      </c>
      <c r="N49" s="727">
        <f>N50</f>
        <v>0</v>
      </c>
      <c r="O49" s="803">
        <f t="shared" si="120"/>
        <v>0</v>
      </c>
      <c r="P49" s="861" t="e">
        <f>(N49-$J49)/$J49</f>
        <v>#DIV/0!</v>
      </c>
      <c r="Q49" s="716">
        <f>Q50</f>
        <v>0</v>
      </c>
      <c r="R49" s="727">
        <f>R50</f>
        <v>0</v>
      </c>
      <c r="S49" s="727">
        <f>S50</f>
        <v>0</v>
      </c>
      <c r="T49" s="803">
        <f t="shared" si="92"/>
        <v>0</v>
      </c>
      <c r="U49" s="861" t="e">
        <f>(S49-$J49)/$J49</f>
        <v>#DIV/0!</v>
      </c>
      <c r="V49" s="716">
        <f>V50</f>
        <v>0</v>
      </c>
      <c r="W49" s="727">
        <f>W50</f>
        <v>0</v>
      </c>
      <c r="X49" s="727">
        <f>X50</f>
        <v>0</v>
      </c>
      <c r="Y49" s="803">
        <f t="shared" si="95"/>
        <v>0</v>
      </c>
      <c r="Z49" s="861" t="e">
        <f>(X49-$J49)/$J49</f>
        <v>#DIV/0!</v>
      </c>
      <c r="AA49" s="716">
        <f>AA50</f>
        <v>0</v>
      </c>
      <c r="AB49" s="727">
        <f>AB50</f>
        <v>0</v>
      </c>
      <c r="AC49" s="727">
        <f>AC50</f>
        <v>0</v>
      </c>
      <c r="AD49" s="803">
        <f t="shared" si="98"/>
        <v>0</v>
      </c>
      <c r="AE49" s="861" t="e">
        <f>(AC49-$J49)/$J49</f>
        <v>#DIV/0!</v>
      </c>
      <c r="AF49" s="716">
        <f>AF50</f>
        <v>0</v>
      </c>
      <c r="AG49" s="727">
        <f>AG50</f>
        <v>0</v>
      </c>
      <c r="AH49" s="727">
        <f>AH50</f>
        <v>0</v>
      </c>
      <c r="AI49" s="803">
        <f t="shared" si="101"/>
        <v>0</v>
      </c>
      <c r="AJ49" s="861" t="e">
        <f>(AH49-$J49)/$J49</f>
        <v>#DIV/0!</v>
      </c>
      <c r="AK49" s="716">
        <f>AK50</f>
        <v>0</v>
      </c>
      <c r="AL49" s="727">
        <f>AL50</f>
        <v>0</v>
      </c>
      <c r="AM49" s="727">
        <f>AM50</f>
        <v>0</v>
      </c>
      <c r="AN49" s="803">
        <f t="shared" si="104"/>
        <v>0</v>
      </c>
      <c r="AO49" s="861" t="e">
        <f>(AM49-$J49)/$J49</f>
        <v>#DIV/0!</v>
      </c>
      <c r="AP49" s="716">
        <f>AP50</f>
        <v>0</v>
      </c>
      <c r="AQ49" s="727">
        <f>AQ50</f>
        <v>0</v>
      </c>
      <c r="AR49" s="730">
        <f>SUM(AR50)</f>
        <v>0</v>
      </c>
      <c r="AS49" s="803">
        <f t="shared" si="107"/>
        <v>0</v>
      </c>
      <c r="AT49" s="861" t="e">
        <f>(AR49-$J49)/$J49</f>
        <v>#DIV/0!</v>
      </c>
      <c r="AU49" s="716">
        <f>AU50</f>
        <v>0</v>
      </c>
      <c r="AV49" s="727">
        <f>AV50</f>
        <v>0</v>
      </c>
      <c r="AW49" s="730">
        <f>AW50</f>
        <v>0</v>
      </c>
      <c r="AX49" s="803">
        <f t="shared" si="110"/>
        <v>0</v>
      </c>
      <c r="AY49" s="861" t="e">
        <f>(AW49-$J49)/$J49</f>
        <v>#DIV/0!</v>
      </c>
      <c r="AZ49" s="716">
        <f>AZ50</f>
        <v>0</v>
      </c>
      <c r="BA49" s="727">
        <f>BA50</f>
        <v>0</v>
      </c>
      <c r="BB49" s="727">
        <f>BB50</f>
        <v>0</v>
      </c>
      <c r="BC49" s="803">
        <f t="shared" si="113"/>
        <v>0</v>
      </c>
      <c r="BD49" s="861" t="e">
        <f>(BB49-$J49)/$J49</f>
        <v>#DIV/0!</v>
      </c>
      <c r="BE49" s="716">
        <f>BE50</f>
        <v>0</v>
      </c>
      <c r="BF49" s="727">
        <f>BF50</f>
        <v>0</v>
      </c>
      <c r="BG49" s="727">
        <f>BG50</f>
        <v>0</v>
      </c>
      <c r="BH49" s="803">
        <f t="shared" si="115"/>
        <v>0</v>
      </c>
      <c r="BI49" s="861" t="e">
        <f>(BG49-$J49)/$J49</f>
        <v>#DIV/0!</v>
      </c>
      <c r="BJ49" s="716">
        <f>BJ50</f>
        <v>0</v>
      </c>
      <c r="BK49" s="727">
        <f>BK50</f>
        <v>0</v>
      </c>
      <c r="BL49" s="727">
        <f>BL50</f>
        <v>0</v>
      </c>
      <c r="BM49" s="803">
        <f t="shared" si="118"/>
        <v>0</v>
      </c>
      <c r="BN49" s="861" t="e">
        <f>(BL49-$J49)/$J49</f>
        <v>#DIV/0!</v>
      </c>
      <c r="BO49" s="671"/>
    </row>
    <row r="50" spans="1:67" ht="13.5" thickBot="1" x14ac:dyDescent="0.25">
      <c r="A50" s="671"/>
      <c r="B50" s="743" t="s">
        <v>173</v>
      </c>
      <c r="C50" s="707">
        <f>SUM(C51:C64)</f>
        <v>0</v>
      </c>
      <c r="D50" s="708">
        <f>SUM(D51:D64)</f>
        <v>0</v>
      </c>
      <c r="E50" s="714">
        <f>SUM(E51:E64)</f>
        <v>0</v>
      </c>
      <c r="F50" s="835"/>
      <c r="G50" s="847">
        <f t="shared" si="88"/>
        <v>0</v>
      </c>
      <c r="H50" s="710">
        <f>SUM(H51:H64)</f>
        <v>0</v>
      </c>
      <c r="I50" s="708">
        <f>SUM(I51:I64)</f>
        <v>0</v>
      </c>
      <c r="J50" s="708">
        <f>SUM(J51:J64)</f>
        <v>0</v>
      </c>
      <c r="K50" s="657">
        <v>0</v>
      </c>
      <c r="L50" s="707">
        <f>SUM(L51:L64)</f>
        <v>0</v>
      </c>
      <c r="M50" s="708">
        <f>SUM(M51:M64)</f>
        <v>0</v>
      </c>
      <c r="N50" s="708">
        <f>SUM(N51:N64)</f>
        <v>0</v>
      </c>
      <c r="O50" s="811">
        <f t="shared" si="120"/>
        <v>0</v>
      </c>
      <c r="P50" s="861" t="e">
        <f>(N50-$J50)/$J50</f>
        <v>#DIV/0!</v>
      </c>
      <c r="Q50" s="707">
        <f>SUM(Q51:Q64)</f>
        <v>0</v>
      </c>
      <c r="R50" s="708">
        <f>SUM(R51:R64)</f>
        <v>0</v>
      </c>
      <c r="S50" s="708">
        <f>SUM(S51:S64)</f>
        <v>0</v>
      </c>
      <c r="T50" s="811">
        <f t="shared" si="92"/>
        <v>0</v>
      </c>
      <c r="U50" s="861" t="e">
        <f>(S50-$J50)/$J50</f>
        <v>#DIV/0!</v>
      </c>
      <c r="V50" s="707">
        <f>SUM(V51:V64)</f>
        <v>0</v>
      </c>
      <c r="W50" s="708">
        <f>SUM(W51:W64)</f>
        <v>0</v>
      </c>
      <c r="X50" s="708">
        <f>SUM(X51:X64)</f>
        <v>0</v>
      </c>
      <c r="Y50" s="811">
        <f t="shared" si="95"/>
        <v>0</v>
      </c>
      <c r="Z50" s="861" t="e">
        <f>(X50-$J50)/$J50</f>
        <v>#DIV/0!</v>
      </c>
      <c r="AA50" s="707">
        <f>SUM(AA51:AA64)</f>
        <v>0</v>
      </c>
      <c r="AB50" s="708">
        <f>SUM(AB51:AB64)</f>
        <v>0</v>
      </c>
      <c r="AC50" s="708">
        <f>SUM(AC51:AC64)</f>
        <v>0</v>
      </c>
      <c r="AD50" s="811">
        <f t="shared" si="98"/>
        <v>0</v>
      </c>
      <c r="AE50" s="861" t="e">
        <f>(AC50-$J50)/$J50</f>
        <v>#DIV/0!</v>
      </c>
      <c r="AF50" s="707">
        <f>SUM(AF51:AF64)</f>
        <v>0</v>
      </c>
      <c r="AG50" s="708">
        <f>SUM(AG51:AG64)</f>
        <v>0</v>
      </c>
      <c r="AH50" s="708">
        <f>SUM(AH51:AH64)</f>
        <v>0</v>
      </c>
      <c r="AI50" s="811">
        <f t="shared" si="101"/>
        <v>0</v>
      </c>
      <c r="AJ50" s="861" t="e">
        <f>(AH50-$J50)/$J50</f>
        <v>#DIV/0!</v>
      </c>
      <c r="AK50" s="707">
        <f>SUM(AK51:AK64)</f>
        <v>0</v>
      </c>
      <c r="AL50" s="708">
        <f>SUM(AL51:AL64)</f>
        <v>0</v>
      </c>
      <c r="AM50" s="708">
        <f>SUM(AM51:AM64)</f>
        <v>0</v>
      </c>
      <c r="AN50" s="811">
        <f t="shared" si="104"/>
        <v>0</v>
      </c>
      <c r="AO50" s="861" t="e">
        <f>(AM50-$J50)/$J50</f>
        <v>#DIV/0!</v>
      </c>
      <c r="AP50" s="707">
        <f>SUM(AP51:AP64)</f>
        <v>0</v>
      </c>
      <c r="AQ50" s="708">
        <f>SUM(AQ51:AQ64)</f>
        <v>0</v>
      </c>
      <c r="AR50" s="714">
        <f>SUM(AR51:AR64)</f>
        <v>0</v>
      </c>
      <c r="AS50" s="811">
        <f t="shared" si="107"/>
        <v>0</v>
      </c>
      <c r="AT50" s="861" t="e">
        <f>(AR50-$J50)/$J50</f>
        <v>#DIV/0!</v>
      </c>
      <c r="AU50" s="707">
        <f>SUM(AU51:AU64)</f>
        <v>0</v>
      </c>
      <c r="AV50" s="708">
        <f>SUM(AV51:AV64)</f>
        <v>0</v>
      </c>
      <c r="AW50" s="807">
        <f>SUM(AW51:AW64)</f>
        <v>0</v>
      </c>
      <c r="AX50" s="811">
        <f t="shared" si="110"/>
        <v>0</v>
      </c>
      <c r="AY50" s="861" t="e">
        <f>(AW50-$J50)/$J50</f>
        <v>#DIV/0!</v>
      </c>
      <c r="AZ50" s="707">
        <f>SUM(AZ51:AZ64)</f>
        <v>0</v>
      </c>
      <c r="BA50" s="708">
        <f>SUM(BA51:BA64)</f>
        <v>0</v>
      </c>
      <c r="BB50" s="708">
        <f>SUM(BB51:BB64)</f>
        <v>0</v>
      </c>
      <c r="BC50" s="811">
        <f t="shared" si="113"/>
        <v>0</v>
      </c>
      <c r="BD50" s="861" t="e">
        <f>(BB50-$J50)/$J50</f>
        <v>#DIV/0!</v>
      </c>
      <c r="BE50" s="707">
        <f>SUM(BE51:BE64)</f>
        <v>0</v>
      </c>
      <c r="BF50" s="708">
        <f>SUM(BF51:BF64)</f>
        <v>0</v>
      </c>
      <c r="BG50" s="708">
        <f>SUM(BG51:BG64)</f>
        <v>0</v>
      </c>
      <c r="BH50" s="811">
        <f t="shared" si="115"/>
        <v>0</v>
      </c>
      <c r="BI50" s="861" t="e">
        <f>(BG50-$J50)/$J50</f>
        <v>#DIV/0!</v>
      </c>
      <c r="BJ50" s="707">
        <f>SUM(BJ51:BJ64)</f>
        <v>0</v>
      </c>
      <c r="BK50" s="708">
        <f>SUM(BK51:BK64)</f>
        <v>0</v>
      </c>
      <c r="BL50" s="708">
        <f>SUM(BL51:BL64)</f>
        <v>0</v>
      </c>
      <c r="BM50" s="811">
        <f t="shared" si="118"/>
        <v>0</v>
      </c>
      <c r="BN50" s="861" t="e">
        <f>(BL50-$J50)/$J50</f>
        <v>#DIV/0!</v>
      </c>
      <c r="BO50" s="671"/>
    </row>
    <row r="51" spans="1:67" s="654" customFormat="1" ht="13.5" thickBot="1" x14ac:dyDescent="0.25">
      <c r="A51" s="824"/>
      <c r="B51" s="770" t="s">
        <v>9</v>
      </c>
      <c r="C51" s="705"/>
      <c r="D51" s="706"/>
      <c r="E51" s="706">
        <f t="shared" ref="E51:E64" si="126">SUM(C51:D51)</f>
        <v>0</v>
      </c>
      <c r="F51" s="836"/>
      <c r="G51" s="848">
        <f t="shared" si="88"/>
        <v>0</v>
      </c>
      <c r="H51" s="712"/>
      <c r="I51" s="706"/>
      <c r="J51" s="706">
        <f t="shared" ref="J51:J64" si="127">SUM(H51:I51)</f>
        <v>0</v>
      </c>
      <c r="K51" s="658">
        <v>0</v>
      </c>
      <c r="L51" s="705"/>
      <c r="M51" s="706"/>
      <c r="N51" s="706">
        <f t="shared" ref="N51:N64" si="128">SUM(L51:M51)</f>
        <v>0</v>
      </c>
      <c r="O51" s="810">
        <f t="shared" si="120"/>
        <v>0</v>
      </c>
      <c r="P51" s="861" t="e">
        <f t="shared" ref="P51:P63" si="129">(N51-$J51)/$J51</f>
        <v>#DIV/0!</v>
      </c>
      <c r="Q51" s="705"/>
      <c r="R51" s="706"/>
      <c r="S51" s="706">
        <f t="shared" ref="S51:S64" si="130">SUM(Q51:R51)</f>
        <v>0</v>
      </c>
      <c r="T51" s="810">
        <f t="shared" si="92"/>
        <v>0</v>
      </c>
      <c r="U51" s="861" t="e">
        <f t="shared" ref="U51:U64" si="131">(S51-$J51)/$J51</f>
        <v>#DIV/0!</v>
      </c>
      <c r="V51" s="705"/>
      <c r="W51" s="706"/>
      <c r="X51" s="706">
        <f t="shared" ref="X51:X64" si="132">SUM(V51:W51)</f>
        <v>0</v>
      </c>
      <c r="Y51" s="810">
        <f t="shared" si="95"/>
        <v>0</v>
      </c>
      <c r="Z51" s="861" t="e">
        <f t="shared" ref="Z51:Z64" si="133">(X51-$J51)/$J51</f>
        <v>#DIV/0!</v>
      </c>
      <c r="AA51" s="705"/>
      <c r="AB51" s="706"/>
      <c r="AC51" s="706">
        <f t="shared" ref="AC51:AC64" si="134">SUM(AA51:AB51)</f>
        <v>0</v>
      </c>
      <c r="AD51" s="810">
        <f t="shared" si="98"/>
        <v>0</v>
      </c>
      <c r="AE51" s="861" t="e">
        <f t="shared" ref="AE51:AE64" si="135">(AC51-$J51)/$J51</f>
        <v>#DIV/0!</v>
      </c>
      <c r="AF51" s="705"/>
      <c r="AG51" s="706"/>
      <c r="AH51" s="706">
        <f t="shared" ref="AH51:AH64" si="136">SUM(AF51:AG51)</f>
        <v>0</v>
      </c>
      <c r="AI51" s="810">
        <f t="shared" si="101"/>
        <v>0</v>
      </c>
      <c r="AJ51" s="861" t="e">
        <f t="shared" ref="AJ51:AJ64" si="137">(AH51-$J51)/$J51</f>
        <v>#DIV/0!</v>
      </c>
      <c r="AK51" s="705"/>
      <c r="AL51" s="706"/>
      <c r="AM51" s="706">
        <f>SUM(AK51:AL51)</f>
        <v>0</v>
      </c>
      <c r="AN51" s="810">
        <f t="shared" si="104"/>
        <v>0</v>
      </c>
      <c r="AO51" s="861" t="e">
        <f t="shared" ref="AO51:AO64" si="138">(AM51-$J51)/$J51</f>
        <v>#DIV/0!</v>
      </c>
      <c r="AP51" s="705"/>
      <c r="AQ51" s="706"/>
      <c r="AR51" s="706">
        <f t="shared" si="123"/>
        <v>0</v>
      </c>
      <c r="AS51" s="810">
        <f t="shared" si="107"/>
        <v>0</v>
      </c>
      <c r="AT51" s="861" t="e">
        <f t="shared" ref="AT51:AT64" si="139">(AR51-$J51)/$J51</f>
        <v>#DIV/0!</v>
      </c>
      <c r="AU51" s="705"/>
      <c r="AV51" s="706"/>
      <c r="AW51" s="706">
        <f t="shared" si="124"/>
        <v>0</v>
      </c>
      <c r="AX51" s="810">
        <f t="shared" si="110"/>
        <v>0</v>
      </c>
      <c r="AY51" s="861" t="e">
        <f t="shared" ref="AY51:AY64" si="140">(AW51-$J51)/$J51</f>
        <v>#DIV/0!</v>
      </c>
      <c r="AZ51" s="705"/>
      <c r="BA51" s="706"/>
      <c r="BB51" s="706">
        <f t="shared" ref="BB51:BB64" si="141">SUM(AZ51:BA51)</f>
        <v>0</v>
      </c>
      <c r="BC51" s="810">
        <f t="shared" si="113"/>
        <v>0</v>
      </c>
      <c r="BD51" s="861" t="e">
        <f t="shared" ref="BD51:BD64" si="142">(BB51-$J51)/$J51</f>
        <v>#DIV/0!</v>
      </c>
      <c r="BE51" s="705"/>
      <c r="BF51" s="706"/>
      <c r="BG51" s="706">
        <f>SUM(BE51:BF51)</f>
        <v>0</v>
      </c>
      <c r="BH51" s="810">
        <f t="shared" si="115"/>
        <v>0</v>
      </c>
      <c r="BI51" s="861" t="e">
        <f t="shared" ref="BI51:BI64" si="143">(BG51-$J51)/$J51</f>
        <v>#DIV/0!</v>
      </c>
      <c r="BJ51" s="705"/>
      <c r="BK51" s="706"/>
      <c r="BL51" s="706">
        <f>SUM(BJ51:BK51)</f>
        <v>0</v>
      </c>
      <c r="BM51" s="810">
        <f t="shared" si="118"/>
        <v>0</v>
      </c>
      <c r="BN51" s="861" t="e">
        <f t="shared" ref="BN51:BN64" si="144">(BL51-$J51)/$J51</f>
        <v>#DIV/0!</v>
      </c>
      <c r="BO51" s="824"/>
    </row>
    <row r="52" spans="1:67" s="654" customFormat="1" ht="13.5" thickBot="1" x14ac:dyDescent="0.25">
      <c r="A52" s="824"/>
      <c r="B52" s="770" t="s">
        <v>119</v>
      </c>
      <c r="C52" s="705"/>
      <c r="D52" s="706"/>
      <c r="E52" s="706">
        <f t="shared" si="126"/>
        <v>0</v>
      </c>
      <c r="F52" s="836"/>
      <c r="G52" s="848">
        <f t="shared" si="88"/>
        <v>0</v>
      </c>
      <c r="H52" s="712"/>
      <c r="I52" s="706"/>
      <c r="J52" s="706">
        <f t="shared" si="127"/>
        <v>0</v>
      </c>
      <c r="K52" s="658">
        <v>0</v>
      </c>
      <c r="L52" s="705"/>
      <c r="M52" s="706"/>
      <c r="N52" s="706">
        <f t="shared" si="128"/>
        <v>0</v>
      </c>
      <c r="O52" s="810">
        <f t="shared" si="120"/>
        <v>0</v>
      </c>
      <c r="P52" s="861" t="e">
        <f t="shared" si="129"/>
        <v>#DIV/0!</v>
      </c>
      <c r="Q52" s="705"/>
      <c r="R52" s="706"/>
      <c r="S52" s="706">
        <f t="shared" si="130"/>
        <v>0</v>
      </c>
      <c r="T52" s="810">
        <f t="shared" si="92"/>
        <v>0</v>
      </c>
      <c r="U52" s="861" t="e">
        <f t="shared" si="131"/>
        <v>#DIV/0!</v>
      </c>
      <c r="V52" s="705"/>
      <c r="W52" s="706"/>
      <c r="X52" s="706">
        <f t="shared" si="132"/>
        <v>0</v>
      </c>
      <c r="Y52" s="810">
        <f t="shared" si="95"/>
        <v>0</v>
      </c>
      <c r="Z52" s="861" t="e">
        <f t="shared" si="133"/>
        <v>#DIV/0!</v>
      </c>
      <c r="AA52" s="705"/>
      <c r="AB52" s="706"/>
      <c r="AC52" s="706">
        <f t="shared" si="134"/>
        <v>0</v>
      </c>
      <c r="AD52" s="810">
        <f t="shared" si="98"/>
        <v>0</v>
      </c>
      <c r="AE52" s="861" t="e">
        <f t="shared" si="135"/>
        <v>#DIV/0!</v>
      </c>
      <c r="AF52" s="705"/>
      <c r="AG52" s="706"/>
      <c r="AH52" s="706">
        <f t="shared" si="136"/>
        <v>0</v>
      </c>
      <c r="AI52" s="810">
        <f t="shared" si="101"/>
        <v>0</v>
      </c>
      <c r="AJ52" s="861" t="e">
        <f t="shared" si="137"/>
        <v>#DIV/0!</v>
      </c>
      <c r="AK52" s="705"/>
      <c r="AL52" s="706"/>
      <c r="AM52" s="706">
        <f>SUM(AK52:AL52)</f>
        <v>0</v>
      </c>
      <c r="AN52" s="810">
        <f t="shared" si="104"/>
        <v>0</v>
      </c>
      <c r="AO52" s="861" t="e">
        <f t="shared" si="138"/>
        <v>#DIV/0!</v>
      </c>
      <c r="AP52" s="705"/>
      <c r="AQ52" s="706"/>
      <c r="AR52" s="706">
        <f t="shared" si="123"/>
        <v>0</v>
      </c>
      <c r="AS52" s="810">
        <f t="shared" si="107"/>
        <v>0</v>
      </c>
      <c r="AT52" s="861" t="e">
        <f t="shared" si="139"/>
        <v>#DIV/0!</v>
      </c>
      <c r="AU52" s="705"/>
      <c r="AV52" s="706"/>
      <c r="AW52" s="706">
        <f t="shared" si="124"/>
        <v>0</v>
      </c>
      <c r="AX52" s="810">
        <f t="shared" si="110"/>
        <v>0</v>
      </c>
      <c r="AY52" s="861" t="e">
        <f t="shared" si="140"/>
        <v>#DIV/0!</v>
      </c>
      <c r="AZ52" s="705"/>
      <c r="BA52" s="706"/>
      <c r="BB52" s="706">
        <f t="shared" si="141"/>
        <v>0</v>
      </c>
      <c r="BC52" s="810">
        <f t="shared" si="113"/>
        <v>0</v>
      </c>
      <c r="BD52" s="861" t="e">
        <f t="shared" si="142"/>
        <v>#DIV/0!</v>
      </c>
      <c r="BE52" s="705"/>
      <c r="BF52" s="706"/>
      <c r="BG52" s="706">
        <f>SUM(BE52:BF52)</f>
        <v>0</v>
      </c>
      <c r="BH52" s="810">
        <f t="shared" si="115"/>
        <v>0</v>
      </c>
      <c r="BI52" s="861" t="e">
        <f t="shared" si="143"/>
        <v>#DIV/0!</v>
      </c>
      <c r="BJ52" s="705"/>
      <c r="BK52" s="706"/>
      <c r="BL52" s="706">
        <f t="shared" ref="BL52:BL64" si="145">SUM(BJ52:BK52)</f>
        <v>0</v>
      </c>
      <c r="BM52" s="810">
        <f t="shared" si="118"/>
        <v>0</v>
      </c>
      <c r="BN52" s="861" t="e">
        <f t="shared" si="144"/>
        <v>#DIV/0!</v>
      </c>
      <c r="BO52" s="824"/>
    </row>
    <row r="53" spans="1:67" s="654" customFormat="1" ht="13.5" thickBot="1" x14ac:dyDescent="0.25">
      <c r="A53" s="824"/>
      <c r="B53" s="770" t="s">
        <v>151</v>
      </c>
      <c r="C53" s="705"/>
      <c r="D53" s="706"/>
      <c r="E53" s="706">
        <f t="shared" si="126"/>
        <v>0</v>
      </c>
      <c r="F53" s="836"/>
      <c r="G53" s="848">
        <f t="shared" si="88"/>
        <v>0</v>
      </c>
      <c r="H53" s="712"/>
      <c r="I53" s="706"/>
      <c r="J53" s="706">
        <f t="shared" si="127"/>
        <v>0</v>
      </c>
      <c r="K53" s="658">
        <v>0</v>
      </c>
      <c r="L53" s="705"/>
      <c r="M53" s="706"/>
      <c r="N53" s="706">
        <f t="shared" si="128"/>
        <v>0</v>
      </c>
      <c r="O53" s="810">
        <f t="shared" si="120"/>
        <v>0</v>
      </c>
      <c r="P53" s="861" t="e">
        <f>(N53-$J53)/$J53</f>
        <v>#DIV/0!</v>
      </c>
      <c r="Q53" s="705"/>
      <c r="R53" s="706"/>
      <c r="S53" s="706">
        <f t="shared" si="130"/>
        <v>0</v>
      </c>
      <c r="T53" s="810">
        <f t="shared" si="92"/>
        <v>0</v>
      </c>
      <c r="U53" s="861" t="e">
        <f t="shared" si="131"/>
        <v>#DIV/0!</v>
      </c>
      <c r="V53" s="705"/>
      <c r="W53" s="706"/>
      <c r="X53" s="706">
        <f>SUM(V53:W53)</f>
        <v>0</v>
      </c>
      <c r="Y53" s="810">
        <f t="shared" si="95"/>
        <v>0</v>
      </c>
      <c r="Z53" s="861" t="e">
        <f t="shared" si="133"/>
        <v>#DIV/0!</v>
      </c>
      <c r="AA53" s="705"/>
      <c r="AB53" s="706"/>
      <c r="AC53" s="706">
        <f t="shared" si="134"/>
        <v>0</v>
      </c>
      <c r="AD53" s="810">
        <f t="shared" si="98"/>
        <v>0</v>
      </c>
      <c r="AE53" s="861" t="e">
        <f t="shared" si="135"/>
        <v>#DIV/0!</v>
      </c>
      <c r="AF53" s="705"/>
      <c r="AG53" s="706"/>
      <c r="AH53" s="706">
        <f t="shared" si="136"/>
        <v>0</v>
      </c>
      <c r="AI53" s="810">
        <f t="shared" si="101"/>
        <v>0</v>
      </c>
      <c r="AJ53" s="861" t="e">
        <f t="shared" si="137"/>
        <v>#DIV/0!</v>
      </c>
      <c r="AK53" s="705"/>
      <c r="AL53" s="706"/>
      <c r="AM53" s="706">
        <f>SUM(AK53:AL53)</f>
        <v>0</v>
      </c>
      <c r="AN53" s="810">
        <f t="shared" si="104"/>
        <v>0</v>
      </c>
      <c r="AO53" s="861" t="e">
        <f t="shared" si="138"/>
        <v>#DIV/0!</v>
      </c>
      <c r="AP53" s="705"/>
      <c r="AQ53" s="706"/>
      <c r="AR53" s="706">
        <f t="shared" si="123"/>
        <v>0</v>
      </c>
      <c r="AS53" s="810">
        <f t="shared" si="107"/>
        <v>0</v>
      </c>
      <c r="AT53" s="861" t="e">
        <f t="shared" si="139"/>
        <v>#DIV/0!</v>
      </c>
      <c r="AU53" s="705"/>
      <c r="AV53" s="706"/>
      <c r="AW53" s="706">
        <f t="shared" si="124"/>
        <v>0</v>
      </c>
      <c r="AX53" s="810">
        <f t="shared" si="110"/>
        <v>0</v>
      </c>
      <c r="AY53" s="861" t="e">
        <f t="shared" si="140"/>
        <v>#DIV/0!</v>
      </c>
      <c r="AZ53" s="705"/>
      <c r="BA53" s="706"/>
      <c r="BB53" s="706">
        <f t="shared" si="141"/>
        <v>0</v>
      </c>
      <c r="BC53" s="810">
        <f t="shared" si="113"/>
        <v>0</v>
      </c>
      <c r="BD53" s="861" t="e">
        <f t="shared" si="142"/>
        <v>#DIV/0!</v>
      </c>
      <c r="BE53" s="705"/>
      <c r="BF53" s="706"/>
      <c r="BG53" s="706">
        <f>SUM(BE53:BF53)</f>
        <v>0</v>
      </c>
      <c r="BH53" s="810">
        <f t="shared" si="115"/>
        <v>0</v>
      </c>
      <c r="BI53" s="861" t="e">
        <f t="shared" si="143"/>
        <v>#DIV/0!</v>
      </c>
      <c r="BJ53" s="705"/>
      <c r="BK53" s="706"/>
      <c r="BL53" s="706">
        <f t="shared" si="145"/>
        <v>0</v>
      </c>
      <c r="BM53" s="810">
        <f t="shared" si="118"/>
        <v>0</v>
      </c>
      <c r="BN53" s="861" t="e">
        <f t="shared" si="144"/>
        <v>#DIV/0!</v>
      </c>
      <c r="BO53" s="824"/>
    </row>
    <row r="54" spans="1:67" s="654" customFormat="1" ht="13.5" thickBot="1" x14ac:dyDescent="0.25">
      <c r="A54" s="824"/>
      <c r="B54" s="770" t="s">
        <v>103</v>
      </c>
      <c r="C54" s="705"/>
      <c r="D54" s="706"/>
      <c r="E54" s="706">
        <f t="shared" si="126"/>
        <v>0</v>
      </c>
      <c r="F54" s="836"/>
      <c r="G54" s="848">
        <f t="shared" si="88"/>
        <v>0</v>
      </c>
      <c r="H54" s="712"/>
      <c r="I54" s="706"/>
      <c r="J54" s="706">
        <f t="shared" si="127"/>
        <v>0</v>
      </c>
      <c r="K54" s="658">
        <v>0</v>
      </c>
      <c r="L54" s="705"/>
      <c r="M54" s="706"/>
      <c r="N54" s="706">
        <f t="shared" si="128"/>
        <v>0</v>
      </c>
      <c r="O54" s="810">
        <f t="shared" si="120"/>
        <v>0</v>
      </c>
      <c r="P54" s="861" t="e">
        <f t="shared" si="129"/>
        <v>#DIV/0!</v>
      </c>
      <c r="Q54" s="705"/>
      <c r="R54" s="706"/>
      <c r="S54" s="706">
        <f t="shared" si="130"/>
        <v>0</v>
      </c>
      <c r="T54" s="810">
        <f t="shared" si="92"/>
        <v>0</v>
      </c>
      <c r="U54" s="861" t="e">
        <f t="shared" si="131"/>
        <v>#DIV/0!</v>
      </c>
      <c r="V54" s="705"/>
      <c r="W54" s="706"/>
      <c r="X54" s="706">
        <f t="shared" si="132"/>
        <v>0</v>
      </c>
      <c r="Y54" s="810">
        <f t="shared" si="95"/>
        <v>0</v>
      </c>
      <c r="Z54" s="861" t="e">
        <f t="shared" si="133"/>
        <v>#DIV/0!</v>
      </c>
      <c r="AA54" s="705"/>
      <c r="AB54" s="706"/>
      <c r="AC54" s="706">
        <f t="shared" si="134"/>
        <v>0</v>
      </c>
      <c r="AD54" s="810">
        <f t="shared" si="98"/>
        <v>0</v>
      </c>
      <c r="AE54" s="861" t="e">
        <f t="shared" si="135"/>
        <v>#DIV/0!</v>
      </c>
      <c r="AF54" s="705"/>
      <c r="AG54" s="706"/>
      <c r="AH54" s="706">
        <f t="shared" si="136"/>
        <v>0</v>
      </c>
      <c r="AI54" s="810">
        <f t="shared" si="101"/>
        <v>0</v>
      </c>
      <c r="AJ54" s="861" t="e">
        <f t="shared" si="137"/>
        <v>#DIV/0!</v>
      </c>
      <c r="AK54" s="705"/>
      <c r="AL54" s="706"/>
      <c r="AM54" s="706">
        <f>SUM(AK54:AL54)</f>
        <v>0</v>
      </c>
      <c r="AN54" s="810">
        <f t="shared" si="104"/>
        <v>0</v>
      </c>
      <c r="AO54" s="861" t="e">
        <f t="shared" si="138"/>
        <v>#DIV/0!</v>
      </c>
      <c r="AP54" s="705"/>
      <c r="AQ54" s="706"/>
      <c r="AR54" s="706">
        <f t="shared" si="123"/>
        <v>0</v>
      </c>
      <c r="AS54" s="810">
        <f t="shared" si="107"/>
        <v>0</v>
      </c>
      <c r="AT54" s="861" t="e">
        <f t="shared" si="139"/>
        <v>#DIV/0!</v>
      </c>
      <c r="AU54" s="705"/>
      <c r="AV54" s="706"/>
      <c r="AW54" s="706">
        <f t="shared" si="124"/>
        <v>0</v>
      </c>
      <c r="AX54" s="810">
        <f t="shared" si="110"/>
        <v>0</v>
      </c>
      <c r="AY54" s="861" t="e">
        <f t="shared" si="140"/>
        <v>#DIV/0!</v>
      </c>
      <c r="AZ54" s="705"/>
      <c r="BA54" s="706"/>
      <c r="BB54" s="706">
        <f t="shared" si="141"/>
        <v>0</v>
      </c>
      <c r="BC54" s="810">
        <f t="shared" si="113"/>
        <v>0</v>
      </c>
      <c r="BD54" s="861" t="e">
        <f t="shared" si="142"/>
        <v>#DIV/0!</v>
      </c>
      <c r="BE54" s="705"/>
      <c r="BF54" s="706"/>
      <c r="BG54" s="706">
        <f>SUM(BE54:BF54)</f>
        <v>0</v>
      </c>
      <c r="BH54" s="810">
        <f t="shared" si="115"/>
        <v>0</v>
      </c>
      <c r="BI54" s="861" t="e">
        <f t="shared" si="143"/>
        <v>#DIV/0!</v>
      </c>
      <c r="BJ54" s="705"/>
      <c r="BK54" s="706"/>
      <c r="BL54" s="706">
        <f t="shared" si="145"/>
        <v>0</v>
      </c>
      <c r="BM54" s="810">
        <f t="shared" si="118"/>
        <v>0</v>
      </c>
      <c r="BN54" s="861" t="e">
        <f t="shared" si="144"/>
        <v>#DIV/0!</v>
      </c>
      <c r="BO54" s="824"/>
    </row>
    <row r="55" spans="1:67" s="654" customFormat="1" ht="13.5" thickBot="1" x14ac:dyDescent="0.25">
      <c r="A55" s="824"/>
      <c r="B55" s="770" t="s">
        <v>154</v>
      </c>
      <c r="C55" s="705"/>
      <c r="D55" s="706"/>
      <c r="E55" s="706">
        <f t="shared" si="126"/>
        <v>0</v>
      </c>
      <c r="F55" s="836"/>
      <c r="G55" s="848">
        <f t="shared" si="88"/>
        <v>0</v>
      </c>
      <c r="H55" s="712"/>
      <c r="I55" s="706"/>
      <c r="J55" s="706">
        <f t="shared" si="127"/>
        <v>0</v>
      </c>
      <c r="K55" s="658">
        <v>0</v>
      </c>
      <c r="L55" s="705"/>
      <c r="M55" s="706"/>
      <c r="N55" s="706">
        <f t="shared" si="128"/>
        <v>0</v>
      </c>
      <c r="O55" s="810">
        <f t="shared" si="120"/>
        <v>0</v>
      </c>
      <c r="P55" s="861" t="e">
        <f t="shared" si="129"/>
        <v>#DIV/0!</v>
      </c>
      <c r="Q55" s="705"/>
      <c r="R55" s="706"/>
      <c r="S55" s="706">
        <f t="shared" si="130"/>
        <v>0</v>
      </c>
      <c r="T55" s="810">
        <f t="shared" si="92"/>
        <v>0</v>
      </c>
      <c r="U55" s="861" t="e">
        <f t="shared" si="131"/>
        <v>#DIV/0!</v>
      </c>
      <c r="V55" s="705"/>
      <c r="W55" s="706"/>
      <c r="X55" s="706">
        <f t="shared" si="132"/>
        <v>0</v>
      </c>
      <c r="Y55" s="810">
        <f t="shared" si="95"/>
        <v>0</v>
      </c>
      <c r="Z55" s="861" t="e">
        <f t="shared" si="133"/>
        <v>#DIV/0!</v>
      </c>
      <c r="AA55" s="705"/>
      <c r="AB55" s="706"/>
      <c r="AC55" s="706">
        <f t="shared" si="134"/>
        <v>0</v>
      </c>
      <c r="AD55" s="810">
        <f t="shared" si="98"/>
        <v>0</v>
      </c>
      <c r="AE55" s="861" t="e">
        <f t="shared" si="135"/>
        <v>#DIV/0!</v>
      </c>
      <c r="AF55" s="705"/>
      <c r="AG55" s="706"/>
      <c r="AH55" s="706">
        <f t="shared" si="136"/>
        <v>0</v>
      </c>
      <c r="AI55" s="810">
        <f t="shared" si="101"/>
        <v>0</v>
      </c>
      <c r="AJ55" s="861" t="e">
        <f t="shared" si="137"/>
        <v>#DIV/0!</v>
      </c>
      <c r="AK55" s="705"/>
      <c r="AL55" s="706"/>
      <c r="AM55" s="706">
        <f t="shared" ref="AM55:AM63" si="146">SUM(AK55:AL55)</f>
        <v>0</v>
      </c>
      <c r="AN55" s="810">
        <f t="shared" si="104"/>
        <v>0</v>
      </c>
      <c r="AO55" s="861" t="e">
        <f t="shared" si="138"/>
        <v>#DIV/0!</v>
      </c>
      <c r="AP55" s="705"/>
      <c r="AQ55" s="706"/>
      <c r="AR55" s="706">
        <f t="shared" si="123"/>
        <v>0</v>
      </c>
      <c r="AS55" s="810">
        <f t="shared" si="107"/>
        <v>0</v>
      </c>
      <c r="AT55" s="861" t="e">
        <f t="shared" si="139"/>
        <v>#DIV/0!</v>
      </c>
      <c r="AU55" s="705"/>
      <c r="AV55" s="706"/>
      <c r="AW55" s="706">
        <f t="shared" si="124"/>
        <v>0</v>
      </c>
      <c r="AX55" s="810">
        <f t="shared" si="110"/>
        <v>0</v>
      </c>
      <c r="AY55" s="861" t="e">
        <f t="shared" si="140"/>
        <v>#DIV/0!</v>
      </c>
      <c r="AZ55" s="705"/>
      <c r="BA55" s="706"/>
      <c r="BB55" s="706">
        <f t="shared" si="141"/>
        <v>0</v>
      </c>
      <c r="BC55" s="810">
        <f t="shared" si="113"/>
        <v>0</v>
      </c>
      <c r="BD55" s="861" t="e">
        <f t="shared" si="142"/>
        <v>#DIV/0!</v>
      </c>
      <c r="BE55" s="705"/>
      <c r="BF55" s="706"/>
      <c r="BG55" s="706">
        <f t="shared" ref="BG55:BG64" si="147">SUM(BE55:BF55)</f>
        <v>0</v>
      </c>
      <c r="BH55" s="810">
        <f t="shared" si="115"/>
        <v>0</v>
      </c>
      <c r="BI55" s="861" t="e">
        <f t="shared" si="143"/>
        <v>#DIV/0!</v>
      </c>
      <c r="BJ55" s="705"/>
      <c r="BK55" s="706"/>
      <c r="BL55" s="706">
        <f t="shared" si="145"/>
        <v>0</v>
      </c>
      <c r="BM55" s="810">
        <f t="shared" si="118"/>
        <v>0</v>
      </c>
      <c r="BN55" s="861" t="e">
        <f t="shared" si="144"/>
        <v>#DIV/0!</v>
      </c>
      <c r="BO55" s="824"/>
    </row>
    <row r="56" spans="1:67" s="654" customFormat="1" ht="13.5" thickBot="1" x14ac:dyDescent="0.25">
      <c r="A56" s="824"/>
      <c r="B56" s="770" t="s">
        <v>116</v>
      </c>
      <c r="C56" s="705"/>
      <c r="D56" s="706"/>
      <c r="E56" s="706">
        <f t="shared" si="126"/>
        <v>0</v>
      </c>
      <c r="F56" s="836"/>
      <c r="G56" s="848">
        <f t="shared" si="88"/>
        <v>0</v>
      </c>
      <c r="H56" s="712"/>
      <c r="I56" s="706"/>
      <c r="J56" s="706">
        <f t="shared" si="127"/>
        <v>0</v>
      </c>
      <c r="K56" s="658">
        <v>0</v>
      </c>
      <c r="L56" s="705"/>
      <c r="M56" s="706"/>
      <c r="N56" s="706">
        <f t="shared" si="128"/>
        <v>0</v>
      </c>
      <c r="O56" s="810">
        <f t="shared" si="120"/>
        <v>0</v>
      </c>
      <c r="P56" s="861" t="e">
        <f t="shared" si="129"/>
        <v>#DIV/0!</v>
      </c>
      <c r="Q56" s="705"/>
      <c r="R56" s="706"/>
      <c r="S56" s="706">
        <f t="shared" si="130"/>
        <v>0</v>
      </c>
      <c r="T56" s="810">
        <f t="shared" si="92"/>
        <v>0</v>
      </c>
      <c r="U56" s="861" t="e">
        <f t="shared" si="131"/>
        <v>#DIV/0!</v>
      </c>
      <c r="V56" s="705"/>
      <c r="W56" s="706"/>
      <c r="X56" s="706">
        <f t="shared" si="132"/>
        <v>0</v>
      </c>
      <c r="Y56" s="810">
        <f t="shared" si="95"/>
        <v>0</v>
      </c>
      <c r="Z56" s="861" t="e">
        <f t="shared" si="133"/>
        <v>#DIV/0!</v>
      </c>
      <c r="AA56" s="705"/>
      <c r="AB56" s="706"/>
      <c r="AC56" s="706">
        <f t="shared" si="134"/>
        <v>0</v>
      </c>
      <c r="AD56" s="810">
        <f t="shared" si="98"/>
        <v>0</v>
      </c>
      <c r="AE56" s="861" t="e">
        <f t="shared" si="135"/>
        <v>#DIV/0!</v>
      </c>
      <c r="AF56" s="705"/>
      <c r="AG56" s="706"/>
      <c r="AH56" s="706">
        <f t="shared" si="136"/>
        <v>0</v>
      </c>
      <c r="AI56" s="810">
        <f t="shared" si="101"/>
        <v>0</v>
      </c>
      <c r="AJ56" s="861" t="e">
        <f t="shared" si="137"/>
        <v>#DIV/0!</v>
      </c>
      <c r="AK56" s="705"/>
      <c r="AL56" s="706"/>
      <c r="AM56" s="706">
        <f t="shared" si="146"/>
        <v>0</v>
      </c>
      <c r="AN56" s="810">
        <f t="shared" si="104"/>
        <v>0</v>
      </c>
      <c r="AO56" s="861" t="e">
        <f t="shared" si="138"/>
        <v>#DIV/0!</v>
      </c>
      <c r="AP56" s="705"/>
      <c r="AQ56" s="706"/>
      <c r="AR56" s="706">
        <f t="shared" si="123"/>
        <v>0</v>
      </c>
      <c r="AS56" s="810">
        <f t="shared" si="107"/>
        <v>0</v>
      </c>
      <c r="AT56" s="861" t="e">
        <f t="shared" si="139"/>
        <v>#DIV/0!</v>
      </c>
      <c r="AU56" s="705"/>
      <c r="AV56" s="706"/>
      <c r="AW56" s="706">
        <f t="shared" si="124"/>
        <v>0</v>
      </c>
      <c r="AX56" s="810">
        <f t="shared" si="110"/>
        <v>0</v>
      </c>
      <c r="AY56" s="861" t="e">
        <f t="shared" si="140"/>
        <v>#DIV/0!</v>
      </c>
      <c r="AZ56" s="705"/>
      <c r="BA56" s="706"/>
      <c r="BB56" s="706">
        <f t="shared" si="141"/>
        <v>0</v>
      </c>
      <c r="BC56" s="810">
        <f t="shared" si="113"/>
        <v>0</v>
      </c>
      <c r="BD56" s="861" t="e">
        <f t="shared" si="142"/>
        <v>#DIV/0!</v>
      </c>
      <c r="BE56" s="705"/>
      <c r="BF56" s="706"/>
      <c r="BG56" s="706">
        <f t="shared" si="147"/>
        <v>0</v>
      </c>
      <c r="BH56" s="810">
        <f t="shared" si="115"/>
        <v>0</v>
      </c>
      <c r="BI56" s="861" t="e">
        <f t="shared" si="143"/>
        <v>#DIV/0!</v>
      </c>
      <c r="BJ56" s="705"/>
      <c r="BK56" s="706"/>
      <c r="BL56" s="706">
        <f t="shared" si="145"/>
        <v>0</v>
      </c>
      <c r="BM56" s="810">
        <f t="shared" si="118"/>
        <v>0</v>
      </c>
      <c r="BN56" s="861" t="e">
        <f t="shared" si="144"/>
        <v>#DIV/0!</v>
      </c>
      <c r="BO56" s="824"/>
    </row>
    <row r="57" spans="1:67" s="654" customFormat="1" ht="13.5" thickBot="1" x14ac:dyDescent="0.25">
      <c r="A57" s="824"/>
      <c r="B57" s="770" t="s">
        <v>156</v>
      </c>
      <c r="C57" s="705"/>
      <c r="D57" s="706"/>
      <c r="E57" s="706">
        <f t="shared" si="126"/>
        <v>0</v>
      </c>
      <c r="F57" s="836"/>
      <c r="G57" s="848">
        <f t="shared" si="88"/>
        <v>0</v>
      </c>
      <c r="H57" s="712"/>
      <c r="I57" s="706"/>
      <c r="J57" s="706">
        <f t="shared" si="127"/>
        <v>0</v>
      </c>
      <c r="K57" s="658">
        <v>0</v>
      </c>
      <c r="L57" s="705"/>
      <c r="M57" s="706"/>
      <c r="N57" s="706">
        <f t="shared" si="128"/>
        <v>0</v>
      </c>
      <c r="O57" s="810">
        <f t="shared" si="120"/>
        <v>0</v>
      </c>
      <c r="P57" s="861" t="e">
        <f t="shared" si="129"/>
        <v>#DIV/0!</v>
      </c>
      <c r="Q57" s="705"/>
      <c r="R57" s="706"/>
      <c r="S57" s="706">
        <f t="shared" si="130"/>
        <v>0</v>
      </c>
      <c r="T57" s="810">
        <f t="shared" si="92"/>
        <v>0</v>
      </c>
      <c r="U57" s="861" t="e">
        <f t="shared" si="131"/>
        <v>#DIV/0!</v>
      </c>
      <c r="V57" s="705"/>
      <c r="W57" s="706"/>
      <c r="X57" s="706">
        <f t="shared" si="132"/>
        <v>0</v>
      </c>
      <c r="Y57" s="810">
        <f t="shared" si="95"/>
        <v>0</v>
      </c>
      <c r="Z57" s="861" t="e">
        <f t="shared" si="133"/>
        <v>#DIV/0!</v>
      </c>
      <c r="AA57" s="705"/>
      <c r="AB57" s="706"/>
      <c r="AC57" s="706">
        <f t="shared" si="134"/>
        <v>0</v>
      </c>
      <c r="AD57" s="810">
        <f t="shared" si="98"/>
        <v>0</v>
      </c>
      <c r="AE57" s="861" t="e">
        <f t="shared" si="135"/>
        <v>#DIV/0!</v>
      </c>
      <c r="AF57" s="705"/>
      <c r="AG57" s="706"/>
      <c r="AH57" s="706">
        <f t="shared" si="136"/>
        <v>0</v>
      </c>
      <c r="AI57" s="810">
        <f t="shared" si="101"/>
        <v>0</v>
      </c>
      <c r="AJ57" s="861" t="e">
        <f t="shared" si="137"/>
        <v>#DIV/0!</v>
      </c>
      <c r="AK57" s="705"/>
      <c r="AL57" s="706"/>
      <c r="AM57" s="706">
        <f t="shared" si="146"/>
        <v>0</v>
      </c>
      <c r="AN57" s="810">
        <f t="shared" si="104"/>
        <v>0</v>
      </c>
      <c r="AO57" s="861" t="e">
        <f t="shared" si="138"/>
        <v>#DIV/0!</v>
      </c>
      <c r="AP57" s="705"/>
      <c r="AQ57" s="706"/>
      <c r="AR57" s="706">
        <f t="shared" si="123"/>
        <v>0</v>
      </c>
      <c r="AS57" s="810">
        <f t="shared" si="107"/>
        <v>0</v>
      </c>
      <c r="AT57" s="861" t="e">
        <f t="shared" si="139"/>
        <v>#DIV/0!</v>
      </c>
      <c r="AU57" s="705"/>
      <c r="AV57" s="706"/>
      <c r="AW57" s="706">
        <f t="shared" si="124"/>
        <v>0</v>
      </c>
      <c r="AX57" s="810">
        <f t="shared" si="110"/>
        <v>0</v>
      </c>
      <c r="AY57" s="861" t="e">
        <f t="shared" si="140"/>
        <v>#DIV/0!</v>
      </c>
      <c r="AZ57" s="705"/>
      <c r="BA57" s="706"/>
      <c r="BB57" s="706">
        <f t="shared" si="141"/>
        <v>0</v>
      </c>
      <c r="BC57" s="810">
        <f t="shared" si="113"/>
        <v>0</v>
      </c>
      <c r="BD57" s="861" t="e">
        <f t="shared" si="142"/>
        <v>#DIV/0!</v>
      </c>
      <c r="BE57" s="705"/>
      <c r="BF57" s="706"/>
      <c r="BG57" s="706">
        <f t="shared" si="147"/>
        <v>0</v>
      </c>
      <c r="BH57" s="810">
        <f t="shared" si="115"/>
        <v>0</v>
      </c>
      <c r="BI57" s="861" t="e">
        <f t="shared" si="143"/>
        <v>#DIV/0!</v>
      </c>
      <c r="BJ57" s="705"/>
      <c r="BK57" s="706"/>
      <c r="BL57" s="706">
        <f t="shared" si="145"/>
        <v>0</v>
      </c>
      <c r="BM57" s="810">
        <f t="shared" si="118"/>
        <v>0</v>
      </c>
      <c r="BN57" s="861" t="e">
        <f t="shared" si="144"/>
        <v>#DIV/0!</v>
      </c>
      <c r="BO57" s="824"/>
    </row>
    <row r="58" spans="1:67" s="654" customFormat="1" ht="13.5" thickBot="1" x14ac:dyDescent="0.25">
      <c r="A58" s="824"/>
      <c r="B58" s="770" t="s">
        <v>157</v>
      </c>
      <c r="C58" s="705"/>
      <c r="D58" s="706"/>
      <c r="E58" s="706">
        <f t="shared" si="126"/>
        <v>0</v>
      </c>
      <c r="F58" s="836"/>
      <c r="G58" s="848">
        <f t="shared" si="88"/>
        <v>0</v>
      </c>
      <c r="H58" s="712"/>
      <c r="I58" s="706"/>
      <c r="J58" s="706">
        <f t="shared" si="127"/>
        <v>0</v>
      </c>
      <c r="K58" s="658">
        <v>0</v>
      </c>
      <c r="L58" s="705"/>
      <c r="M58" s="706"/>
      <c r="N58" s="706">
        <f t="shared" si="128"/>
        <v>0</v>
      </c>
      <c r="O58" s="810">
        <f t="shared" si="120"/>
        <v>0</v>
      </c>
      <c r="P58" s="861" t="e">
        <f t="shared" si="129"/>
        <v>#DIV/0!</v>
      </c>
      <c r="Q58" s="705"/>
      <c r="R58" s="706"/>
      <c r="S58" s="706">
        <f t="shared" si="130"/>
        <v>0</v>
      </c>
      <c r="T58" s="810">
        <f t="shared" si="92"/>
        <v>0</v>
      </c>
      <c r="U58" s="861" t="e">
        <f t="shared" si="131"/>
        <v>#DIV/0!</v>
      </c>
      <c r="V58" s="705"/>
      <c r="W58" s="706"/>
      <c r="X58" s="706">
        <f t="shared" si="132"/>
        <v>0</v>
      </c>
      <c r="Y58" s="810">
        <f t="shared" si="95"/>
        <v>0</v>
      </c>
      <c r="Z58" s="861" t="e">
        <f t="shared" si="133"/>
        <v>#DIV/0!</v>
      </c>
      <c r="AA58" s="705"/>
      <c r="AB58" s="706"/>
      <c r="AC58" s="706">
        <f t="shared" si="134"/>
        <v>0</v>
      </c>
      <c r="AD58" s="810">
        <f t="shared" si="98"/>
        <v>0</v>
      </c>
      <c r="AE58" s="861" t="e">
        <f t="shared" si="135"/>
        <v>#DIV/0!</v>
      </c>
      <c r="AF58" s="705"/>
      <c r="AG58" s="706"/>
      <c r="AH58" s="706">
        <f t="shared" si="136"/>
        <v>0</v>
      </c>
      <c r="AI58" s="810">
        <f t="shared" si="101"/>
        <v>0</v>
      </c>
      <c r="AJ58" s="861" t="e">
        <f t="shared" si="137"/>
        <v>#DIV/0!</v>
      </c>
      <c r="AK58" s="705"/>
      <c r="AL58" s="706"/>
      <c r="AM58" s="706">
        <f t="shared" si="146"/>
        <v>0</v>
      </c>
      <c r="AN58" s="810">
        <f t="shared" si="104"/>
        <v>0</v>
      </c>
      <c r="AO58" s="861" t="e">
        <f t="shared" si="138"/>
        <v>#DIV/0!</v>
      </c>
      <c r="AP58" s="705"/>
      <c r="AQ58" s="706"/>
      <c r="AR58" s="706">
        <f t="shared" si="123"/>
        <v>0</v>
      </c>
      <c r="AS58" s="810">
        <f t="shared" si="107"/>
        <v>0</v>
      </c>
      <c r="AT58" s="861" t="e">
        <f t="shared" si="139"/>
        <v>#DIV/0!</v>
      </c>
      <c r="AU58" s="705"/>
      <c r="AV58" s="706"/>
      <c r="AW58" s="706">
        <f t="shared" si="124"/>
        <v>0</v>
      </c>
      <c r="AX58" s="810">
        <f t="shared" si="110"/>
        <v>0</v>
      </c>
      <c r="AY58" s="861" t="e">
        <f t="shared" si="140"/>
        <v>#DIV/0!</v>
      </c>
      <c r="AZ58" s="705"/>
      <c r="BA58" s="706"/>
      <c r="BB58" s="706">
        <f t="shared" si="141"/>
        <v>0</v>
      </c>
      <c r="BC58" s="810">
        <f t="shared" si="113"/>
        <v>0</v>
      </c>
      <c r="BD58" s="861" t="e">
        <f t="shared" si="142"/>
        <v>#DIV/0!</v>
      </c>
      <c r="BE58" s="705"/>
      <c r="BF58" s="706"/>
      <c r="BG58" s="706">
        <f t="shared" si="147"/>
        <v>0</v>
      </c>
      <c r="BH58" s="810">
        <f t="shared" si="115"/>
        <v>0</v>
      </c>
      <c r="BI58" s="861" t="e">
        <f t="shared" si="143"/>
        <v>#DIV/0!</v>
      </c>
      <c r="BJ58" s="705"/>
      <c r="BK58" s="706"/>
      <c r="BL58" s="706">
        <f t="shared" si="145"/>
        <v>0</v>
      </c>
      <c r="BM58" s="810">
        <f t="shared" si="118"/>
        <v>0</v>
      </c>
      <c r="BN58" s="861" t="e">
        <f t="shared" si="144"/>
        <v>#DIV/0!</v>
      </c>
      <c r="BO58" s="824"/>
    </row>
    <row r="59" spans="1:67" s="654" customFormat="1" ht="13.5" thickBot="1" x14ac:dyDescent="0.25">
      <c r="A59" s="824"/>
      <c r="B59" s="770" t="s">
        <v>164</v>
      </c>
      <c r="C59" s="705"/>
      <c r="D59" s="706"/>
      <c r="E59" s="706">
        <f t="shared" si="126"/>
        <v>0</v>
      </c>
      <c r="F59" s="836"/>
      <c r="G59" s="848">
        <f t="shared" si="88"/>
        <v>0</v>
      </c>
      <c r="H59" s="712"/>
      <c r="I59" s="706"/>
      <c r="J59" s="706">
        <f t="shared" si="127"/>
        <v>0</v>
      </c>
      <c r="K59" s="658">
        <v>0</v>
      </c>
      <c r="L59" s="705"/>
      <c r="M59" s="706"/>
      <c r="N59" s="706">
        <f t="shared" si="128"/>
        <v>0</v>
      </c>
      <c r="O59" s="810">
        <f t="shared" si="120"/>
        <v>0</v>
      </c>
      <c r="P59" s="861" t="e">
        <f t="shared" si="129"/>
        <v>#DIV/0!</v>
      </c>
      <c r="Q59" s="705"/>
      <c r="R59" s="706"/>
      <c r="S59" s="706">
        <f t="shared" si="130"/>
        <v>0</v>
      </c>
      <c r="T59" s="810">
        <f t="shared" si="92"/>
        <v>0</v>
      </c>
      <c r="U59" s="861" t="e">
        <f t="shared" si="131"/>
        <v>#DIV/0!</v>
      </c>
      <c r="V59" s="705"/>
      <c r="W59" s="706"/>
      <c r="X59" s="706">
        <f t="shared" si="132"/>
        <v>0</v>
      </c>
      <c r="Y59" s="810">
        <f t="shared" si="95"/>
        <v>0</v>
      </c>
      <c r="Z59" s="861" t="e">
        <f t="shared" si="133"/>
        <v>#DIV/0!</v>
      </c>
      <c r="AA59" s="705"/>
      <c r="AB59" s="706"/>
      <c r="AC59" s="706">
        <f t="shared" si="134"/>
        <v>0</v>
      </c>
      <c r="AD59" s="810">
        <f t="shared" si="98"/>
        <v>0</v>
      </c>
      <c r="AE59" s="861" t="e">
        <f t="shared" si="135"/>
        <v>#DIV/0!</v>
      </c>
      <c r="AF59" s="705"/>
      <c r="AG59" s="706"/>
      <c r="AH59" s="706">
        <f t="shared" si="136"/>
        <v>0</v>
      </c>
      <c r="AI59" s="810">
        <f t="shared" si="101"/>
        <v>0</v>
      </c>
      <c r="AJ59" s="861" t="e">
        <f t="shared" si="137"/>
        <v>#DIV/0!</v>
      </c>
      <c r="AK59" s="705"/>
      <c r="AL59" s="706"/>
      <c r="AM59" s="706">
        <f t="shared" si="146"/>
        <v>0</v>
      </c>
      <c r="AN59" s="810">
        <f t="shared" si="104"/>
        <v>0</v>
      </c>
      <c r="AO59" s="861" t="e">
        <f t="shared" si="138"/>
        <v>#DIV/0!</v>
      </c>
      <c r="AP59" s="705"/>
      <c r="AQ59" s="706"/>
      <c r="AR59" s="706">
        <f t="shared" si="123"/>
        <v>0</v>
      </c>
      <c r="AS59" s="810">
        <f t="shared" si="107"/>
        <v>0</v>
      </c>
      <c r="AT59" s="861" t="e">
        <f t="shared" si="139"/>
        <v>#DIV/0!</v>
      </c>
      <c r="AU59" s="705"/>
      <c r="AV59" s="706"/>
      <c r="AW59" s="706">
        <f t="shared" si="124"/>
        <v>0</v>
      </c>
      <c r="AX59" s="810">
        <f t="shared" si="110"/>
        <v>0</v>
      </c>
      <c r="AY59" s="861" t="e">
        <f t="shared" si="140"/>
        <v>#DIV/0!</v>
      </c>
      <c r="AZ59" s="705"/>
      <c r="BA59" s="706"/>
      <c r="BB59" s="706">
        <f t="shared" si="141"/>
        <v>0</v>
      </c>
      <c r="BC59" s="810">
        <f t="shared" si="113"/>
        <v>0</v>
      </c>
      <c r="BD59" s="861" t="e">
        <f t="shared" si="142"/>
        <v>#DIV/0!</v>
      </c>
      <c r="BE59" s="705"/>
      <c r="BF59" s="706"/>
      <c r="BG59" s="706">
        <f t="shared" si="147"/>
        <v>0</v>
      </c>
      <c r="BH59" s="810">
        <f t="shared" si="115"/>
        <v>0</v>
      </c>
      <c r="BI59" s="861" t="e">
        <f t="shared" si="143"/>
        <v>#DIV/0!</v>
      </c>
      <c r="BJ59" s="705"/>
      <c r="BK59" s="706"/>
      <c r="BL59" s="706">
        <f t="shared" si="145"/>
        <v>0</v>
      </c>
      <c r="BM59" s="810">
        <f t="shared" si="118"/>
        <v>0</v>
      </c>
      <c r="BN59" s="861" t="e">
        <f t="shared" si="144"/>
        <v>#DIV/0!</v>
      </c>
      <c r="BO59" s="824"/>
    </row>
    <row r="60" spans="1:67" s="654" customFormat="1" ht="13.5" thickBot="1" x14ac:dyDescent="0.25">
      <c r="A60" s="824"/>
      <c r="B60" s="770" t="s">
        <v>158</v>
      </c>
      <c r="C60" s="705"/>
      <c r="D60" s="706"/>
      <c r="E60" s="706">
        <f t="shared" si="126"/>
        <v>0</v>
      </c>
      <c r="F60" s="836"/>
      <c r="G60" s="848">
        <f t="shared" si="88"/>
        <v>0</v>
      </c>
      <c r="H60" s="712"/>
      <c r="I60" s="706"/>
      <c r="J60" s="706">
        <f t="shared" si="127"/>
        <v>0</v>
      </c>
      <c r="K60" s="658">
        <v>0</v>
      </c>
      <c r="L60" s="705"/>
      <c r="M60" s="706"/>
      <c r="N60" s="706">
        <f t="shared" si="128"/>
        <v>0</v>
      </c>
      <c r="O60" s="810">
        <f t="shared" si="120"/>
        <v>0</v>
      </c>
      <c r="P60" s="861" t="e">
        <f t="shared" si="129"/>
        <v>#DIV/0!</v>
      </c>
      <c r="Q60" s="705"/>
      <c r="R60" s="706"/>
      <c r="S60" s="706">
        <f t="shared" si="130"/>
        <v>0</v>
      </c>
      <c r="T60" s="810">
        <f t="shared" si="92"/>
        <v>0</v>
      </c>
      <c r="U60" s="861" t="e">
        <f t="shared" si="131"/>
        <v>#DIV/0!</v>
      </c>
      <c r="V60" s="705"/>
      <c r="W60" s="706"/>
      <c r="X60" s="706">
        <f t="shared" si="132"/>
        <v>0</v>
      </c>
      <c r="Y60" s="810">
        <f t="shared" si="95"/>
        <v>0</v>
      </c>
      <c r="Z60" s="861" t="e">
        <f t="shared" si="133"/>
        <v>#DIV/0!</v>
      </c>
      <c r="AA60" s="705"/>
      <c r="AB60" s="706"/>
      <c r="AC60" s="706">
        <f t="shared" si="134"/>
        <v>0</v>
      </c>
      <c r="AD60" s="810">
        <f t="shared" si="98"/>
        <v>0</v>
      </c>
      <c r="AE60" s="861" t="e">
        <f t="shared" si="135"/>
        <v>#DIV/0!</v>
      </c>
      <c r="AF60" s="705"/>
      <c r="AG60" s="706"/>
      <c r="AH60" s="706">
        <f t="shared" si="136"/>
        <v>0</v>
      </c>
      <c r="AI60" s="810">
        <f t="shared" si="101"/>
        <v>0</v>
      </c>
      <c r="AJ60" s="861" t="e">
        <f t="shared" si="137"/>
        <v>#DIV/0!</v>
      </c>
      <c r="AK60" s="705"/>
      <c r="AL60" s="706"/>
      <c r="AM60" s="706">
        <f t="shared" si="146"/>
        <v>0</v>
      </c>
      <c r="AN60" s="810">
        <f t="shared" si="104"/>
        <v>0</v>
      </c>
      <c r="AO60" s="861" t="e">
        <f t="shared" si="138"/>
        <v>#DIV/0!</v>
      </c>
      <c r="AP60" s="705"/>
      <c r="AQ60" s="706"/>
      <c r="AR60" s="706">
        <f t="shared" si="123"/>
        <v>0</v>
      </c>
      <c r="AS60" s="810">
        <f t="shared" si="107"/>
        <v>0</v>
      </c>
      <c r="AT60" s="861" t="e">
        <f t="shared" si="139"/>
        <v>#DIV/0!</v>
      </c>
      <c r="AU60" s="705"/>
      <c r="AV60" s="706"/>
      <c r="AW60" s="706">
        <f t="shared" si="124"/>
        <v>0</v>
      </c>
      <c r="AX60" s="810">
        <f t="shared" si="110"/>
        <v>0</v>
      </c>
      <c r="AY60" s="861" t="e">
        <f t="shared" si="140"/>
        <v>#DIV/0!</v>
      </c>
      <c r="AZ60" s="705"/>
      <c r="BA60" s="706"/>
      <c r="BB60" s="706">
        <f t="shared" si="141"/>
        <v>0</v>
      </c>
      <c r="BC60" s="810">
        <f t="shared" si="113"/>
        <v>0</v>
      </c>
      <c r="BD60" s="861" t="e">
        <f t="shared" si="142"/>
        <v>#DIV/0!</v>
      </c>
      <c r="BE60" s="705"/>
      <c r="BF60" s="706"/>
      <c r="BG60" s="706">
        <f t="shared" si="147"/>
        <v>0</v>
      </c>
      <c r="BH60" s="810">
        <f t="shared" si="115"/>
        <v>0</v>
      </c>
      <c r="BI60" s="861" t="e">
        <f t="shared" si="143"/>
        <v>#DIV/0!</v>
      </c>
      <c r="BJ60" s="705"/>
      <c r="BK60" s="706"/>
      <c r="BL60" s="706">
        <f t="shared" si="145"/>
        <v>0</v>
      </c>
      <c r="BM60" s="810">
        <f t="shared" si="118"/>
        <v>0</v>
      </c>
      <c r="BN60" s="861" t="e">
        <f t="shared" si="144"/>
        <v>#DIV/0!</v>
      </c>
      <c r="BO60" s="824"/>
    </row>
    <row r="61" spans="1:67" s="654" customFormat="1" ht="13.5" thickBot="1" x14ac:dyDescent="0.25">
      <c r="A61" s="824"/>
      <c r="B61" s="770" t="s">
        <v>215</v>
      </c>
      <c r="C61" s="705"/>
      <c r="D61" s="706"/>
      <c r="E61" s="706">
        <f t="shared" si="126"/>
        <v>0</v>
      </c>
      <c r="F61" s="836"/>
      <c r="G61" s="848">
        <f t="shared" si="88"/>
        <v>0</v>
      </c>
      <c r="H61" s="712"/>
      <c r="I61" s="706"/>
      <c r="J61" s="706">
        <f t="shared" si="127"/>
        <v>0</v>
      </c>
      <c r="K61" s="658">
        <v>0</v>
      </c>
      <c r="L61" s="705"/>
      <c r="M61" s="706"/>
      <c r="N61" s="706">
        <f t="shared" si="128"/>
        <v>0</v>
      </c>
      <c r="O61" s="810">
        <f t="shared" si="120"/>
        <v>0</v>
      </c>
      <c r="P61" s="861" t="e">
        <f t="shared" si="129"/>
        <v>#DIV/0!</v>
      </c>
      <c r="Q61" s="705"/>
      <c r="R61" s="706"/>
      <c r="S61" s="706">
        <f t="shared" si="130"/>
        <v>0</v>
      </c>
      <c r="T61" s="810">
        <f t="shared" si="92"/>
        <v>0</v>
      </c>
      <c r="U61" s="861" t="e">
        <f t="shared" si="131"/>
        <v>#DIV/0!</v>
      </c>
      <c r="V61" s="705"/>
      <c r="W61" s="706"/>
      <c r="X61" s="706">
        <f t="shared" si="132"/>
        <v>0</v>
      </c>
      <c r="Y61" s="810">
        <f t="shared" si="95"/>
        <v>0</v>
      </c>
      <c r="Z61" s="861" t="e">
        <f t="shared" si="133"/>
        <v>#DIV/0!</v>
      </c>
      <c r="AA61" s="705"/>
      <c r="AB61" s="706"/>
      <c r="AC61" s="706">
        <f t="shared" si="134"/>
        <v>0</v>
      </c>
      <c r="AD61" s="810">
        <f t="shared" si="98"/>
        <v>0</v>
      </c>
      <c r="AE61" s="861" t="e">
        <f t="shared" si="135"/>
        <v>#DIV/0!</v>
      </c>
      <c r="AF61" s="705"/>
      <c r="AG61" s="706"/>
      <c r="AH61" s="706">
        <f t="shared" si="136"/>
        <v>0</v>
      </c>
      <c r="AI61" s="810">
        <f t="shared" si="101"/>
        <v>0</v>
      </c>
      <c r="AJ61" s="861" t="e">
        <f t="shared" si="137"/>
        <v>#DIV/0!</v>
      </c>
      <c r="AK61" s="705"/>
      <c r="AL61" s="706"/>
      <c r="AM61" s="706">
        <f t="shared" si="146"/>
        <v>0</v>
      </c>
      <c r="AN61" s="810">
        <f t="shared" si="104"/>
        <v>0</v>
      </c>
      <c r="AO61" s="861" t="e">
        <f t="shared" si="138"/>
        <v>#DIV/0!</v>
      </c>
      <c r="AP61" s="705"/>
      <c r="AQ61" s="706"/>
      <c r="AR61" s="706">
        <f t="shared" si="123"/>
        <v>0</v>
      </c>
      <c r="AS61" s="810">
        <f t="shared" si="107"/>
        <v>0</v>
      </c>
      <c r="AT61" s="861" t="e">
        <f t="shared" si="139"/>
        <v>#DIV/0!</v>
      </c>
      <c r="AU61" s="705"/>
      <c r="AV61" s="706"/>
      <c r="AW61" s="706">
        <f t="shared" si="124"/>
        <v>0</v>
      </c>
      <c r="AX61" s="810">
        <f t="shared" si="110"/>
        <v>0</v>
      </c>
      <c r="AY61" s="861" t="e">
        <f t="shared" si="140"/>
        <v>#DIV/0!</v>
      </c>
      <c r="AZ61" s="705"/>
      <c r="BA61" s="706"/>
      <c r="BB61" s="706">
        <f t="shared" si="141"/>
        <v>0</v>
      </c>
      <c r="BC61" s="810">
        <f t="shared" si="113"/>
        <v>0</v>
      </c>
      <c r="BD61" s="861" t="e">
        <f t="shared" si="142"/>
        <v>#DIV/0!</v>
      </c>
      <c r="BE61" s="705"/>
      <c r="BF61" s="706"/>
      <c r="BG61" s="706">
        <f t="shared" si="147"/>
        <v>0</v>
      </c>
      <c r="BH61" s="810">
        <f t="shared" si="115"/>
        <v>0</v>
      </c>
      <c r="BI61" s="861" t="e">
        <f t="shared" si="143"/>
        <v>#DIV/0!</v>
      </c>
      <c r="BJ61" s="705"/>
      <c r="BK61" s="706"/>
      <c r="BL61" s="706">
        <f t="shared" si="145"/>
        <v>0</v>
      </c>
      <c r="BM61" s="810">
        <f t="shared" si="118"/>
        <v>0</v>
      </c>
      <c r="BN61" s="861" t="e">
        <f t="shared" si="144"/>
        <v>#DIV/0!</v>
      </c>
      <c r="BO61" s="824"/>
    </row>
    <row r="62" spans="1:67" s="654" customFormat="1" ht="13.5" thickBot="1" x14ac:dyDescent="0.25">
      <c r="A62" s="824"/>
      <c r="B62" s="770" t="s">
        <v>161</v>
      </c>
      <c r="C62" s="705"/>
      <c r="D62" s="706"/>
      <c r="E62" s="706">
        <f t="shared" si="126"/>
        <v>0</v>
      </c>
      <c r="F62" s="836"/>
      <c r="G62" s="848">
        <f t="shared" si="88"/>
        <v>0</v>
      </c>
      <c r="H62" s="712"/>
      <c r="I62" s="706"/>
      <c r="J62" s="706">
        <f t="shared" si="127"/>
        <v>0</v>
      </c>
      <c r="K62" s="658">
        <v>0</v>
      </c>
      <c r="L62" s="705"/>
      <c r="M62" s="706"/>
      <c r="N62" s="706">
        <f t="shared" si="128"/>
        <v>0</v>
      </c>
      <c r="O62" s="810">
        <f t="shared" si="120"/>
        <v>0</v>
      </c>
      <c r="P62" s="861" t="e">
        <f t="shared" si="129"/>
        <v>#DIV/0!</v>
      </c>
      <c r="Q62" s="705"/>
      <c r="R62" s="706"/>
      <c r="S62" s="706">
        <f t="shared" si="130"/>
        <v>0</v>
      </c>
      <c r="T62" s="810">
        <f t="shared" si="92"/>
        <v>0</v>
      </c>
      <c r="U62" s="861" t="e">
        <f t="shared" si="131"/>
        <v>#DIV/0!</v>
      </c>
      <c r="V62" s="705"/>
      <c r="W62" s="706"/>
      <c r="X62" s="706">
        <f t="shared" si="132"/>
        <v>0</v>
      </c>
      <c r="Y62" s="810">
        <f t="shared" si="95"/>
        <v>0</v>
      </c>
      <c r="Z62" s="861" t="e">
        <f t="shared" si="133"/>
        <v>#DIV/0!</v>
      </c>
      <c r="AA62" s="705"/>
      <c r="AB62" s="706"/>
      <c r="AC62" s="706">
        <f t="shared" si="134"/>
        <v>0</v>
      </c>
      <c r="AD62" s="810">
        <f t="shared" si="98"/>
        <v>0</v>
      </c>
      <c r="AE62" s="861" t="e">
        <f t="shared" si="135"/>
        <v>#DIV/0!</v>
      </c>
      <c r="AF62" s="705"/>
      <c r="AG62" s="706"/>
      <c r="AH62" s="706">
        <f t="shared" si="136"/>
        <v>0</v>
      </c>
      <c r="AI62" s="810">
        <f t="shared" si="101"/>
        <v>0</v>
      </c>
      <c r="AJ62" s="861" t="e">
        <f t="shared" si="137"/>
        <v>#DIV/0!</v>
      </c>
      <c r="AK62" s="705"/>
      <c r="AL62" s="706"/>
      <c r="AM62" s="706">
        <f t="shared" si="146"/>
        <v>0</v>
      </c>
      <c r="AN62" s="810">
        <f t="shared" si="104"/>
        <v>0</v>
      </c>
      <c r="AO62" s="861" t="e">
        <f t="shared" si="138"/>
        <v>#DIV/0!</v>
      </c>
      <c r="AP62" s="705"/>
      <c r="AQ62" s="706"/>
      <c r="AR62" s="706">
        <f t="shared" si="123"/>
        <v>0</v>
      </c>
      <c r="AS62" s="810">
        <f t="shared" si="107"/>
        <v>0</v>
      </c>
      <c r="AT62" s="861" t="e">
        <f t="shared" si="139"/>
        <v>#DIV/0!</v>
      </c>
      <c r="AU62" s="705"/>
      <c r="AV62" s="706"/>
      <c r="AW62" s="706">
        <f t="shared" si="124"/>
        <v>0</v>
      </c>
      <c r="AX62" s="810">
        <f t="shared" si="110"/>
        <v>0</v>
      </c>
      <c r="AY62" s="861" t="e">
        <f t="shared" si="140"/>
        <v>#DIV/0!</v>
      </c>
      <c r="AZ62" s="705"/>
      <c r="BA62" s="706"/>
      <c r="BB62" s="706">
        <f t="shared" si="141"/>
        <v>0</v>
      </c>
      <c r="BC62" s="810">
        <f t="shared" si="113"/>
        <v>0</v>
      </c>
      <c r="BD62" s="861" t="e">
        <f t="shared" si="142"/>
        <v>#DIV/0!</v>
      </c>
      <c r="BE62" s="705"/>
      <c r="BF62" s="706"/>
      <c r="BG62" s="706">
        <f t="shared" si="147"/>
        <v>0</v>
      </c>
      <c r="BH62" s="810">
        <f t="shared" si="115"/>
        <v>0</v>
      </c>
      <c r="BI62" s="861" t="e">
        <f t="shared" si="143"/>
        <v>#DIV/0!</v>
      </c>
      <c r="BJ62" s="705"/>
      <c r="BK62" s="706"/>
      <c r="BL62" s="706">
        <f t="shared" si="145"/>
        <v>0</v>
      </c>
      <c r="BM62" s="810">
        <f t="shared" si="118"/>
        <v>0</v>
      </c>
      <c r="BN62" s="861" t="e">
        <f t="shared" si="144"/>
        <v>#DIV/0!</v>
      </c>
      <c r="BO62" s="824"/>
    </row>
    <row r="63" spans="1:67" s="654" customFormat="1" ht="13.5" thickBot="1" x14ac:dyDescent="0.25">
      <c r="A63" s="824"/>
      <c r="B63" s="770" t="s">
        <v>162</v>
      </c>
      <c r="C63" s="705"/>
      <c r="D63" s="706"/>
      <c r="E63" s="706">
        <f t="shared" si="126"/>
        <v>0</v>
      </c>
      <c r="F63" s="836"/>
      <c r="G63" s="848">
        <f t="shared" si="88"/>
        <v>0</v>
      </c>
      <c r="H63" s="712"/>
      <c r="I63" s="706"/>
      <c r="J63" s="706">
        <f t="shared" si="127"/>
        <v>0</v>
      </c>
      <c r="K63" s="658">
        <v>0</v>
      </c>
      <c r="L63" s="705"/>
      <c r="M63" s="706"/>
      <c r="N63" s="706">
        <f t="shared" si="128"/>
        <v>0</v>
      </c>
      <c r="O63" s="810">
        <f t="shared" si="120"/>
        <v>0</v>
      </c>
      <c r="P63" s="861" t="e">
        <f t="shared" si="129"/>
        <v>#DIV/0!</v>
      </c>
      <c r="Q63" s="705"/>
      <c r="R63" s="706"/>
      <c r="S63" s="706">
        <f t="shared" si="130"/>
        <v>0</v>
      </c>
      <c r="T63" s="810">
        <f t="shared" si="92"/>
        <v>0</v>
      </c>
      <c r="U63" s="861" t="e">
        <f t="shared" si="131"/>
        <v>#DIV/0!</v>
      </c>
      <c r="V63" s="705"/>
      <c r="W63" s="706"/>
      <c r="X63" s="706">
        <f t="shared" si="132"/>
        <v>0</v>
      </c>
      <c r="Y63" s="810">
        <f t="shared" si="95"/>
        <v>0</v>
      </c>
      <c r="Z63" s="861" t="e">
        <f t="shared" si="133"/>
        <v>#DIV/0!</v>
      </c>
      <c r="AA63" s="705"/>
      <c r="AB63" s="706"/>
      <c r="AC63" s="706">
        <f t="shared" si="134"/>
        <v>0</v>
      </c>
      <c r="AD63" s="810">
        <f t="shared" si="98"/>
        <v>0</v>
      </c>
      <c r="AE63" s="861" t="e">
        <f t="shared" si="135"/>
        <v>#DIV/0!</v>
      </c>
      <c r="AF63" s="705"/>
      <c r="AG63" s="706"/>
      <c r="AH63" s="706">
        <f t="shared" si="136"/>
        <v>0</v>
      </c>
      <c r="AI63" s="810">
        <f t="shared" si="101"/>
        <v>0</v>
      </c>
      <c r="AJ63" s="861" t="e">
        <f t="shared" si="137"/>
        <v>#DIV/0!</v>
      </c>
      <c r="AK63" s="705"/>
      <c r="AL63" s="706"/>
      <c r="AM63" s="706">
        <f t="shared" si="146"/>
        <v>0</v>
      </c>
      <c r="AN63" s="810">
        <f t="shared" si="104"/>
        <v>0</v>
      </c>
      <c r="AO63" s="861" t="e">
        <f t="shared" si="138"/>
        <v>#DIV/0!</v>
      </c>
      <c r="AP63" s="705"/>
      <c r="AQ63" s="706"/>
      <c r="AR63" s="706">
        <f t="shared" si="123"/>
        <v>0</v>
      </c>
      <c r="AS63" s="810">
        <f t="shared" si="107"/>
        <v>0</v>
      </c>
      <c r="AT63" s="861" t="e">
        <f t="shared" si="139"/>
        <v>#DIV/0!</v>
      </c>
      <c r="AU63" s="705"/>
      <c r="AV63" s="706"/>
      <c r="AW63" s="706">
        <f t="shared" si="124"/>
        <v>0</v>
      </c>
      <c r="AX63" s="810">
        <f t="shared" si="110"/>
        <v>0</v>
      </c>
      <c r="AY63" s="861" t="e">
        <f t="shared" si="140"/>
        <v>#DIV/0!</v>
      </c>
      <c r="AZ63" s="705"/>
      <c r="BA63" s="706"/>
      <c r="BB63" s="706">
        <f t="shared" si="141"/>
        <v>0</v>
      </c>
      <c r="BC63" s="810">
        <f t="shared" si="113"/>
        <v>0</v>
      </c>
      <c r="BD63" s="861" t="e">
        <f t="shared" si="142"/>
        <v>#DIV/0!</v>
      </c>
      <c r="BE63" s="705"/>
      <c r="BF63" s="706"/>
      <c r="BG63" s="706">
        <f t="shared" si="147"/>
        <v>0</v>
      </c>
      <c r="BH63" s="810">
        <f t="shared" si="115"/>
        <v>0</v>
      </c>
      <c r="BI63" s="861" t="e">
        <f t="shared" si="143"/>
        <v>#DIV/0!</v>
      </c>
      <c r="BJ63" s="705"/>
      <c r="BK63" s="706"/>
      <c r="BL63" s="706">
        <f t="shared" si="145"/>
        <v>0</v>
      </c>
      <c r="BM63" s="810">
        <f t="shared" si="118"/>
        <v>0</v>
      </c>
      <c r="BN63" s="861" t="e">
        <f t="shared" si="144"/>
        <v>#DIV/0!</v>
      </c>
      <c r="BO63" s="824"/>
    </row>
    <row r="64" spans="1:67" s="654" customFormat="1" ht="13.5" thickBot="1" x14ac:dyDescent="0.25">
      <c r="A64" s="824"/>
      <c r="B64" s="826" t="s">
        <v>56</v>
      </c>
      <c r="C64" s="724"/>
      <c r="D64" s="723"/>
      <c r="E64" s="723">
        <f t="shared" si="126"/>
        <v>0</v>
      </c>
      <c r="F64" s="838"/>
      <c r="G64" s="849">
        <f t="shared" si="88"/>
        <v>0</v>
      </c>
      <c r="H64" s="725"/>
      <c r="I64" s="723"/>
      <c r="J64" s="723">
        <f t="shared" si="127"/>
        <v>0</v>
      </c>
      <c r="K64" s="662">
        <v>0</v>
      </c>
      <c r="L64" s="724"/>
      <c r="M64" s="723"/>
      <c r="N64" s="723">
        <f t="shared" si="128"/>
        <v>0</v>
      </c>
      <c r="O64" s="816">
        <f t="shared" si="120"/>
        <v>0</v>
      </c>
      <c r="P64" s="861" t="e">
        <f>(N64-$J64)/$J64</f>
        <v>#DIV/0!</v>
      </c>
      <c r="Q64" s="724"/>
      <c r="R64" s="723"/>
      <c r="S64" s="723">
        <f t="shared" si="130"/>
        <v>0</v>
      </c>
      <c r="T64" s="816">
        <f t="shared" si="92"/>
        <v>0</v>
      </c>
      <c r="U64" s="861" t="e">
        <f t="shared" si="131"/>
        <v>#DIV/0!</v>
      </c>
      <c r="V64" s="724"/>
      <c r="W64" s="723"/>
      <c r="X64" s="723">
        <f t="shared" si="132"/>
        <v>0</v>
      </c>
      <c r="Y64" s="816">
        <f t="shared" si="95"/>
        <v>0</v>
      </c>
      <c r="Z64" s="861" t="e">
        <f t="shared" si="133"/>
        <v>#DIV/0!</v>
      </c>
      <c r="AA64" s="724"/>
      <c r="AB64" s="723"/>
      <c r="AC64" s="723">
        <f t="shared" si="134"/>
        <v>0</v>
      </c>
      <c r="AD64" s="816">
        <f t="shared" si="98"/>
        <v>0</v>
      </c>
      <c r="AE64" s="861" t="e">
        <f t="shared" si="135"/>
        <v>#DIV/0!</v>
      </c>
      <c r="AF64" s="724"/>
      <c r="AG64" s="723"/>
      <c r="AH64" s="723">
        <f t="shared" si="136"/>
        <v>0</v>
      </c>
      <c r="AI64" s="816">
        <f t="shared" si="101"/>
        <v>0</v>
      </c>
      <c r="AJ64" s="861" t="e">
        <f t="shared" si="137"/>
        <v>#DIV/0!</v>
      </c>
      <c r="AK64" s="724"/>
      <c r="AL64" s="723"/>
      <c r="AM64" s="723">
        <f>SUM(AK64:AL64)</f>
        <v>0</v>
      </c>
      <c r="AN64" s="816">
        <f t="shared" si="104"/>
        <v>0</v>
      </c>
      <c r="AO64" s="861" t="e">
        <f t="shared" si="138"/>
        <v>#DIV/0!</v>
      </c>
      <c r="AP64" s="724"/>
      <c r="AQ64" s="723"/>
      <c r="AR64" s="723">
        <f t="shared" si="123"/>
        <v>0</v>
      </c>
      <c r="AS64" s="816">
        <f t="shared" si="107"/>
        <v>0</v>
      </c>
      <c r="AT64" s="861" t="e">
        <f t="shared" si="139"/>
        <v>#DIV/0!</v>
      </c>
      <c r="AU64" s="724"/>
      <c r="AV64" s="723"/>
      <c r="AW64" s="723">
        <f t="shared" si="124"/>
        <v>0</v>
      </c>
      <c r="AX64" s="816">
        <f t="shared" si="110"/>
        <v>0</v>
      </c>
      <c r="AY64" s="861" t="e">
        <f t="shared" si="140"/>
        <v>#DIV/0!</v>
      </c>
      <c r="AZ64" s="724"/>
      <c r="BA64" s="723"/>
      <c r="BB64" s="723">
        <f t="shared" si="141"/>
        <v>0</v>
      </c>
      <c r="BC64" s="816">
        <f t="shared" si="113"/>
        <v>0</v>
      </c>
      <c r="BD64" s="861" t="e">
        <f t="shared" si="142"/>
        <v>#DIV/0!</v>
      </c>
      <c r="BE64" s="724"/>
      <c r="BF64" s="723"/>
      <c r="BG64" s="723">
        <f t="shared" si="147"/>
        <v>0</v>
      </c>
      <c r="BH64" s="816">
        <f t="shared" si="115"/>
        <v>0</v>
      </c>
      <c r="BI64" s="861" t="e">
        <f t="shared" si="143"/>
        <v>#DIV/0!</v>
      </c>
      <c r="BJ64" s="724"/>
      <c r="BK64" s="723"/>
      <c r="BL64" s="723">
        <f t="shared" si="145"/>
        <v>0</v>
      </c>
      <c r="BM64" s="816">
        <f t="shared" si="118"/>
        <v>0</v>
      </c>
      <c r="BN64" s="861" t="e">
        <f t="shared" si="144"/>
        <v>#DIV/0!</v>
      </c>
      <c r="BO64" s="824"/>
    </row>
    <row r="65" spans="1:67" x14ac:dyDescent="0.2">
      <c r="A65" s="671"/>
      <c r="B65" s="689"/>
      <c r="C65" s="671"/>
      <c r="D65" s="671"/>
      <c r="E65" s="671"/>
      <c r="F65" s="671"/>
      <c r="G65" s="671"/>
      <c r="H65" s="671"/>
      <c r="I65" s="671"/>
      <c r="J65" s="671"/>
      <c r="K65" s="672"/>
      <c r="L65" s="671"/>
      <c r="M65" s="671"/>
      <c r="N65" s="671"/>
      <c r="O65" s="671"/>
      <c r="P65" s="672"/>
      <c r="Q65" s="671"/>
      <c r="R65" s="671"/>
      <c r="S65" s="671"/>
      <c r="T65" s="671"/>
      <c r="U65" s="672"/>
      <c r="V65" s="671"/>
      <c r="W65" s="671"/>
      <c r="X65" s="671"/>
      <c r="Y65" s="671"/>
      <c r="Z65" s="673"/>
      <c r="AA65" s="671"/>
      <c r="AB65" s="671"/>
      <c r="AC65" s="671"/>
      <c r="AD65" s="671"/>
      <c r="AE65" s="673"/>
      <c r="AF65" s="671"/>
      <c r="AG65" s="671"/>
      <c r="AH65" s="671"/>
      <c r="AI65" s="671"/>
      <c r="AJ65" s="672"/>
      <c r="AK65" s="671"/>
      <c r="AL65" s="671"/>
      <c r="AM65" s="671"/>
      <c r="AN65" s="671"/>
      <c r="AO65" s="672"/>
      <c r="AP65" s="671"/>
      <c r="AQ65" s="671"/>
      <c r="AR65" s="671"/>
      <c r="AS65" s="671"/>
      <c r="AT65" s="671"/>
      <c r="AU65" s="671"/>
      <c r="AV65" s="671"/>
      <c r="AW65" s="671"/>
      <c r="AX65" s="671"/>
      <c r="AY65" s="671"/>
      <c r="AZ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</row>
    <row r="66" spans="1:67" ht="13.5" thickBot="1" x14ac:dyDescent="0.25">
      <c r="A66" s="671"/>
      <c r="B66" s="689"/>
      <c r="C66" s="671"/>
      <c r="D66" s="671"/>
      <c r="E66" s="671"/>
      <c r="F66" s="671"/>
      <c r="G66" s="671"/>
      <c r="H66" s="671"/>
      <c r="I66" s="671"/>
      <c r="J66" s="671"/>
      <c r="K66" s="672"/>
      <c r="L66" s="671"/>
      <c r="M66" s="671"/>
      <c r="N66" s="671"/>
      <c r="O66" s="671"/>
      <c r="P66" s="672"/>
      <c r="Q66" s="671"/>
      <c r="R66" s="671"/>
      <c r="S66" s="671"/>
      <c r="T66" s="671"/>
      <c r="U66" s="672"/>
      <c r="V66" s="671"/>
      <c r="W66" s="671"/>
      <c r="X66" s="671"/>
      <c r="Y66" s="671"/>
      <c r="Z66" s="673"/>
      <c r="AA66" s="671"/>
      <c r="AB66" s="671"/>
      <c r="AC66" s="671"/>
      <c r="AD66" s="671"/>
      <c r="AE66" s="673"/>
      <c r="AF66" s="671"/>
      <c r="AG66" s="671"/>
      <c r="AH66" s="671"/>
      <c r="AI66" s="671"/>
      <c r="AJ66" s="672"/>
      <c r="AK66" s="671"/>
      <c r="AL66" s="671"/>
      <c r="AM66" s="671"/>
      <c r="AN66" s="671"/>
      <c r="AO66" s="672"/>
      <c r="AP66" s="671"/>
      <c r="AQ66" s="671"/>
      <c r="AR66" s="671"/>
      <c r="AS66" s="671"/>
      <c r="AT66" s="671"/>
      <c r="AU66" s="671"/>
      <c r="AV66" s="671"/>
      <c r="AW66" s="671"/>
      <c r="AX66" s="671"/>
      <c r="AY66" s="671"/>
      <c r="AZ66" s="671"/>
      <c r="BA66" s="671"/>
      <c r="BB66" s="671"/>
      <c r="BC66" s="671"/>
      <c r="BD66" s="671"/>
      <c r="BE66" s="671"/>
      <c r="BF66" s="671"/>
      <c r="BG66" s="671"/>
      <c r="BH66" s="671"/>
      <c r="BI66" s="671"/>
      <c r="BJ66" s="671"/>
      <c r="BK66" s="671"/>
      <c r="BL66" s="671"/>
      <c r="BM66" s="671"/>
      <c r="BN66" s="671"/>
      <c r="BO66" s="671"/>
    </row>
    <row r="67" spans="1:67" ht="12.75" customHeight="1" x14ac:dyDescent="0.2">
      <c r="A67" s="671"/>
      <c r="B67" s="945" t="s">
        <v>216</v>
      </c>
      <c r="C67" s="954">
        <f>C6</f>
        <v>0</v>
      </c>
      <c r="D67" s="955"/>
      <c r="E67" s="955"/>
      <c r="F67" s="956"/>
      <c r="G67" s="957" t="s">
        <v>96</v>
      </c>
      <c r="H67" s="959">
        <f>H6</f>
        <v>0</v>
      </c>
      <c r="I67" s="960"/>
      <c r="J67" s="960"/>
      <c r="K67" s="961"/>
      <c r="L67" s="954">
        <f>L6</f>
        <v>0</v>
      </c>
      <c r="M67" s="955"/>
      <c r="N67" s="955"/>
      <c r="O67" s="955"/>
      <c r="P67" s="956"/>
      <c r="Q67" s="954">
        <f>Q6</f>
        <v>0</v>
      </c>
      <c r="R67" s="955"/>
      <c r="S67" s="955"/>
      <c r="T67" s="955"/>
      <c r="U67" s="956"/>
      <c r="V67" s="954">
        <f>V6</f>
        <v>0</v>
      </c>
      <c r="W67" s="955"/>
      <c r="X67" s="955"/>
      <c r="Y67" s="955"/>
      <c r="Z67" s="956"/>
      <c r="AA67" s="954">
        <f>AA6</f>
        <v>0</v>
      </c>
      <c r="AB67" s="955"/>
      <c r="AC67" s="955"/>
      <c r="AD67" s="955"/>
      <c r="AE67" s="956"/>
      <c r="AF67" s="954">
        <f>AF6</f>
        <v>0</v>
      </c>
      <c r="AG67" s="955"/>
      <c r="AH67" s="955"/>
      <c r="AI67" s="955"/>
      <c r="AJ67" s="956"/>
      <c r="AK67" s="954">
        <f>AK6</f>
        <v>0</v>
      </c>
      <c r="AL67" s="955"/>
      <c r="AM67" s="955"/>
      <c r="AN67" s="955"/>
      <c r="AO67" s="956"/>
      <c r="AP67" s="954">
        <f>AP6</f>
        <v>0</v>
      </c>
      <c r="AQ67" s="955"/>
      <c r="AR67" s="955"/>
      <c r="AS67" s="955"/>
      <c r="AT67" s="956"/>
      <c r="AU67" s="954">
        <f>AU6</f>
        <v>0</v>
      </c>
      <c r="AV67" s="955"/>
      <c r="AW67" s="955"/>
      <c r="AX67" s="955"/>
      <c r="AY67" s="956"/>
      <c r="AZ67" s="954">
        <f>AZ6</f>
        <v>0</v>
      </c>
      <c r="BA67" s="955"/>
      <c r="BB67" s="955"/>
      <c r="BC67" s="955"/>
      <c r="BD67" s="956"/>
      <c r="BE67" s="954">
        <f>BE6</f>
        <v>0</v>
      </c>
      <c r="BF67" s="955"/>
      <c r="BG67" s="955"/>
      <c r="BH67" s="955"/>
      <c r="BI67" s="956"/>
      <c r="BJ67" s="954">
        <f>BJ6</f>
        <v>0</v>
      </c>
      <c r="BK67" s="955"/>
      <c r="BL67" s="955"/>
      <c r="BM67" s="955"/>
      <c r="BN67" s="956"/>
      <c r="BO67" s="671"/>
    </row>
    <row r="68" spans="1:67" ht="13.5" thickBot="1" x14ac:dyDescent="0.25">
      <c r="A68" s="671"/>
      <c r="B68" s="946"/>
      <c r="C68" s="682" t="s">
        <v>22</v>
      </c>
      <c r="D68" s="683" t="s">
        <v>21</v>
      </c>
      <c r="E68" s="684" t="s">
        <v>23</v>
      </c>
      <c r="F68" s="840" t="s">
        <v>47</v>
      </c>
      <c r="G68" s="958"/>
      <c r="H68" s="682" t="s">
        <v>22</v>
      </c>
      <c r="I68" s="683" t="s">
        <v>21</v>
      </c>
      <c r="J68" s="684" t="s">
        <v>23</v>
      </c>
      <c r="K68" s="694" t="s">
        <v>47</v>
      </c>
      <c r="L68" s="682" t="s">
        <v>22</v>
      </c>
      <c r="M68" s="683" t="s">
        <v>21</v>
      </c>
      <c r="N68" s="684" t="s">
        <v>23</v>
      </c>
      <c r="O68" s="808" t="s">
        <v>294</v>
      </c>
      <c r="P68" s="686" t="s">
        <v>47</v>
      </c>
      <c r="Q68" s="682" t="s">
        <v>22</v>
      </c>
      <c r="R68" s="683" t="s">
        <v>21</v>
      </c>
      <c r="S68" s="684" t="s">
        <v>23</v>
      </c>
      <c r="T68" s="808" t="s">
        <v>294</v>
      </c>
      <c r="U68" s="686" t="s">
        <v>47</v>
      </c>
      <c r="V68" s="682" t="s">
        <v>22</v>
      </c>
      <c r="W68" s="683" t="s">
        <v>21</v>
      </c>
      <c r="X68" s="684" t="s">
        <v>23</v>
      </c>
      <c r="Y68" s="808" t="s">
        <v>294</v>
      </c>
      <c r="Z68" s="687" t="s">
        <v>47</v>
      </c>
      <c r="AA68" s="682" t="s">
        <v>22</v>
      </c>
      <c r="AB68" s="683" t="s">
        <v>21</v>
      </c>
      <c r="AC68" s="684" t="s">
        <v>23</v>
      </c>
      <c r="AD68" s="808" t="s">
        <v>294</v>
      </c>
      <c r="AE68" s="687" t="s">
        <v>47</v>
      </c>
      <c r="AF68" s="682" t="s">
        <v>22</v>
      </c>
      <c r="AG68" s="683" t="s">
        <v>21</v>
      </c>
      <c r="AH68" s="684" t="s">
        <v>23</v>
      </c>
      <c r="AI68" s="808" t="s">
        <v>294</v>
      </c>
      <c r="AJ68" s="686" t="s">
        <v>47</v>
      </c>
      <c r="AK68" s="682" t="s">
        <v>22</v>
      </c>
      <c r="AL68" s="683" t="s">
        <v>21</v>
      </c>
      <c r="AM68" s="683" t="s">
        <v>289</v>
      </c>
      <c r="AN68" s="808" t="s">
        <v>294</v>
      </c>
      <c r="AO68" s="686" t="s">
        <v>47</v>
      </c>
      <c r="AP68" s="682" t="s">
        <v>22</v>
      </c>
      <c r="AQ68" s="683" t="s">
        <v>21</v>
      </c>
      <c r="AR68" s="683" t="s">
        <v>289</v>
      </c>
      <c r="AS68" s="808" t="s">
        <v>294</v>
      </c>
      <c r="AT68" s="686" t="s">
        <v>47</v>
      </c>
      <c r="AU68" s="682" t="s">
        <v>22</v>
      </c>
      <c r="AV68" s="683" t="s">
        <v>21</v>
      </c>
      <c r="AW68" s="683" t="s">
        <v>289</v>
      </c>
      <c r="AX68" s="808" t="s">
        <v>294</v>
      </c>
      <c r="AY68" s="686" t="s">
        <v>47</v>
      </c>
      <c r="AZ68" s="682" t="s">
        <v>22</v>
      </c>
      <c r="BA68" s="683" t="s">
        <v>21</v>
      </c>
      <c r="BB68" s="683" t="s">
        <v>289</v>
      </c>
      <c r="BC68" s="808" t="s">
        <v>294</v>
      </c>
      <c r="BD68" s="686" t="s">
        <v>47</v>
      </c>
      <c r="BE68" s="682" t="s">
        <v>22</v>
      </c>
      <c r="BF68" s="683" t="s">
        <v>21</v>
      </c>
      <c r="BG68" s="683" t="s">
        <v>289</v>
      </c>
      <c r="BH68" s="808" t="s">
        <v>294</v>
      </c>
      <c r="BI68" s="686" t="s">
        <v>47</v>
      </c>
      <c r="BJ68" s="682" t="s">
        <v>22</v>
      </c>
      <c r="BK68" s="683" t="s">
        <v>21</v>
      </c>
      <c r="BL68" s="683" t="s">
        <v>289</v>
      </c>
      <c r="BM68" s="808" t="s">
        <v>294</v>
      </c>
      <c r="BN68" s="686" t="s">
        <v>47</v>
      </c>
      <c r="BO68" s="671"/>
    </row>
    <row r="69" spans="1:67" ht="13.5" thickBot="1" x14ac:dyDescent="0.25">
      <c r="A69" s="671"/>
      <c r="B69" s="743" t="s">
        <v>174</v>
      </c>
      <c r="C69" s="707">
        <f>SUM(C70:C72)</f>
        <v>0</v>
      </c>
      <c r="D69" s="708">
        <f>SUM(D70:D72)</f>
        <v>0</v>
      </c>
      <c r="E69" s="708">
        <f>SUM(E70:E72)</f>
        <v>0</v>
      </c>
      <c r="F69" s="715"/>
      <c r="G69" s="852">
        <f>E69-J69</f>
        <v>0</v>
      </c>
      <c r="H69" s="707">
        <f>SUM(H70:H72)</f>
        <v>0</v>
      </c>
      <c r="I69" s="708">
        <f>SUM(I70:I72)</f>
        <v>0</v>
      </c>
      <c r="J69" s="708">
        <f>SUM(J70:J72)</f>
        <v>0</v>
      </c>
      <c r="K69" s="657">
        <v>0</v>
      </c>
      <c r="L69" s="707">
        <f>SUM(L70:L72)</f>
        <v>0</v>
      </c>
      <c r="M69" s="708">
        <f>SUM(M70:M72)</f>
        <v>0</v>
      </c>
      <c r="N69" s="708">
        <f>SUM(N70:N72)</f>
        <v>0</v>
      </c>
      <c r="O69" s="811">
        <f t="shared" ref="O69:O72" si="148">-($J69-N69)</f>
        <v>0</v>
      </c>
      <c r="P69" s="861" t="e">
        <f t="shared" ref="P69:P72" si="149">(N69-$J69)/$J69</f>
        <v>#DIV/0!</v>
      </c>
      <c r="Q69" s="707">
        <f>SUM(Q70:Q72)</f>
        <v>0</v>
      </c>
      <c r="R69" s="708">
        <f>SUM(R70:R72)</f>
        <v>0</v>
      </c>
      <c r="S69" s="708">
        <f>SUM(S70:S72)</f>
        <v>0</v>
      </c>
      <c r="T69" s="811">
        <f t="shared" ref="T69:T72" si="150">-($J69-S69)</f>
        <v>0</v>
      </c>
      <c r="U69" s="861" t="e">
        <f t="shared" ref="U69:U72" si="151">(S69-$J69)/$J69</f>
        <v>#DIV/0!</v>
      </c>
      <c r="V69" s="707">
        <f>SUM(V70:V72)</f>
        <v>0</v>
      </c>
      <c r="W69" s="708">
        <f>SUM(W70:W72)</f>
        <v>0</v>
      </c>
      <c r="X69" s="708">
        <f>SUM(X70:X72)</f>
        <v>0</v>
      </c>
      <c r="Y69" s="811">
        <f t="shared" ref="Y69:Y72" si="152">-($J69-X69)</f>
        <v>0</v>
      </c>
      <c r="Z69" s="861" t="e">
        <f t="shared" ref="Z69:Z72" si="153">(X69-$J69)/$J69</f>
        <v>#DIV/0!</v>
      </c>
      <c r="AA69" s="707">
        <f>SUM(AA70:AA72)</f>
        <v>0</v>
      </c>
      <c r="AB69" s="708">
        <f>SUM(AB70:AB72)</f>
        <v>0</v>
      </c>
      <c r="AC69" s="708">
        <f>SUM(AC70:AC72)</f>
        <v>0</v>
      </c>
      <c r="AD69" s="811">
        <f t="shared" ref="AD69:AD72" si="154">-($J69-AC69)</f>
        <v>0</v>
      </c>
      <c r="AE69" s="861" t="e">
        <f t="shared" ref="AE69:AE72" si="155">(AC69-$J69)/$J69</f>
        <v>#DIV/0!</v>
      </c>
      <c r="AF69" s="707">
        <f>SUM(AF70:AF72)</f>
        <v>0</v>
      </c>
      <c r="AG69" s="708">
        <f>SUM(AG70:AG72)</f>
        <v>0</v>
      </c>
      <c r="AH69" s="708">
        <f>SUM(AH70:AH72)</f>
        <v>0</v>
      </c>
      <c r="AI69" s="811">
        <f t="shared" ref="AI69:AI72" si="156">-($J69-AH69)</f>
        <v>0</v>
      </c>
      <c r="AJ69" s="861" t="e">
        <f t="shared" ref="AJ69:AJ72" si="157">(AH69-$J69)/$J69</f>
        <v>#DIV/0!</v>
      </c>
      <c r="AK69" s="707">
        <f>SUM(AK70:AK72)</f>
        <v>0</v>
      </c>
      <c r="AL69" s="708">
        <f>SUM(AL70:AL72)</f>
        <v>0</v>
      </c>
      <c r="AM69" s="708">
        <f>SUM(AM70:AM72)</f>
        <v>0</v>
      </c>
      <c r="AN69" s="811">
        <f t="shared" ref="AN69:AN72" si="158">-($J69-AM69)</f>
        <v>0</v>
      </c>
      <c r="AO69" s="861" t="e">
        <f t="shared" ref="AO69:AO72" si="159">(AM69-$J69)/$J69</f>
        <v>#DIV/0!</v>
      </c>
      <c r="AP69" s="707">
        <f>SUM(AP70:AP72)</f>
        <v>0</v>
      </c>
      <c r="AQ69" s="708">
        <f>SUM(AQ70:AQ72)</f>
        <v>0</v>
      </c>
      <c r="AR69" s="708">
        <f>SUM(AR70:AR72)</f>
        <v>0</v>
      </c>
      <c r="AS69" s="811">
        <f t="shared" ref="AS69:AS72" si="160">-($J69-AR69)</f>
        <v>0</v>
      </c>
      <c r="AT69" s="861" t="e">
        <f t="shared" ref="AT69:AT72" si="161">(AR69-$J69)/$J69</f>
        <v>#DIV/0!</v>
      </c>
      <c r="AU69" s="707">
        <f>SUM(AU70:AU72)</f>
        <v>0</v>
      </c>
      <c r="AV69" s="708">
        <f>SUM(AV70:AV72)</f>
        <v>0</v>
      </c>
      <c r="AW69" s="708">
        <f>SUM(AW70:AW72)</f>
        <v>0</v>
      </c>
      <c r="AX69" s="811">
        <f t="shared" ref="AX69:AX72" si="162">-($J69-AW69)</f>
        <v>0</v>
      </c>
      <c r="AY69" s="861" t="e">
        <f t="shared" ref="AY69:AY72" si="163">(AW69-$J69)/$J69</f>
        <v>#DIV/0!</v>
      </c>
      <c r="AZ69" s="707">
        <f>SUM(AZ70:AZ72)</f>
        <v>0</v>
      </c>
      <c r="BA69" s="708">
        <f>SUM(BA70:BA72)</f>
        <v>0</v>
      </c>
      <c r="BB69" s="708">
        <f>SUM(BB70:BB72)</f>
        <v>0</v>
      </c>
      <c r="BC69" s="811">
        <f>-($J69-BB69)</f>
        <v>0</v>
      </c>
      <c r="BD69" s="861" t="e">
        <f t="shared" ref="BD69:BD72" si="164">(BB69-$J69)/$J69</f>
        <v>#DIV/0!</v>
      </c>
      <c r="BE69" s="707">
        <f>SUM(BE70:BE72)</f>
        <v>0</v>
      </c>
      <c r="BF69" s="708">
        <f>SUM(BF70:BF72)</f>
        <v>0</v>
      </c>
      <c r="BG69" s="708">
        <f>SUM(BG70:BG72)</f>
        <v>0</v>
      </c>
      <c r="BH69" s="811">
        <f>-($J69-BG69)</f>
        <v>0</v>
      </c>
      <c r="BI69" s="861" t="e">
        <f t="shared" ref="BI69:BI72" si="165">(BG69-$J69)/$J69</f>
        <v>#DIV/0!</v>
      </c>
      <c r="BJ69" s="707">
        <f>SUM(BJ70:BJ72)</f>
        <v>0</v>
      </c>
      <c r="BK69" s="708">
        <f>SUM(BK70:BK72)</f>
        <v>0</v>
      </c>
      <c r="BL69" s="708">
        <f>SUM(BL70:BL72)</f>
        <v>0</v>
      </c>
      <c r="BM69" s="811">
        <f>-($J69-BL69)</f>
        <v>0</v>
      </c>
      <c r="BN69" s="861" t="e">
        <f>(BL69-$J69)/$J69</f>
        <v>#DIV/0!</v>
      </c>
      <c r="BO69" s="671"/>
    </row>
    <row r="70" spans="1:67" s="654" customFormat="1" ht="13.5" thickBot="1" x14ac:dyDescent="0.25">
      <c r="A70" s="824"/>
      <c r="B70" s="770" t="s">
        <v>262</v>
      </c>
      <c r="C70" s="705"/>
      <c r="D70" s="706"/>
      <c r="E70" s="706">
        <f>SUM(C70:D70)</f>
        <v>0</v>
      </c>
      <c r="F70" s="825"/>
      <c r="G70" s="853">
        <f t="shared" ref="G70:G72" si="166">E70-J70</f>
        <v>0</v>
      </c>
      <c r="H70" s="705"/>
      <c r="I70" s="706"/>
      <c r="J70" s="706">
        <f>SUM(H70:I70)</f>
        <v>0</v>
      </c>
      <c r="K70" s="658">
        <v>0</v>
      </c>
      <c r="L70" s="705"/>
      <c r="M70" s="706"/>
      <c r="N70" s="706">
        <f>SUM(L70:M70)</f>
        <v>0</v>
      </c>
      <c r="O70" s="810">
        <f t="shared" si="148"/>
        <v>0</v>
      </c>
      <c r="P70" s="861" t="e">
        <f t="shared" si="149"/>
        <v>#DIV/0!</v>
      </c>
      <c r="Q70" s="705"/>
      <c r="R70" s="706"/>
      <c r="S70" s="706">
        <f>SUM(Q70:R70)</f>
        <v>0</v>
      </c>
      <c r="T70" s="810">
        <f t="shared" si="150"/>
        <v>0</v>
      </c>
      <c r="U70" s="861" t="e">
        <f>(S70-$J70)/$J70</f>
        <v>#DIV/0!</v>
      </c>
      <c r="V70" s="705"/>
      <c r="W70" s="706"/>
      <c r="X70" s="706">
        <f>SUM(V70:W70)</f>
        <v>0</v>
      </c>
      <c r="Y70" s="810">
        <f t="shared" si="152"/>
        <v>0</v>
      </c>
      <c r="Z70" s="861" t="e">
        <f t="shared" si="153"/>
        <v>#DIV/0!</v>
      </c>
      <c r="AA70" s="705"/>
      <c r="AB70" s="706"/>
      <c r="AC70" s="706">
        <f>SUM(AA70:AB70)</f>
        <v>0</v>
      </c>
      <c r="AD70" s="810">
        <f t="shared" si="154"/>
        <v>0</v>
      </c>
      <c r="AE70" s="861" t="e">
        <f t="shared" si="155"/>
        <v>#DIV/0!</v>
      </c>
      <c r="AF70" s="705"/>
      <c r="AG70" s="706"/>
      <c r="AH70" s="706">
        <f>SUM(AF70:AG70)</f>
        <v>0</v>
      </c>
      <c r="AI70" s="810">
        <f t="shared" si="156"/>
        <v>0</v>
      </c>
      <c r="AJ70" s="861" t="e">
        <f t="shared" si="157"/>
        <v>#DIV/0!</v>
      </c>
      <c r="AK70" s="705"/>
      <c r="AL70" s="706"/>
      <c r="AM70" s="706">
        <f>SUM(AK70:AL70)</f>
        <v>0</v>
      </c>
      <c r="AN70" s="810">
        <f t="shared" si="158"/>
        <v>0</v>
      </c>
      <c r="AO70" s="861" t="e">
        <f t="shared" si="159"/>
        <v>#DIV/0!</v>
      </c>
      <c r="AP70" s="705"/>
      <c r="AQ70" s="706"/>
      <c r="AR70" s="706">
        <f>SUM(AP70:AQ70)</f>
        <v>0</v>
      </c>
      <c r="AS70" s="810">
        <f t="shared" si="160"/>
        <v>0</v>
      </c>
      <c r="AT70" s="861" t="e">
        <f t="shared" si="161"/>
        <v>#DIV/0!</v>
      </c>
      <c r="AU70" s="705"/>
      <c r="AV70" s="706"/>
      <c r="AW70" s="706">
        <f>SUM(AU70:AV70)</f>
        <v>0</v>
      </c>
      <c r="AX70" s="810">
        <f t="shared" si="162"/>
        <v>0</v>
      </c>
      <c r="AY70" s="861" t="e">
        <f t="shared" si="163"/>
        <v>#DIV/0!</v>
      </c>
      <c r="AZ70" s="705"/>
      <c r="BA70" s="706"/>
      <c r="BB70" s="706">
        <f>SUM(AZ70:BA70)</f>
        <v>0</v>
      </c>
      <c r="BC70" s="810">
        <f t="shared" ref="BC70:BC72" si="167">-($J70-BB70)</f>
        <v>0</v>
      </c>
      <c r="BD70" s="861" t="e">
        <f t="shared" si="164"/>
        <v>#DIV/0!</v>
      </c>
      <c r="BE70" s="705"/>
      <c r="BF70" s="706"/>
      <c r="BG70" s="706">
        <f>SUM(BE70:BF70)</f>
        <v>0</v>
      </c>
      <c r="BH70" s="810">
        <f t="shared" ref="BH70:BH72" si="168">-($J70-BG70)</f>
        <v>0</v>
      </c>
      <c r="BI70" s="861" t="e">
        <f t="shared" si="165"/>
        <v>#DIV/0!</v>
      </c>
      <c r="BJ70" s="705"/>
      <c r="BK70" s="706"/>
      <c r="BL70" s="706">
        <f>SUM(BJ70:BK70)</f>
        <v>0</v>
      </c>
      <c r="BM70" s="810">
        <f t="shared" ref="BM70:BM72" si="169">-($J70-BL70)</f>
        <v>0</v>
      </c>
      <c r="BN70" s="861" t="e">
        <f t="shared" ref="BN70:BN72" si="170">(BL70-$J70)/$J70</f>
        <v>#DIV/0!</v>
      </c>
      <c r="BO70" s="824"/>
    </row>
    <row r="71" spans="1:67" s="654" customFormat="1" ht="13.5" thickBot="1" x14ac:dyDescent="0.25">
      <c r="A71" s="824"/>
      <c r="B71" s="770" t="s">
        <v>176</v>
      </c>
      <c r="C71" s="705"/>
      <c r="D71" s="706"/>
      <c r="E71" s="706">
        <f t="shared" ref="E71:E72" si="171">SUM(C71:D71)</f>
        <v>0</v>
      </c>
      <c r="F71" s="825"/>
      <c r="G71" s="853">
        <f t="shared" si="166"/>
        <v>0</v>
      </c>
      <c r="H71" s="705"/>
      <c r="I71" s="706"/>
      <c r="J71" s="706">
        <f>SUM(H71:I71)</f>
        <v>0</v>
      </c>
      <c r="K71" s="658">
        <v>0</v>
      </c>
      <c r="L71" s="705"/>
      <c r="M71" s="706"/>
      <c r="N71" s="706">
        <f>SUM(L71:M71)</f>
        <v>0</v>
      </c>
      <c r="O71" s="810">
        <f t="shared" si="148"/>
        <v>0</v>
      </c>
      <c r="P71" s="861" t="e">
        <f t="shared" si="149"/>
        <v>#DIV/0!</v>
      </c>
      <c r="Q71" s="705"/>
      <c r="R71" s="706"/>
      <c r="S71" s="706">
        <f>SUM(Q71:R71)</f>
        <v>0</v>
      </c>
      <c r="T71" s="810">
        <f t="shared" si="150"/>
        <v>0</v>
      </c>
      <c r="U71" s="861" t="e">
        <f>(S71-$J71)/$J71</f>
        <v>#DIV/0!</v>
      </c>
      <c r="V71" s="705"/>
      <c r="W71" s="706"/>
      <c r="X71" s="706">
        <f>SUM(V71:W71)</f>
        <v>0</v>
      </c>
      <c r="Y71" s="810">
        <f t="shared" si="152"/>
        <v>0</v>
      </c>
      <c r="Z71" s="861" t="e">
        <f t="shared" si="153"/>
        <v>#DIV/0!</v>
      </c>
      <c r="AA71" s="705"/>
      <c r="AB71" s="706"/>
      <c r="AC71" s="706">
        <f>SUM(AA71:AB71)</f>
        <v>0</v>
      </c>
      <c r="AD71" s="810">
        <f t="shared" si="154"/>
        <v>0</v>
      </c>
      <c r="AE71" s="861" t="e">
        <f t="shared" si="155"/>
        <v>#DIV/0!</v>
      </c>
      <c r="AF71" s="705"/>
      <c r="AG71" s="706"/>
      <c r="AH71" s="706">
        <f>SUM(AF71:AG71)</f>
        <v>0</v>
      </c>
      <c r="AI71" s="810">
        <f t="shared" si="156"/>
        <v>0</v>
      </c>
      <c r="AJ71" s="861" t="e">
        <f t="shared" si="157"/>
        <v>#DIV/0!</v>
      </c>
      <c r="AK71" s="705"/>
      <c r="AL71" s="706"/>
      <c r="AM71" s="706">
        <f>SUM(AK71:AL71)</f>
        <v>0</v>
      </c>
      <c r="AN71" s="810">
        <f t="shared" si="158"/>
        <v>0</v>
      </c>
      <c r="AO71" s="861" t="e">
        <f t="shared" si="159"/>
        <v>#DIV/0!</v>
      </c>
      <c r="AP71" s="705"/>
      <c r="AQ71" s="706"/>
      <c r="AR71" s="706">
        <f>SUM(AP71:AQ71)</f>
        <v>0</v>
      </c>
      <c r="AS71" s="810">
        <f t="shared" si="160"/>
        <v>0</v>
      </c>
      <c r="AT71" s="861" t="e">
        <f t="shared" si="161"/>
        <v>#DIV/0!</v>
      </c>
      <c r="AU71" s="705"/>
      <c r="AV71" s="706"/>
      <c r="AW71" s="706">
        <f>SUM(AU71:AV71)</f>
        <v>0</v>
      </c>
      <c r="AX71" s="810">
        <f t="shared" si="162"/>
        <v>0</v>
      </c>
      <c r="AY71" s="861" t="e">
        <f t="shared" si="163"/>
        <v>#DIV/0!</v>
      </c>
      <c r="AZ71" s="705"/>
      <c r="BA71" s="706"/>
      <c r="BB71" s="706">
        <f>SUM(AZ71:BA71)</f>
        <v>0</v>
      </c>
      <c r="BC71" s="810">
        <f t="shared" si="167"/>
        <v>0</v>
      </c>
      <c r="BD71" s="861" t="e">
        <f t="shared" si="164"/>
        <v>#DIV/0!</v>
      </c>
      <c r="BE71" s="705"/>
      <c r="BF71" s="706"/>
      <c r="BG71" s="706">
        <f>SUM(BE71:BF71)</f>
        <v>0</v>
      </c>
      <c r="BH71" s="810">
        <f t="shared" si="168"/>
        <v>0</v>
      </c>
      <c r="BI71" s="861" t="e">
        <f t="shared" si="165"/>
        <v>#DIV/0!</v>
      </c>
      <c r="BJ71" s="705"/>
      <c r="BK71" s="706"/>
      <c r="BL71" s="706">
        <f>SUM(BJ71:BK71)</f>
        <v>0</v>
      </c>
      <c r="BM71" s="810">
        <f t="shared" si="169"/>
        <v>0</v>
      </c>
      <c r="BN71" s="861" t="e">
        <f t="shared" si="170"/>
        <v>#DIV/0!</v>
      </c>
      <c r="BO71" s="824"/>
    </row>
    <row r="72" spans="1:67" s="654" customFormat="1" ht="13.5" thickBot="1" x14ac:dyDescent="0.25">
      <c r="A72" s="824"/>
      <c r="B72" s="826" t="s">
        <v>5</v>
      </c>
      <c r="C72" s="724"/>
      <c r="D72" s="723"/>
      <c r="E72" s="723">
        <f t="shared" si="171"/>
        <v>0</v>
      </c>
      <c r="F72" s="827"/>
      <c r="G72" s="854">
        <f t="shared" si="166"/>
        <v>0</v>
      </c>
      <c r="H72" s="724"/>
      <c r="I72" s="723"/>
      <c r="J72" s="723">
        <f>SUM(H72:I72)</f>
        <v>0</v>
      </c>
      <c r="K72" s="662">
        <v>0</v>
      </c>
      <c r="L72" s="724"/>
      <c r="M72" s="723"/>
      <c r="N72" s="723">
        <f>SUM(L72:M72)</f>
        <v>0</v>
      </c>
      <c r="O72" s="816">
        <f t="shared" si="148"/>
        <v>0</v>
      </c>
      <c r="P72" s="861" t="e">
        <f t="shared" si="149"/>
        <v>#DIV/0!</v>
      </c>
      <c r="Q72" s="724"/>
      <c r="R72" s="723"/>
      <c r="S72" s="723">
        <f>SUM(Q72:R72)</f>
        <v>0</v>
      </c>
      <c r="T72" s="816">
        <f t="shared" si="150"/>
        <v>0</v>
      </c>
      <c r="U72" s="861" t="e">
        <f t="shared" si="151"/>
        <v>#DIV/0!</v>
      </c>
      <c r="V72" s="724"/>
      <c r="W72" s="723"/>
      <c r="X72" s="723">
        <f>SUM(V72:W72)</f>
        <v>0</v>
      </c>
      <c r="Y72" s="816">
        <f t="shared" si="152"/>
        <v>0</v>
      </c>
      <c r="Z72" s="861" t="e">
        <f t="shared" si="153"/>
        <v>#DIV/0!</v>
      </c>
      <c r="AA72" s="724"/>
      <c r="AB72" s="723"/>
      <c r="AC72" s="723">
        <f>SUM(AA72:AB72)</f>
        <v>0</v>
      </c>
      <c r="AD72" s="816">
        <f t="shared" si="154"/>
        <v>0</v>
      </c>
      <c r="AE72" s="861" t="e">
        <f t="shared" si="155"/>
        <v>#DIV/0!</v>
      </c>
      <c r="AF72" s="724"/>
      <c r="AG72" s="723"/>
      <c r="AH72" s="723">
        <f>SUM(AF72:AG72)</f>
        <v>0</v>
      </c>
      <c r="AI72" s="816">
        <f t="shared" si="156"/>
        <v>0</v>
      </c>
      <c r="AJ72" s="861" t="e">
        <f t="shared" si="157"/>
        <v>#DIV/0!</v>
      </c>
      <c r="AK72" s="724"/>
      <c r="AL72" s="723"/>
      <c r="AM72" s="723">
        <f>SUM(AK72:AL72)</f>
        <v>0</v>
      </c>
      <c r="AN72" s="816">
        <f t="shared" si="158"/>
        <v>0</v>
      </c>
      <c r="AO72" s="861" t="e">
        <f t="shared" si="159"/>
        <v>#DIV/0!</v>
      </c>
      <c r="AP72" s="724"/>
      <c r="AQ72" s="723"/>
      <c r="AR72" s="723">
        <f>SUM(AP72:AQ72)</f>
        <v>0</v>
      </c>
      <c r="AS72" s="816">
        <f t="shared" si="160"/>
        <v>0</v>
      </c>
      <c r="AT72" s="861" t="e">
        <f t="shared" si="161"/>
        <v>#DIV/0!</v>
      </c>
      <c r="AU72" s="724"/>
      <c r="AV72" s="723"/>
      <c r="AW72" s="723">
        <f>SUM(AU72:AV72)</f>
        <v>0</v>
      </c>
      <c r="AX72" s="816">
        <f t="shared" si="162"/>
        <v>0</v>
      </c>
      <c r="AY72" s="861" t="e">
        <f t="shared" si="163"/>
        <v>#DIV/0!</v>
      </c>
      <c r="AZ72" s="724"/>
      <c r="BA72" s="723"/>
      <c r="BB72" s="723">
        <f>SUM(AZ72:BA72)</f>
        <v>0</v>
      </c>
      <c r="BC72" s="816">
        <f t="shared" si="167"/>
        <v>0</v>
      </c>
      <c r="BD72" s="861" t="e">
        <f t="shared" si="164"/>
        <v>#DIV/0!</v>
      </c>
      <c r="BE72" s="724"/>
      <c r="BF72" s="723"/>
      <c r="BG72" s="723">
        <f>SUM(BE72:BF72)</f>
        <v>0</v>
      </c>
      <c r="BH72" s="816">
        <f t="shared" si="168"/>
        <v>0</v>
      </c>
      <c r="BI72" s="861" t="e">
        <f t="shared" si="165"/>
        <v>#DIV/0!</v>
      </c>
      <c r="BJ72" s="724"/>
      <c r="BK72" s="723"/>
      <c r="BL72" s="723">
        <f>SUM(BJ72:BK72)</f>
        <v>0</v>
      </c>
      <c r="BM72" s="816">
        <f t="shared" si="169"/>
        <v>0</v>
      </c>
      <c r="BN72" s="861" t="e">
        <f t="shared" si="170"/>
        <v>#DIV/0!</v>
      </c>
      <c r="BO72" s="824"/>
    </row>
    <row r="73" spans="1:67" ht="13.5" thickBot="1" x14ac:dyDescent="0.25">
      <c r="A73" s="671"/>
      <c r="B73" s="602"/>
      <c r="C73" s="726"/>
      <c r="D73" s="726"/>
      <c r="E73" s="726"/>
      <c r="F73" s="735"/>
      <c r="G73" s="735"/>
      <c r="H73" s="726"/>
      <c r="I73" s="726"/>
      <c r="J73" s="736"/>
      <c r="K73" s="737"/>
      <c r="L73" s="726"/>
      <c r="M73" s="726"/>
      <c r="N73" s="736"/>
      <c r="O73" s="736"/>
      <c r="P73" s="663"/>
      <c r="Q73" s="726"/>
      <c r="R73" s="726"/>
      <c r="S73" s="736"/>
      <c r="T73" s="736"/>
      <c r="U73" s="663"/>
      <c r="V73" s="726"/>
      <c r="W73" s="726"/>
      <c r="X73" s="736"/>
      <c r="Y73" s="736"/>
      <c r="Z73" s="663"/>
      <c r="AA73" s="726"/>
      <c r="AB73" s="726"/>
      <c r="AC73" s="736"/>
      <c r="AD73" s="736"/>
      <c r="AE73" s="663"/>
      <c r="AF73" s="726"/>
      <c r="AG73" s="726"/>
      <c r="AH73" s="736"/>
      <c r="AI73" s="736"/>
      <c r="AJ73" s="663"/>
      <c r="AK73" s="726"/>
      <c r="AL73" s="726"/>
      <c r="AM73" s="736"/>
      <c r="AN73" s="736"/>
      <c r="AO73" s="663"/>
      <c r="AP73" s="726"/>
      <c r="AQ73" s="726"/>
      <c r="AR73" s="736"/>
      <c r="AS73" s="736"/>
      <c r="AT73" s="663"/>
      <c r="AU73" s="726"/>
      <c r="AV73" s="726"/>
      <c r="AW73" s="736"/>
      <c r="AX73" s="736"/>
      <c r="AY73" s="663"/>
      <c r="AZ73" s="726"/>
      <c r="BA73" s="726"/>
      <c r="BB73" s="736"/>
      <c r="BC73" s="736"/>
      <c r="BD73" s="663"/>
      <c r="BE73" s="726"/>
      <c r="BF73" s="726"/>
      <c r="BG73" s="736"/>
      <c r="BH73" s="736"/>
      <c r="BI73" s="663"/>
      <c r="BJ73" s="726"/>
      <c r="BK73" s="726"/>
      <c r="BL73" s="736"/>
      <c r="BM73" s="736"/>
      <c r="BN73" s="663"/>
      <c r="BO73" s="671"/>
    </row>
    <row r="74" spans="1:67" ht="13.5" thickBot="1" x14ac:dyDescent="0.25">
      <c r="A74" s="671"/>
      <c r="B74" s="606" t="s">
        <v>174</v>
      </c>
      <c r="C74" s="738">
        <f>C69</f>
        <v>0</v>
      </c>
      <c r="D74" s="739">
        <f>D69</f>
        <v>0</v>
      </c>
      <c r="E74" s="739">
        <f>E69</f>
        <v>0</v>
      </c>
      <c r="F74" s="740"/>
      <c r="G74" s="833"/>
      <c r="H74" s="738">
        <f>H69</f>
        <v>0</v>
      </c>
      <c r="I74" s="739">
        <f>I69</f>
        <v>0</v>
      </c>
      <c r="J74" s="739">
        <f>J69</f>
        <v>0</v>
      </c>
      <c r="K74" s="664">
        <v>0</v>
      </c>
      <c r="L74" s="738">
        <f>L69</f>
        <v>0</v>
      </c>
      <c r="M74" s="739">
        <f>M69</f>
        <v>0</v>
      </c>
      <c r="N74" s="739">
        <f>N69</f>
        <v>0</v>
      </c>
      <c r="O74" s="806"/>
      <c r="P74" s="664" t="e">
        <f>(N74-$J74)/$J74</f>
        <v>#DIV/0!</v>
      </c>
      <c r="Q74" s="738">
        <f>Q69</f>
        <v>0</v>
      </c>
      <c r="R74" s="739">
        <f>R69</f>
        <v>0</v>
      </c>
      <c r="S74" s="739">
        <f>S69</f>
        <v>0</v>
      </c>
      <c r="T74" s="806"/>
      <c r="U74" s="664" t="e">
        <f>(S74-$J74)/$J74</f>
        <v>#DIV/0!</v>
      </c>
      <c r="V74" s="741">
        <f>V69</f>
        <v>0</v>
      </c>
      <c r="W74" s="742">
        <f>W69</f>
        <v>0</v>
      </c>
      <c r="X74" s="739">
        <f>X69</f>
        <v>0</v>
      </c>
      <c r="Y74" s="806"/>
      <c r="Z74" s="664" t="e">
        <f>(X74-$J74)/$J74</f>
        <v>#DIV/0!</v>
      </c>
      <c r="AA74" s="738">
        <f>AA69</f>
        <v>0</v>
      </c>
      <c r="AB74" s="739">
        <f>AB69</f>
        <v>0</v>
      </c>
      <c r="AC74" s="739">
        <f>AC69</f>
        <v>0</v>
      </c>
      <c r="AD74" s="806"/>
      <c r="AE74" s="664" t="e">
        <f>(AC74-$J74)/$J74</f>
        <v>#DIV/0!</v>
      </c>
      <c r="AF74" s="738">
        <f>AF69</f>
        <v>0</v>
      </c>
      <c r="AG74" s="739">
        <f>AG69</f>
        <v>0</v>
      </c>
      <c r="AH74" s="739">
        <f>AH69</f>
        <v>0</v>
      </c>
      <c r="AI74" s="806"/>
      <c r="AJ74" s="664" t="e">
        <f>(AH74-$J74)/$J74</f>
        <v>#DIV/0!</v>
      </c>
      <c r="AK74" s="738">
        <f>AK69</f>
        <v>0</v>
      </c>
      <c r="AL74" s="739">
        <f>AL69</f>
        <v>0</v>
      </c>
      <c r="AM74" s="739">
        <f>AM69</f>
        <v>0</v>
      </c>
      <c r="AN74" s="806"/>
      <c r="AO74" s="664" t="e">
        <f>(AM74-$J74)/$J74</f>
        <v>#DIV/0!</v>
      </c>
      <c r="AP74" s="738">
        <f>AP69</f>
        <v>0</v>
      </c>
      <c r="AQ74" s="739">
        <f>AQ69</f>
        <v>0</v>
      </c>
      <c r="AR74" s="739">
        <f>AR69</f>
        <v>0</v>
      </c>
      <c r="AS74" s="806"/>
      <c r="AT74" s="664" t="e">
        <f>(AR74-$J74)/$J74</f>
        <v>#DIV/0!</v>
      </c>
      <c r="AU74" s="738">
        <f>AU69</f>
        <v>0</v>
      </c>
      <c r="AV74" s="739">
        <f>AV69</f>
        <v>0</v>
      </c>
      <c r="AW74" s="739">
        <f>AW69</f>
        <v>0</v>
      </c>
      <c r="AX74" s="806"/>
      <c r="AY74" s="664" t="e">
        <f>(AW74-$J74)/$J74</f>
        <v>#DIV/0!</v>
      </c>
      <c r="AZ74" s="738">
        <f>AZ69</f>
        <v>0</v>
      </c>
      <c r="BA74" s="739">
        <f>BA69</f>
        <v>0</v>
      </c>
      <c r="BB74" s="739">
        <f>BB69</f>
        <v>0</v>
      </c>
      <c r="BC74" s="806"/>
      <c r="BD74" s="664" t="e">
        <f>(BB74-$J74)/$J74</f>
        <v>#DIV/0!</v>
      </c>
      <c r="BE74" s="738">
        <f>BE69</f>
        <v>0</v>
      </c>
      <c r="BF74" s="739">
        <f>BF69</f>
        <v>0</v>
      </c>
      <c r="BG74" s="739">
        <f>BG69</f>
        <v>0</v>
      </c>
      <c r="BH74" s="806"/>
      <c r="BI74" s="664" t="e">
        <f>(BG74-$J74)/$J74</f>
        <v>#DIV/0!</v>
      </c>
      <c r="BJ74" s="738">
        <f>BJ69</f>
        <v>0</v>
      </c>
      <c r="BK74" s="739">
        <f>BK69</f>
        <v>0</v>
      </c>
      <c r="BL74" s="739">
        <f>BL69</f>
        <v>0</v>
      </c>
      <c r="BM74" s="806"/>
      <c r="BN74" s="664" t="e">
        <f>(BL74-$J74)/$J74</f>
        <v>#DIV/0!</v>
      </c>
      <c r="BO74" s="671"/>
    </row>
    <row r="75" spans="1:67" ht="13.5" thickBot="1" x14ac:dyDescent="0.25">
      <c r="A75" s="671"/>
      <c r="B75" s="671"/>
      <c r="C75" s="671"/>
      <c r="D75" s="671"/>
      <c r="E75" s="671"/>
      <c r="F75" s="671"/>
      <c r="G75" s="671"/>
      <c r="H75" s="671"/>
      <c r="I75" s="671"/>
      <c r="J75" s="671"/>
      <c r="K75" s="672"/>
      <c r="L75" s="671"/>
      <c r="M75" s="671"/>
      <c r="N75" s="671"/>
      <c r="O75" s="671"/>
      <c r="P75" s="672"/>
      <c r="Q75" s="671"/>
      <c r="R75" s="671"/>
      <c r="S75" s="671"/>
      <c r="T75" s="671"/>
      <c r="U75" s="672"/>
      <c r="V75" s="671"/>
      <c r="W75" s="671"/>
      <c r="X75" s="671"/>
      <c r="Y75" s="671"/>
      <c r="Z75" s="673"/>
      <c r="AA75" s="671"/>
      <c r="AB75" s="671"/>
      <c r="AC75" s="671"/>
      <c r="AD75" s="671"/>
      <c r="AE75" s="673"/>
      <c r="AF75" s="671"/>
      <c r="AG75" s="671"/>
      <c r="AH75" s="671"/>
      <c r="AI75" s="671"/>
      <c r="AJ75" s="672"/>
      <c r="AK75" s="671"/>
      <c r="AL75" s="671"/>
      <c r="AM75" s="671"/>
      <c r="AN75" s="671"/>
      <c r="AO75" s="672"/>
      <c r="AP75" s="671"/>
      <c r="AQ75" s="671"/>
      <c r="AR75" s="671"/>
      <c r="AS75" s="671"/>
      <c r="AT75" s="671"/>
      <c r="AU75" s="671"/>
      <c r="AV75" s="671"/>
      <c r="AW75" s="671"/>
      <c r="AX75" s="671"/>
      <c r="AY75" s="671"/>
      <c r="AZ75" s="671"/>
      <c r="BA75" s="671"/>
      <c r="BB75" s="671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</row>
    <row r="76" spans="1:67" x14ac:dyDescent="0.2">
      <c r="A76" s="671"/>
      <c r="B76" s="696" t="s">
        <v>281</v>
      </c>
      <c r="C76" s="697"/>
      <c r="D76" s="698"/>
      <c r="E76" s="698"/>
      <c r="F76" s="698"/>
      <c r="G76" s="698"/>
      <c r="H76" s="698"/>
      <c r="I76" s="699"/>
      <c r="J76" s="671"/>
      <c r="K76" s="672"/>
      <c r="L76" s="671"/>
      <c r="M76" s="671"/>
      <c r="N76" s="671"/>
      <c r="O76" s="671"/>
      <c r="P76" s="672"/>
      <c r="Q76" s="671"/>
      <c r="R76" s="671"/>
      <c r="S76" s="671"/>
      <c r="T76" s="671"/>
      <c r="U76" s="672"/>
      <c r="V76" s="671"/>
      <c r="W76" s="671"/>
      <c r="X76" s="671"/>
      <c r="Y76" s="671"/>
      <c r="Z76" s="673"/>
      <c r="AB76" s="671"/>
      <c r="AC76" s="671"/>
      <c r="AD76" s="671"/>
      <c r="AE76" s="673"/>
      <c r="AF76" s="671"/>
      <c r="AG76" s="671"/>
      <c r="AH76" s="671"/>
      <c r="AI76" s="671"/>
      <c r="AJ76" s="672"/>
      <c r="AK76" s="671"/>
      <c r="AL76" s="671"/>
      <c r="AM76" s="671"/>
      <c r="AN76" s="671"/>
      <c r="AO76" s="672"/>
      <c r="AP76" s="671"/>
      <c r="AQ76" s="671"/>
      <c r="AR76" s="671"/>
      <c r="AS76" s="671"/>
      <c r="AT76" s="671"/>
      <c r="AU76" s="671"/>
      <c r="AV76" s="671"/>
      <c r="AW76" s="671"/>
      <c r="AX76" s="671"/>
      <c r="AY76" s="671"/>
      <c r="AZ76" s="671"/>
      <c r="BA76" s="671"/>
      <c r="BB76" s="671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</row>
    <row r="77" spans="1:67" x14ac:dyDescent="0.2">
      <c r="A77" s="671"/>
      <c r="B77" s="617" t="s">
        <v>279</v>
      </c>
      <c r="C77" s="948" t="s">
        <v>282</v>
      </c>
      <c r="D77" s="948"/>
      <c r="E77" s="948"/>
      <c r="F77" s="948"/>
      <c r="G77" s="948"/>
      <c r="H77" s="948"/>
      <c r="I77" s="949"/>
      <c r="J77" s="671"/>
      <c r="K77" s="672"/>
      <c r="L77" s="671"/>
      <c r="M77" s="671"/>
      <c r="N77" s="671"/>
      <c r="O77" s="671"/>
      <c r="P77" s="672"/>
      <c r="Q77" s="671"/>
      <c r="R77" s="671"/>
      <c r="S77" s="671"/>
      <c r="T77" s="671"/>
      <c r="U77" s="672"/>
      <c r="V77" s="671"/>
      <c r="W77" s="671"/>
      <c r="X77" s="671"/>
      <c r="Y77" s="671"/>
      <c r="Z77" s="673"/>
      <c r="AA77" s="671"/>
      <c r="AB77" s="671"/>
      <c r="AC77" s="671"/>
      <c r="AD77" s="671"/>
      <c r="AE77" s="673"/>
      <c r="AF77" s="671"/>
      <c r="AG77" s="671"/>
      <c r="AH77" s="671"/>
      <c r="AI77" s="671"/>
      <c r="AJ77" s="672"/>
      <c r="AK77" s="671"/>
      <c r="AL77" s="671"/>
      <c r="AM77" s="671"/>
      <c r="AN77" s="671"/>
      <c r="AO77" s="672"/>
      <c r="AP77" s="671"/>
      <c r="AQ77" s="671"/>
      <c r="AR77" s="671"/>
      <c r="AS77" s="671"/>
      <c r="AT77" s="671"/>
      <c r="AU77" s="671"/>
      <c r="AV77" s="671"/>
      <c r="AW77" s="671"/>
      <c r="AX77" s="671"/>
      <c r="AY77" s="671"/>
      <c r="AZ77" s="671"/>
      <c r="BA77" s="671"/>
      <c r="BB77" s="671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</row>
    <row r="78" spans="1:67" ht="13.5" thickBot="1" x14ac:dyDescent="0.25">
      <c r="A78" s="671"/>
      <c r="B78" s="493" t="s">
        <v>280</v>
      </c>
      <c r="C78" s="948">
        <v>81</v>
      </c>
      <c r="D78" s="948"/>
      <c r="E78" s="948"/>
      <c r="F78" s="948"/>
      <c r="G78" s="948"/>
      <c r="H78" s="948"/>
      <c r="I78" s="949"/>
      <c r="J78" s="671"/>
      <c r="K78" s="672"/>
      <c r="L78" s="671"/>
      <c r="M78" s="671"/>
      <c r="N78" s="671"/>
      <c r="O78" s="671"/>
      <c r="P78" s="672"/>
      <c r="Q78" s="671"/>
      <c r="R78" s="671"/>
      <c r="S78" s="671"/>
      <c r="T78" s="671"/>
      <c r="U78" s="672"/>
      <c r="V78" s="671"/>
      <c r="W78" s="671"/>
      <c r="X78" s="671"/>
      <c r="Y78" s="671"/>
      <c r="Z78" s="673"/>
      <c r="AA78" s="671"/>
      <c r="AB78" s="671"/>
      <c r="AC78" s="671"/>
      <c r="AD78" s="671"/>
      <c r="AE78" s="673"/>
      <c r="AF78" s="671"/>
      <c r="AG78" s="671"/>
      <c r="AH78" s="671"/>
      <c r="AI78" s="671"/>
      <c r="AJ78" s="672"/>
      <c r="AK78" s="671"/>
      <c r="AL78" s="671"/>
      <c r="AM78" s="671"/>
      <c r="AN78" s="671"/>
      <c r="AO78" s="672"/>
      <c r="AP78" s="671"/>
      <c r="AQ78" s="671"/>
      <c r="AR78" s="671"/>
      <c r="AS78" s="671"/>
      <c r="AT78" s="671"/>
      <c r="AU78" s="671"/>
      <c r="AV78" s="671"/>
      <c r="AW78" s="671"/>
      <c r="AX78" s="671"/>
      <c r="AY78" s="671"/>
      <c r="AZ78" s="671"/>
      <c r="BA78" s="671"/>
      <c r="BB78" s="671"/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</row>
    <row r="79" spans="1:67" ht="13.5" thickBot="1" x14ac:dyDescent="0.25">
      <c r="A79" s="671"/>
      <c r="B79" s="700" t="s">
        <v>23</v>
      </c>
      <c r="C79" s="952">
        <f>SUM(C78:C78)</f>
        <v>81</v>
      </c>
      <c r="D79" s="952"/>
      <c r="E79" s="952"/>
      <c r="F79" s="952"/>
      <c r="G79" s="952"/>
      <c r="H79" s="952"/>
      <c r="I79" s="953"/>
      <c r="J79" s="671"/>
      <c r="K79" s="672"/>
      <c r="L79" s="671"/>
      <c r="M79" s="671"/>
      <c r="N79" s="671"/>
      <c r="O79" s="671"/>
      <c r="P79" s="672"/>
      <c r="Q79" s="671"/>
      <c r="R79" s="671"/>
      <c r="S79" s="671"/>
      <c r="T79" s="671"/>
      <c r="U79" s="672"/>
      <c r="V79" s="671"/>
      <c r="W79" s="671"/>
      <c r="X79" s="671"/>
      <c r="Y79" s="671"/>
      <c r="Z79" s="673"/>
      <c r="AA79" s="671"/>
      <c r="AB79" s="671"/>
      <c r="AC79" s="671"/>
      <c r="AD79" s="671"/>
      <c r="AE79" s="673"/>
      <c r="AF79" s="671"/>
      <c r="AG79" s="671"/>
      <c r="AH79" s="671"/>
      <c r="AI79" s="671"/>
      <c r="AJ79" s="672"/>
      <c r="AK79" s="671"/>
      <c r="AL79" s="671"/>
      <c r="AM79" s="671"/>
      <c r="AN79" s="671"/>
      <c r="AO79" s="672"/>
      <c r="AP79" s="671"/>
      <c r="AQ79" s="671"/>
      <c r="AR79" s="671"/>
      <c r="AS79" s="671"/>
      <c r="AT79" s="671"/>
      <c r="AU79" s="671"/>
      <c r="AV79" s="671"/>
      <c r="AW79" s="671"/>
      <c r="AX79" s="671"/>
      <c r="AY79" s="671"/>
      <c r="AZ79" s="671"/>
      <c r="BA79" s="671"/>
      <c r="BB79" s="671"/>
      <c r="BC79" s="671"/>
      <c r="BD79" s="671"/>
      <c r="BE79" s="671"/>
      <c r="BF79" s="671"/>
      <c r="BG79" s="671"/>
      <c r="BH79" s="671"/>
      <c r="BI79" s="671"/>
      <c r="BJ79" s="671"/>
      <c r="BK79" s="671"/>
      <c r="BL79" s="671"/>
      <c r="BM79" s="671"/>
      <c r="BN79" s="671"/>
      <c r="BO79" s="671"/>
    </row>
    <row r="80" spans="1:67" x14ac:dyDescent="0.2">
      <c r="A80" s="671"/>
      <c r="B80" s="671"/>
      <c r="C80" s="671"/>
      <c r="D80" s="671"/>
      <c r="E80" s="671"/>
      <c r="F80" s="671"/>
      <c r="G80" s="671"/>
      <c r="H80" s="671"/>
      <c r="I80" s="671"/>
      <c r="J80" s="671"/>
      <c r="K80" s="672"/>
      <c r="L80" s="671"/>
      <c r="M80" s="671"/>
      <c r="N80" s="671"/>
      <c r="O80" s="671"/>
      <c r="P80" s="672"/>
      <c r="Q80" s="671"/>
      <c r="R80" s="671"/>
      <c r="S80" s="671"/>
      <c r="T80" s="671"/>
      <c r="U80" s="672"/>
      <c r="V80" s="671"/>
      <c r="W80" s="671"/>
      <c r="X80" s="671"/>
      <c r="Y80" s="671"/>
      <c r="Z80" s="673"/>
      <c r="AA80" s="671"/>
      <c r="AB80" s="671"/>
      <c r="AC80" s="671"/>
      <c r="AD80" s="671"/>
      <c r="AE80" s="673"/>
      <c r="AF80" s="671"/>
      <c r="AG80" s="671"/>
      <c r="AH80" s="671"/>
      <c r="AI80" s="671"/>
      <c r="AJ80" s="672"/>
      <c r="AK80" s="671"/>
      <c r="AL80" s="671"/>
      <c r="AM80" s="671"/>
      <c r="AN80" s="671"/>
      <c r="AO80" s="672"/>
      <c r="AP80" s="671"/>
      <c r="AQ80" s="671"/>
      <c r="AR80" s="671"/>
      <c r="AS80" s="671"/>
      <c r="AT80" s="671"/>
      <c r="AU80" s="671"/>
      <c r="AV80" s="671"/>
      <c r="AW80" s="671"/>
      <c r="AX80" s="671"/>
      <c r="AY80" s="671"/>
      <c r="AZ80" s="671"/>
      <c r="BA80" s="671"/>
      <c r="BB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</row>
    <row r="81" spans="1:67" x14ac:dyDescent="0.2">
      <c r="A81" s="671"/>
      <c r="B81" s="871" t="s">
        <v>307</v>
      </c>
      <c r="C81" s="671"/>
      <c r="D81" s="671"/>
      <c r="E81" s="671"/>
      <c r="F81" s="671"/>
      <c r="G81" s="671"/>
      <c r="H81" s="671"/>
      <c r="I81" s="671"/>
      <c r="J81" s="671"/>
      <c r="K81" s="672"/>
      <c r="L81" s="671"/>
      <c r="M81" s="671"/>
      <c r="N81" s="671"/>
      <c r="O81" s="671"/>
      <c r="P81" s="672"/>
      <c r="Q81" s="671"/>
      <c r="R81" s="671"/>
      <c r="S81" s="671"/>
      <c r="T81" s="671"/>
      <c r="U81" s="672"/>
      <c r="V81" s="671"/>
      <c r="W81" s="671"/>
      <c r="X81" s="671"/>
      <c r="Y81" s="671"/>
      <c r="Z81" s="673"/>
      <c r="AA81" s="671"/>
      <c r="AB81" s="671"/>
      <c r="AC81" s="671"/>
      <c r="AD81" s="671"/>
      <c r="AE81" s="673"/>
      <c r="AF81" s="671"/>
      <c r="AG81" s="671"/>
      <c r="AH81" s="671"/>
      <c r="AI81" s="671"/>
      <c r="AJ81" s="672"/>
      <c r="AK81" s="671"/>
      <c r="AL81" s="671"/>
      <c r="AM81" s="671"/>
      <c r="AN81" s="671"/>
      <c r="AO81" s="672"/>
      <c r="AP81" s="671"/>
      <c r="AQ81" s="671"/>
      <c r="AR81" s="671"/>
      <c r="AS81" s="671"/>
      <c r="AT81" s="671"/>
      <c r="AU81" s="671"/>
      <c r="AV81" s="671"/>
      <c r="AW81" s="671"/>
      <c r="AX81" s="671"/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</row>
    <row r="82" spans="1:67" x14ac:dyDescent="0.2">
      <c r="B82" s="593" t="s">
        <v>306</v>
      </c>
    </row>
    <row r="83" spans="1:67" x14ac:dyDescent="0.2">
      <c r="B83" t="s">
        <v>305</v>
      </c>
    </row>
  </sheetData>
  <mergeCells count="48">
    <mergeCell ref="BJ38:BN38"/>
    <mergeCell ref="B67:B68"/>
    <mergeCell ref="C67:F67"/>
    <mergeCell ref="G67:G68"/>
    <mergeCell ref="H67:K67"/>
    <mergeCell ref="L67:P67"/>
    <mergeCell ref="Q67:U67"/>
    <mergeCell ref="V67:Z67"/>
    <mergeCell ref="AA67:AE67"/>
    <mergeCell ref="AF67:AJ67"/>
    <mergeCell ref="AK67:AO67"/>
    <mergeCell ref="AP67:AT67"/>
    <mergeCell ref="AU67:AY67"/>
    <mergeCell ref="AZ67:BD67"/>
    <mergeCell ref="BE67:BI67"/>
    <mergeCell ref="BJ67:BN67"/>
    <mergeCell ref="G38:G39"/>
    <mergeCell ref="H38:K38"/>
    <mergeCell ref="AU6:AY6"/>
    <mergeCell ref="AZ6:BD6"/>
    <mergeCell ref="BE6:BI6"/>
    <mergeCell ref="AA6:AE6"/>
    <mergeCell ref="L38:P38"/>
    <mergeCell ref="Q38:U38"/>
    <mergeCell ref="V38:Z38"/>
    <mergeCell ref="AA38:AE38"/>
    <mergeCell ref="AF38:AJ38"/>
    <mergeCell ref="AK38:AO38"/>
    <mergeCell ref="AP38:AT38"/>
    <mergeCell ref="AU38:AY38"/>
    <mergeCell ref="AZ38:BD38"/>
    <mergeCell ref="BE38:BI38"/>
    <mergeCell ref="BJ6:BN6"/>
    <mergeCell ref="C77:I77"/>
    <mergeCell ref="C78:I78"/>
    <mergeCell ref="C79:I79"/>
    <mergeCell ref="B6:B7"/>
    <mergeCell ref="C6:F6"/>
    <mergeCell ref="G6:G7"/>
    <mergeCell ref="B38:B39"/>
    <mergeCell ref="C38:F38"/>
    <mergeCell ref="AF6:AJ6"/>
    <mergeCell ref="AK6:AO6"/>
    <mergeCell ref="AP6:AT6"/>
    <mergeCell ref="H6:K6"/>
    <mergeCell ref="L6:P6"/>
    <mergeCell ref="Q6:U6"/>
    <mergeCell ref="V6:Z6"/>
  </mergeCells>
  <conditionalFormatting sqref="U10:U35 Z10:Z35 AE10:AE35 AJ10:AJ35 AO10:AO35 AT10:AT35 AY10:AY35 BD10:BD35 BI10:BI35 BN10:BN35 P10:P35 P42:P64 U42:U64 Z42:Z64 AE42:AE64 AJ42:AJ64 AO42:AO64 AT42:AT64 AY42:AY64 BD42:BD64 BN42:BN64 BI42:BI64">
    <cfRule type="cellIs" dxfId="35" priority="34" operator="lessThan">
      <formula>-0.23</formula>
    </cfRule>
    <cfRule type="cellIs" dxfId="34" priority="35" operator="between">
      <formula>-0.2</formula>
      <formula>-0.23</formula>
    </cfRule>
    <cfRule type="cellIs" dxfId="33" priority="36" operator="greaterThan">
      <formula>-0.2</formula>
    </cfRule>
  </conditionalFormatting>
  <conditionalFormatting sqref="P69:P72">
    <cfRule type="cellIs" dxfId="32" priority="31" operator="lessThan">
      <formula>-0.23</formula>
    </cfRule>
    <cfRule type="cellIs" dxfId="31" priority="32" operator="between">
      <formula>-0.2</formula>
      <formula>-0.23</formula>
    </cfRule>
    <cfRule type="cellIs" dxfId="30" priority="33" operator="greaterThan">
      <formula>-0.2</formula>
    </cfRule>
  </conditionalFormatting>
  <conditionalFormatting sqref="U69:U72">
    <cfRule type="cellIs" dxfId="29" priority="28" operator="lessThan">
      <formula>-0.23</formula>
    </cfRule>
    <cfRule type="cellIs" dxfId="28" priority="29" operator="between">
      <formula>-0.2</formula>
      <formula>-0.23</formula>
    </cfRule>
    <cfRule type="cellIs" dxfId="27" priority="30" operator="greaterThan">
      <formula>-0.2</formula>
    </cfRule>
  </conditionalFormatting>
  <conditionalFormatting sqref="Z69:Z72">
    <cfRule type="cellIs" dxfId="26" priority="25" operator="lessThan">
      <formula>-0.23</formula>
    </cfRule>
    <cfRule type="cellIs" dxfId="25" priority="26" operator="between">
      <formula>-0.2</formula>
      <formula>-0.23</formula>
    </cfRule>
    <cfRule type="cellIs" dxfId="24" priority="27" operator="greaterThan">
      <formula>-0.2</formula>
    </cfRule>
  </conditionalFormatting>
  <conditionalFormatting sqref="AE69:AE72">
    <cfRule type="cellIs" dxfId="23" priority="22" operator="lessThan">
      <formula>-0.23</formula>
    </cfRule>
    <cfRule type="cellIs" dxfId="22" priority="23" operator="between">
      <formula>-0.2</formula>
      <formula>-0.23</formula>
    </cfRule>
    <cfRule type="cellIs" dxfId="21" priority="24" operator="greaterThan">
      <formula>-0.2</formula>
    </cfRule>
  </conditionalFormatting>
  <conditionalFormatting sqref="AJ69:AJ72">
    <cfRule type="cellIs" dxfId="20" priority="19" operator="lessThan">
      <formula>-0.23</formula>
    </cfRule>
    <cfRule type="cellIs" dxfId="19" priority="20" operator="between">
      <formula>-0.2</formula>
      <formula>-0.23</formula>
    </cfRule>
    <cfRule type="cellIs" dxfId="18" priority="21" operator="greaterThan">
      <formula>-0.2</formula>
    </cfRule>
  </conditionalFormatting>
  <conditionalFormatting sqref="AO69:AO72">
    <cfRule type="cellIs" dxfId="17" priority="16" operator="lessThan">
      <formula>-0.23</formula>
    </cfRule>
    <cfRule type="cellIs" dxfId="16" priority="17" operator="between">
      <formula>-0.2</formula>
      <formula>-0.23</formula>
    </cfRule>
    <cfRule type="cellIs" dxfId="15" priority="18" operator="greaterThan">
      <formula>-0.2</formula>
    </cfRule>
  </conditionalFormatting>
  <conditionalFormatting sqref="AT69:AT72">
    <cfRule type="cellIs" dxfId="14" priority="13" operator="lessThan">
      <formula>-0.23</formula>
    </cfRule>
    <cfRule type="cellIs" dxfId="13" priority="14" operator="between">
      <formula>-0.2</formula>
      <formula>-0.23</formula>
    </cfRule>
    <cfRule type="cellIs" dxfId="12" priority="15" operator="greaterThan">
      <formula>-0.2</formula>
    </cfRule>
  </conditionalFormatting>
  <conditionalFormatting sqref="AY69:AY72">
    <cfRule type="cellIs" dxfId="11" priority="10" operator="lessThan">
      <formula>-0.23</formula>
    </cfRule>
    <cfRule type="cellIs" dxfId="10" priority="11" operator="between">
      <formula>-0.2</formula>
      <formula>-0.23</formula>
    </cfRule>
    <cfRule type="cellIs" dxfId="9" priority="12" operator="greaterThan">
      <formula>-0.2</formula>
    </cfRule>
  </conditionalFormatting>
  <conditionalFormatting sqref="BD69:BD72">
    <cfRule type="cellIs" dxfId="8" priority="7" operator="lessThan">
      <formula>-0.23</formula>
    </cfRule>
    <cfRule type="cellIs" dxfId="7" priority="8" operator="between">
      <formula>-0.2</formula>
      <formula>-0.23</formula>
    </cfRule>
    <cfRule type="cellIs" dxfId="6" priority="9" operator="greaterThan">
      <formula>-0.2</formula>
    </cfRule>
  </conditionalFormatting>
  <conditionalFormatting sqref="BI69:BI72">
    <cfRule type="cellIs" dxfId="5" priority="4" operator="lessThan">
      <formula>-0.23</formula>
    </cfRule>
    <cfRule type="cellIs" dxfId="4" priority="5" operator="between">
      <formula>-0.2</formula>
      <formula>-0.23</formula>
    </cfRule>
    <cfRule type="cellIs" dxfId="3" priority="6" operator="greaterThan">
      <formula>-0.2</formula>
    </cfRule>
  </conditionalFormatting>
  <conditionalFormatting sqref="BN69:BN72">
    <cfRule type="cellIs" dxfId="2" priority="1" operator="lessThan">
      <formula>-0.23</formula>
    </cfRule>
    <cfRule type="cellIs" dxfId="1" priority="2" operator="between">
      <formula>-0.2</formula>
      <formula>-0.23</formula>
    </cfRule>
    <cfRule type="cellIs" dxfId="0" priority="3" operator="greaterThan">
      <formula>-0.2</formula>
    </cfRule>
  </conditionalFormatting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42"/>
  <sheetViews>
    <sheetView workbookViewId="0">
      <selection activeCell="B3" sqref="B3"/>
    </sheetView>
  </sheetViews>
  <sheetFormatPr defaultColWidth="8.85546875" defaultRowHeight="12.75" x14ac:dyDescent="0.2"/>
  <cols>
    <col min="9" max="9" width="11" bestFit="1" customWidth="1"/>
    <col min="13" max="13" width="11" bestFit="1" customWidth="1"/>
    <col min="17" max="17" width="11" bestFit="1" customWidth="1"/>
    <col min="21" max="21" width="11" bestFit="1" customWidth="1"/>
    <col min="25" max="25" width="11" bestFit="1" customWidth="1"/>
    <col min="29" max="29" width="11" bestFit="1" customWidth="1"/>
  </cols>
  <sheetData>
    <row r="1" spans="1:29" ht="14.25" thickTop="1" thickBot="1" x14ac:dyDescent="0.25">
      <c r="A1" s="251"/>
      <c r="B1" s="889" t="s">
        <v>129</v>
      </c>
      <c r="C1" s="890"/>
      <c r="D1" s="890"/>
      <c r="E1" s="899"/>
      <c r="F1" s="333"/>
      <c r="G1" s="56"/>
      <c r="H1" s="56"/>
      <c r="I1" s="57"/>
      <c r="J1" s="333"/>
      <c r="K1" s="56"/>
      <c r="L1" s="56"/>
      <c r="M1" s="57"/>
      <c r="N1" s="333"/>
      <c r="O1" s="56"/>
      <c r="P1" s="56"/>
      <c r="Q1" s="57"/>
      <c r="R1" s="333"/>
      <c r="S1" s="335"/>
      <c r="T1" s="335"/>
      <c r="U1" s="336"/>
      <c r="V1" s="334"/>
      <c r="W1" s="335"/>
      <c r="X1" s="335"/>
      <c r="Y1" s="336"/>
      <c r="Z1" s="334"/>
      <c r="AA1" s="335"/>
      <c r="AB1" s="335"/>
      <c r="AC1" s="336"/>
    </row>
    <row r="2" spans="1:29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160" t="s">
        <v>84</v>
      </c>
      <c r="B3" s="161">
        <f>B4+B8+B14</f>
        <v>0</v>
      </c>
      <c r="C3" s="162">
        <f>C4+C8+C14</f>
        <v>0</v>
      </c>
      <c r="D3" s="242">
        <f>SUM(B3:C3)</f>
        <v>0</v>
      </c>
      <c r="E3" s="353"/>
      <c r="F3" s="161">
        <f>F4+F8+F14</f>
        <v>0</v>
      </c>
      <c r="G3" s="162">
        <f>G4+G8+G14</f>
        <v>0</v>
      </c>
      <c r="H3" s="242">
        <f>H4+H8+H14</f>
        <v>0</v>
      </c>
      <c r="I3" s="164" t="e">
        <f t="shared" ref="I3:I15" si="0">(H3-$D3)/$D3</f>
        <v>#DIV/0!</v>
      </c>
      <c r="J3" s="161">
        <f>J4+J8+J14</f>
        <v>0</v>
      </c>
      <c r="K3" s="162">
        <f>K4+K8+K14</f>
        <v>0</v>
      </c>
      <c r="L3" s="242">
        <f>L4+L8+L14</f>
        <v>0</v>
      </c>
      <c r="M3" s="164" t="e">
        <f t="shared" ref="M3:M9" si="1">(L3-$D3)/$D3</f>
        <v>#DIV/0!</v>
      </c>
      <c r="N3" s="161">
        <f>N4+N8+N14</f>
        <v>0</v>
      </c>
      <c r="O3" s="162">
        <f>O4+O8+O14</f>
        <v>0</v>
      </c>
      <c r="P3" s="242">
        <f>P4+P8+P14</f>
        <v>0</v>
      </c>
      <c r="Q3" s="164" t="e">
        <f>(P3-$D3)/D3</f>
        <v>#DIV/0!</v>
      </c>
      <c r="R3" s="161">
        <f>R4+R8+R14</f>
        <v>0</v>
      </c>
      <c r="S3" s="162">
        <f>S4+S8+S14</f>
        <v>0</v>
      </c>
      <c r="T3" s="242">
        <f>T4+T8+T14</f>
        <v>0</v>
      </c>
      <c r="U3" s="164" t="e">
        <f t="shared" ref="U3:U15" si="2">(T3-$D3)/$D3</f>
        <v>#DIV/0!</v>
      </c>
      <c r="V3" s="161">
        <f>V4+V8+V14</f>
        <v>0</v>
      </c>
      <c r="W3" s="162">
        <f>W4+W8+W14</f>
        <v>0</v>
      </c>
      <c r="X3" s="242">
        <f>X4+X8+X14</f>
        <v>0</v>
      </c>
      <c r="Y3" s="164" t="e">
        <f t="shared" ref="Y3:Y15" si="3">(X3-$D3)/$D3</f>
        <v>#DIV/0!</v>
      </c>
      <c r="Z3" s="161">
        <f>Z4+Z8+Z14</f>
        <v>0</v>
      </c>
      <c r="AA3" s="162">
        <f>AA4+AA8+AA14</f>
        <v>0</v>
      </c>
      <c r="AB3" s="242">
        <f>AB4+AB8+AB14</f>
        <v>0</v>
      </c>
      <c r="AC3" s="236" t="e">
        <f t="shared" ref="AC3:AC15" si="4">(AB3-$D3)/$D3</f>
        <v>#DIV/0!</v>
      </c>
    </row>
    <row r="4" spans="1:29" ht="13.5" thickBot="1" x14ac:dyDescent="0.25">
      <c r="A4" s="252" t="s">
        <v>105</v>
      </c>
      <c r="B4" s="253">
        <f>SUM(B5:B7)</f>
        <v>0</v>
      </c>
      <c r="C4" s="253">
        <f>SUM(C5:C7)</f>
        <v>0</v>
      </c>
      <c r="D4" s="339">
        <f>SUM(D5:D7)</f>
        <v>0</v>
      </c>
      <c r="E4" s="354"/>
      <c r="F4" s="253">
        <f>SUM(F5:F7)</f>
        <v>0</v>
      </c>
      <c r="G4" s="253">
        <f>SUM(G5:G7)</f>
        <v>0</v>
      </c>
      <c r="H4" s="339">
        <f>SUM(H5:H7)</f>
        <v>0</v>
      </c>
      <c r="I4" s="253" t="e">
        <f t="shared" si="0"/>
        <v>#DIV/0!</v>
      </c>
      <c r="J4" s="253">
        <f>SUM(J5:J7)</f>
        <v>0</v>
      </c>
      <c r="K4" s="253">
        <f>SUM(K5:K7)</f>
        <v>0</v>
      </c>
      <c r="L4" s="339">
        <f>SUM(L5:L7)</f>
        <v>0</v>
      </c>
      <c r="M4" s="253" t="e">
        <f t="shared" si="1"/>
        <v>#DIV/0!</v>
      </c>
      <c r="N4" s="253">
        <f>SUM(N5:N7)</f>
        <v>0</v>
      </c>
      <c r="O4" s="253">
        <f>SUM(O5:O7)</f>
        <v>0</v>
      </c>
      <c r="P4" s="339">
        <f>SUM(P5:P7)</f>
        <v>0</v>
      </c>
      <c r="Q4" s="253" t="e">
        <f t="shared" ref="Q4:Q15" si="5">(P4-$D4)/$D4</f>
        <v>#DIV/0!</v>
      </c>
      <c r="R4" s="253">
        <f>SUM(R5:R7)</f>
        <v>0</v>
      </c>
      <c r="S4" s="253">
        <f>SUM(S5:S7)</f>
        <v>0</v>
      </c>
      <c r="T4" s="339">
        <f>SUM(T5:T7)</f>
        <v>0</v>
      </c>
      <c r="U4" s="308" t="e">
        <f t="shared" si="2"/>
        <v>#DIV/0!</v>
      </c>
      <c r="V4" s="253">
        <f>SUM(V5:V7)</f>
        <v>0</v>
      </c>
      <c r="W4" s="253">
        <f>SUM(W5:W7)</f>
        <v>0</v>
      </c>
      <c r="X4" s="339">
        <f>SUM(X5:X7)</f>
        <v>0</v>
      </c>
      <c r="Y4" s="308" t="e">
        <f t="shared" si="3"/>
        <v>#DIV/0!</v>
      </c>
      <c r="Z4" s="253">
        <f>SUM(Z5:Z7)</f>
        <v>0</v>
      </c>
      <c r="AA4" s="253">
        <f>SUM(AA5:AA7)</f>
        <v>0</v>
      </c>
      <c r="AB4" s="339">
        <f>SUM(AB5:AB7)</f>
        <v>0</v>
      </c>
      <c r="AC4" s="309" t="e">
        <f t="shared" si="4"/>
        <v>#DIV/0!</v>
      </c>
    </row>
    <row r="5" spans="1:29" ht="13.5" thickBot="1" x14ac:dyDescent="0.25">
      <c r="A5" s="261" t="s">
        <v>10</v>
      </c>
      <c r="B5" s="310"/>
      <c r="C5" s="311"/>
      <c r="D5" s="344">
        <f>SUM(B5:C5)</f>
        <v>0</v>
      </c>
      <c r="E5" s="343"/>
      <c r="F5" s="310"/>
      <c r="G5" s="311"/>
      <c r="H5" s="344">
        <f t="shared" ref="H5:H41" si="6">SUM(F5:G5)</f>
        <v>0</v>
      </c>
      <c r="I5" s="266" t="e">
        <f t="shared" si="0"/>
        <v>#DIV/0!</v>
      </c>
      <c r="J5" s="310"/>
      <c r="K5" s="311"/>
      <c r="L5" s="344">
        <f t="shared" ref="L5:L41" si="7">SUM(J5:K5)</f>
        <v>0</v>
      </c>
      <c r="M5" s="266" t="e">
        <f t="shared" si="1"/>
        <v>#DIV/0!</v>
      </c>
      <c r="N5" s="310"/>
      <c r="O5" s="311"/>
      <c r="P5" s="344">
        <f t="shared" ref="P5:P41" si="8">SUM(N5:O5)</f>
        <v>0</v>
      </c>
      <c r="Q5" s="313" t="e">
        <f t="shared" si="5"/>
        <v>#DIV/0!</v>
      </c>
      <c r="R5" s="310"/>
      <c r="S5" s="311"/>
      <c r="T5" s="344">
        <f t="shared" ref="T5:T41" si="9">SUM(R5:S5)</f>
        <v>0</v>
      </c>
      <c r="U5" s="313" t="e">
        <f t="shared" si="2"/>
        <v>#DIV/0!</v>
      </c>
      <c r="V5" s="310"/>
      <c r="W5" s="311"/>
      <c r="X5" s="344">
        <f t="shared" ref="X5:X41" si="10">SUM(V5:W5)</f>
        <v>0</v>
      </c>
      <c r="Y5" s="313" t="e">
        <f t="shared" si="3"/>
        <v>#DIV/0!</v>
      </c>
      <c r="Z5" s="310"/>
      <c r="AA5" s="311"/>
      <c r="AB5" s="344">
        <f t="shared" ref="AB5:AB41" si="11">SUM(Z5:AA5)</f>
        <v>0</v>
      </c>
      <c r="AC5" s="281" t="e">
        <f t="shared" si="4"/>
        <v>#DIV/0!</v>
      </c>
    </row>
    <row r="6" spans="1:29" ht="13.5" thickBot="1" x14ac:dyDescent="0.25">
      <c r="A6" s="276" t="s">
        <v>130</v>
      </c>
      <c r="B6" s="331"/>
      <c r="C6" s="338"/>
      <c r="D6" s="345">
        <f>SUM(B6:C6)</f>
        <v>0</v>
      </c>
      <c r="E6" s="341"/>
      <c r="F6" s="262"/>
      <c r="G6" s="263"/>
      <c r="H6" s="345">
        <f t="shared" si="6"/>
        <v>0</v>
      </c>
      <c r="I6" s="266" t="e">
        <f t="shared" si="0"/>
        <v>#DIV/0!</v>
      </c>
      <c r="J6" s="298"/>
      <c r="K6" s="326"/>
      <c r="L6" s="345">
        <f t="shared" si="7"/>
        <v>0</v>
      </c>
      <c r="M6" s="266" t="e">
        <f t="shared" si="1"/>
        <v>#DIV/0!</v>
      </c>
      <c r="N6" s="298"/>
      <c r="O6" s="326"/>
      <c r="P6" s="345">
        <f t="shared" si="8"/>
        <v>0</v>
      </c>
      <c r="Q6" s="313" t="e">
        <f t="shared" si="5"/>
        <v>#DIV/0!</v>
      </c>
      <c r="R6" s="298"/>
      <c r="S6" s="326"/>
      <c r="T6" s="345">
        <f t="shared" si="9"/>
        <v>0</v>
      </c>
      <c r="U6" s="313" t="e">
        <f t="shared" si="2"/>
        <v>#DIV/0!</v>
      </c>
      <c r="V6" s="298"/>
      <c r="W6" s="326"/>
      <c r="X6" s="345">
        <f t="shared" si="10"/>
        <v>0</v>
      </c>
      <c r="Y6" s="313" t="e">
        <f t="shared" si="3"/>
        <v>#DIV/0!</v>
      </c>
      <c r="Z6" s="298"/>
      <c r="AA6" s="326"/>
      <c r="AB6" s="345">
        <f t="shared" si="11"/>
        <v>0</v>
      </c>
      <c r="AC6" s="281" t="e">
        <f t="shared" si="4"/>
        <v>#DIV/0!</v>
      </c>
    </row>
    <row r="7" spans="1:29" ht="13.5" thickBot="1" x14ac:dyDescent="0.25">
      <c r="A7" s="283" t="s">
        <v>86</v>
      </c>
      <c r="B7" s="316"/>
      <c r="C7" s="317"/>
      <c r="D7" s="346">
        <f>SUM(B7:C7)</f>
        <v>0</v>
      </c>
      <c r="E7" s="350"/>
      <c r="F7" s="316"/>
      <c r="G7" s="317"/>
      <c r="H7" s="346">
        <f t="shared" si="6"/>
        <v>0</v>
      </c>
      <c r="I7" s="266" t="e">
        <f t="shared" si="0"/>
        <v>#DIV/0!</v>
      </c>
      <c r="J7" s="316"/>
      <c r="K7" s="317"/>
      <c r="L7" s="346">
        <f t="shared" si="7"/>
        <v>0</v>
      </c>
      <c r="M7" s="266" t="e">
        <f t="shared" si="1"/>
        <v>#DIV/0!</v>
      </c>
      <c r="N7" s="316"/>
      <c r="O7" s="317"/>
      <c r="P7" s="346">
        <f t="shared" si="8"/>
        <v>0</v>
      </c>
      <c r="Q7" s="313" t="e">
        <f t="shared" si="5"/>
        <v>#DIV/0!</v>
      </c>
      <c r="R7" s="316"/>
      <c r="S7" s="317"/>
      <c r="T7" s="346">
        <f t="shared" si="9"/>
        <v>0</v>
      </c>
      <c r="U7" s="313" t="e">
        <f t="shared" si="2"/>
        <v>#DIV/0!</v>
      </c>
      <c r="V7" s="316"/>
      <c r="W7" s="317"/>
      <c r="X7" s="346">
        <f t="shared" si="10"/>
        <v>0</v>
      </c>
      <c r="Y7" s="313" t="e">
        <f t="shared" si="3"/>
        <v>#DIV/0!</v>
      </c>
      <c r="Z7" s="316"/>
      <c r="AA7" s="317"/>
      <c r="AB7" s="346">
        <f t="shared" si="11"/>
        <v>0</v>
      </c>
      <c r="AC7" s="281" t="e">
        <f t="shared" si="4"/>
        <v>#DIV/0!</v>
      </c>
    </row>
    <row r="8" spans="1:29" ht="13.5" thickBot="1" x14ac:dyDescent="0.25">
      <c r="A8" s="268" t="s">
        <v>81</v>
      </c>
      <c r="B8" s="269">
        <f>SUM(B9:B13)</f>
        <v>0</v>
      </c>
      <c r="C8" s="270">
        <f>SUM(C9:C13)</f>
        <v>0</v>
      </c>
      <c r="D8" s="271">
        <f>SUM(D9:D13)</f>
        <v>0</v>
      </c>
      <c r="E8" s="351"/>
      <c r="F8" s="269">
        <f>SUM(F9:F13)</f>
        <v>0</v>
      </c>
      <c r="G8" s="270">
        <f>SUM(G9:G13)</f>
        <v>0</v>
      </c>
      <c r="H8" s="271">
        <f>SUM(H9:H13)</f>
        <v>0</v>
      </c>
      <c r="I8" s="270" t="e">
        <f t="shared" si="0"/>
        <v>#DIV/0!</v>
      </c>
      <c r="J8" s="269">
        <f>SUM(J9:J13)</f>
        <v>0</v>
      </c>
      <c r="K8" s="270">
        <f>SUM(K9:K13)</f>
        <v>0</v>
      </c>
      <c r="L8" s="271">
        <f>SUM(L9:L13)</f>
        <v>0</v>
      </c>
      <c r="M8" s="270" t="e">
        <f t="shared" si="1"/>
        <v>#DIV/0!</v>
      </c>
      <c r="N8" s="269">
        <f>SUM(N9:N13)</f>
        <v>0</v>
      </c>
      <c r="O8" s="270">
        <f>SUM(O9:O13)</f>
        <v>0</v>
      </c>
      <c r="P8" s="271">
        <f>SUM(P9:P13)</f>
        <v>0</v>
      </c>
      <c r="Q8" s="320" t="e">
        <f t="shared" si="5"/>
        <v>#DIV/0!</v>
      </c>
      <c r="R8" s="269">
        <f>SUM(R9:R13)</f>
        <v>0</v>
      </c>
      <c r="S8" s="270">
        <f>SUM(S9:S13)</f>
        <v>0</v>
      </c>
      <c r="T8" s="271">
        <f>SUM(T9:T13)</f>
        <v>0</v>
      </c>
      <c r="U8" s="320" t="e">
        <f t="shared" si="2"/>
        <v>#DIV/0!</v>
      </c>
      <c r="V8" s="269">
        <f>SUM(V9:V13)</f>
        <v>0</v>
      </c>
      <c r="W8" s="270">
        <f>SUM(W9:W13)</f>
        <v>0</v>
      </c>
      <c r="X8" s="271">
        <f>SUM(X9:X13)</f>
        <v>0</v>
      </c>
      <c r="Y8" s="320" t="e">
        <f t="shared" si="3"/>
        <v>#DIV/0!</v>
      </c>
      <c r="Z8" s="269">
        <f>SUM(Z9:Z13)</f>
        <v>0</v>
      </c>
      <c r="AA8" s="270">
        <f>SUM(AA9:AA13)</f>
        <v>0</v>
      </c>
      <c r="AB8" s="271">
        <f>SUM(AB9:AB13)</f>
        <v>0</v>
      </c>
      <c r="AC8" s="321" t="e">
        <f t="shared" si="4"/>
        <v>#DIV/0!</v>
      </c>
    </row>
    <row r="9" spans="1:29" ht="13.5" thickBot="1" x14ac:dyDescent="0.25">
      <c r="A9" s="276" t="s">
        <v>9</v>
      </c>
      <c r="B9" s="277"/>
      <c r="C9" s="282"/>
      <c r="D9" s="344">
        <f t="shared" ref="D9:D41" si="12">SUM(B9:C9)</f>
        <v>0</v>
      </c>
      <c r="E9" s="343"/>
      <c r="F9" s="277"/>
      <c r="G9" s="282"/>
      <c r="H9" s="344">
        <f t="shared" si="6"/>
        <v>0</v>
      </c>
      <c r="I9" s="266" t="e">
        <f t="shared" si="0"/>
        <v>#DIV/0!</v>
      </c>
      <c r="J9" s="277"/>
      <c r="K9" s="278"/>
      <c r="L9" s="344">
        <f t="shared" si="7"/>
        <v>0</v>
      </c>
      <c r="M9" s="266" t="e">
        <f t="shared" si="1"/>
        <v>#DIV/0!</v>
      </c>
      <c r="N9" s="277"/>
      <c r="O9" s="278"/>
      <c r="P9" s="344">
        <f t="shared" si="8"/>
        <v>0</v>
      </c>
      <c r="Q9" s="281" t="e">
        <f t="shared" si="5"/>
        <v>#DIV/0!</v>
      </c>
      <c r="R9" s="277"/>
      <c r="S9" s="278"/>
      <c r="T9" s="344">
        <f t="shared" si="9"/>
        <v>0</v>
      </c>
      <c r="U9" s="281" t="e">
        <f t="shared" si="2"/>
        <v>#DIV/0!</v>
      </c>
      <c r="V9" s="277"/>
      <c r="W9" s="278"/>
      <c r="X9" s="344">
        <f t="shared" si="10"/>
        <v>0</v>
      </c>
      <c r="Y9" s="281" t="e">
        <f t="shared" si="3"/>
        <v>#DIV/0!</v>
      </c>
      <c r="Z9" s="277"/>
      <c r="AA9" s="282"/>
      <c r="AB9" s="344">
        <f t="shared" si="11"/>
        <v>0</v>
      </c>
      <c r="AC9" s="281" t="e">
        <f t="shared" si="4"/>
        <v>#DIV/0!</v>
      </c>
    </row>
    <row r="10" spans="1:29" ht="13.5" thickBot="1" x14ac:dyDescent="0.25">
      <c r="A10" s="283" t="s">
        <v>3</v>
      </c>
      <c r="B10" s="262"/>
      <c r="C10" s="285"/>
      <c r="D10" s="345">
        <f t="shared" si="12"/>
        <v>0</v>
      </c>
      <c r="E10" s="341"/>
      <c r="F10" s="262"/>
      <c r="G10" s="285"/>
      <c r="H10" s="345">
        <f t="shared" si="6"/>
        <v>0</v>
      </c>
      <c r="I10" s="266" t="e">
        <f t="shared" si="0"/>
        <v>#DIV/0!</v>
      </c>
      <c r="J10" s="262"/>
      <c r="K10" s="263"/>
      <c r="L10" s="345">
        <f t="shared" si="7"/>
        <v>0</v>
      </c>
      <c r="M10" s="266" t="e">
        <f t="shared" ref="M10:M41" si="13">(L10-$D10)/$D10</f>
        <v>#DIV/0!</v>
      </c>
      <c r="N10" s="262"/>
      <c r="O10" s="263"/>
      <c r="P10" s="345">
        <f t="shared" si="8"/>
        <v>0</v>
      </c>
      <c r="Q10" s="281" t="e">
        <f t="shared" si="5"/>
        <v>#DIV/0!</v>
      </c>
      <c r="R10" s="262"/>
      <c r="S10" s="263"/>
      <c r="T10" s="345">
        <f t="shared" si="9"/>
        <v>0</v>
      </c>
      <c r="U10" s="281" t="e">
        <f t="shared" si="2"/>
        <v>#DIV/0!</v>
      </c>
      <c r="V10" s="262"/>
      <c r="W10" s="263"/>
      <c r="X10" s="345">
        <f t="shared" si="10"/>
        <v>0</v>
      </c>
      <c r="Y10" s="281" t="e">
        <f t="shared" si="3"/>
        <v>#DIV/0!</v>
      </c>
      <c r="Z10" s="262"/>
      <c r="AA10" s="284"/>
      <c r="AB10" s="345">
        <f t="shared" si="11"/>
        <v>0</v>
      </c>
      <c r="AC10" s="281" t="e">
        <f t="shared" si="4"/>
        <v>#DIV/0!</v>
      </c>
    </row>
    <row r="11" spans="1:29" ht="13.5" thickBot="1" x14ac:dyDescent="0.25">
      <c r="A11" s="283" t="s">
        <v>13</v>
      </c>
      <c r="B11" s="262"/>
      <c r="C11" s="284"/>
      <c r="D11" s="345">
        <f t="shared" si="12"/>
        <v>0</v>
      </c>
      <c r="E11" s="341"/>
      <c r="F11" s="262"/>
      <c r="G11" s="284"/>
      <c r="H11" s="345">
        <f t="shared" si="6"/>
        <v>0</v>
      </c>
      <c r="I11" s="266" t="e">
        <f t="shared" si="0"/>
        <v>#DIV/0!</v>
      </c>
      <c r="J11" s="262"/>
      <c r="K11" s="263"/>
      <c r="L11" s="345">
        <f t="shared" si="7"/>
        <v>0</v>
      </c>
      <c r="M11" s="266" t="e">
        <f t="shared" si="13"/>
        <v>#DIV/0!</v>
      </c>
      <c r="N11" s="262"/>
      <c r="O11" s="263"/>
      <c r="P11" s="345">
        <f t="shared" si="8"/>
        <v>0</v>
      </c>
      <c r="Q11" s="281" t="e">
        <f t="shared" si="5"/>
        <v>#DIV/0!</v>
      </c>
      <c r="R11" s="262"/>
      <c r="S11" s="263"/>
      <c r="T11" s="345">
        <f t="shared" si="9"/>
        <v>0</v>
      </c>
      <c r="U11" s="281" t="e">
        <f t="shared" si="2"/>
        <v>#DIV/0!</v>
      </c>
      <c r="V11" s="262"/>
      <c r="W11" s="263"/>
      <c r="X11" s="345">
        <f t="shared" si="10"/>
        <v>0</v>
      </c>
      <c r="Y11" s="281" t="e">
        <f t="shared" si="3"/>
        <v>#DIV/0!</v>
      </c>
      <c r="Z11" s="262"/>
      <c r="AA11" s="284"/>
      <c r="AB11" s="345">
        <f t="shared" si="11"/>
        <v>0</v>
      </c>
      <c r="AC11" s="281" t="e">
        <f t="shared" si="4"/>
        <v>#DIV/0!</v>
      </c>
    </row>
    <row r="12" spans="1:29" ht="13.5" thickBot="1" x14ac:dyDescent="0.25">
      <c r="A12" s="283" t="s">
        <v>80</v>
      </c>
      <c r="B12" s="262"/>
      <c r="C12" s="284"/>
      <c r="D12" s="345">
        <f t="shared" si="12"/>
        <v>0</v>
      </c>
      <c r="E12" s="341"/>
      <c r="F12" s="262"/>
      <c r="G12" s="284"/>
      <c r="H12" s="345">
        <f t="shared" si="6"/>
        <v>0</v>
      </c>
      <c r="I12" s="266" t="e">
        <f t="shared" si="0"/>
        <v>#DIV/0!</v>
      </c>
      <c r="J12" s="262"/>
      <c r="K12" s="263"/>
      <c r="L12" s="345">
        <f t="shared" si="7"/>
        <v>0</v>
      </c>
      <c r="M12" s="266" t="e">
        <f t="shared" si="13"/>
        <v>#DIV/0!</v>
      </c>
      <c r="N12" s="262"/>
      <c r="O12" s="263"/>
      <c r="P12" s="345">
        <f t="shared" si="8"/>
        <v>0</v>
      </c>
      <c r="Q12" s="281" t="e">
        <f t="shared" si="5"/>
        <v>#DIV/0!</v>
      </c>
      <c r="R12" s="262"/>
      <c r="S12" s="263"/>
      <c r="T12" s="345">
        <f t="shared" si="9"/>
        <v>0</v>
      </c>
      <c r="U12" s="281" t="e">
        <f t="shared" si="2"/>
        <v>#DIV/0!</v>
      </c>
      <c r="V12" s="262"/>
      <c r="W12" s="263"/>
      <c r="X12" s="345">
        <f t="shared" si="10"/>
        <v>0</v>
      </c>
      <c r="Y12" s="281" t="e">
        <f t="shared" si="3"/>
        <v>#DIV/0!</v>
      </c>
      <c r="Z12" s="262"/>
      <c r="AA12" s="284"/>
      <c r="AB12" s="345">
        <f t="shared" si="11"/>
        <v>0</v>
      </c>
      <c r="AC12" s="281" t="e">
        <f t="shared" si="4"/>
        <v>#DIV/0!</v>
      </c>
    </row>
    <row r="13" spans="1:29" ht="13.5" thickBot="1" x14ac:dyDescent="0.25">
      <c r="A13" s="267" t="s">
        <v>86</v>
      </c>
      <c r="B13" s="277"/>
      <c r="C13" s="282"/>
      <c r="D13" s="347">
        <f t="shared" si="12"/>
        <v>0</v>
      </c>
      <c r="E13" s="350"/>
      <c r="F13" s="277"/>
      <c r="G13" s="282"/>
      <c r="H13" s="347">
        <f t="shared" si="6"/>
        <v>0</v>
      </c>
      <c r="I13" s="266" t="e">
        <f t="shared" si="0"/>
        <v>#DIV/0!</v>
      </c>
      <c r="J13" s="277"/>
      <c r="K13" s="278"/>
      <c r="L13" s="347">
        <f t="shared" si="7"/>
        <v>0</v>
      </c>
      <c r="M13" s="266" t="e">
        <f t="shared" si="13"/>
        <v>#DIV/0!</v>
      </c>
      <c r="N13" s="277"/>
      <c r="O13" s="278"/>
      <c r="P13" s="347">
        <f t="shared" si="8"/>
        <v>0</v>
      </c>
      <c r="Q13" s="281" t="e">
        <f t="shared" si="5"/>
        <v>#DIV/0!</v>
      </c>
      <c r="R13" s="277"/>
      <c r="S13" s="278"/>
      <c r="T13" s="347">
        <f t="shared" si="9"/>
        <v>0</v>
      </c>
      <c r="U13" s="281" t="e">
        <f t="shared" si="2"/>
        <v>#DIV/0!</v>
      </c>
      <c r="V13" s="277"/>
      <c r="W13" s="278"/>
      <c r="X13" s="347">
        <f t="shared" si="10"/>
        <v>0</v>
      </c>
      <c r="Y13" s="281" t="e">
        <f t="shared" si="3"/>
        <v>#DIV/0!</v>
      </c>
      <c r="Z13" s="277"/>
      <c r="AA13" s="282"/>
      <c r="AB13" s="347">
        <f t="shared" si="11"/>
        <v>0</v>
      </c>
      <c r="AC13" s="281" t="e">
        <f t="shared" si="4"/>
        <v>#DIV/0!</v>
      </c>
    </row>
    <row r="14" spans="1:29" ht="13.5" thickBot="1" x14ac:dyDescent="0.25">
      <c r="A14" s="290" t="s">
        <v>82</v>
      </c>
      <c r="B14" s="291">
        <f>SUM(B15:B41)</f>
        <v>0</v>
      </c>
      <c r="C14" s="292">
        <f>SUM(C15:C41)</f>
        <v>0</v>
      </c>
      <c r="D14" s="293">
        <f>SUM(D15:D41)</f>
        <v>0</v>
      </c>
      <c r="E14" s="352"/>
      <c r="F14" s="291">
        <f>SUM(F15:F41)</f>
        <v>0</v>
      </c>
      <c r="G14" s="292">
        <f>SUM(G15:G41)</f>
        <v>0</v>
      </c>
      <c r="H14" s="293">
        <f>SUM(H15:H41)</f>
        <v>0</v>
      </c>
      <c r="I14" s="292" t="e">
        <f t="shared" si="0"/>
        <v>#DIV/0!</v>
      </c>
      <c r="J14" s="291">
        <f>SUM(J15:J41)</f>
        <v>0</v>
      </c>
      <c r="K14" s="292">
        <f>SUM(K15:K41)</f>
        <v>0</v>
      </c>
      <c r="L14" s="293">
        <f>SUM(L15:L41)</f>
        <v>0</v>
      </c>
      <c r="M14" s="362" t="e">
        <f t="shared" si="13"/>
        <v>#DIV/0!</v>
      </c>
      <c r="N14" s="291">
        <f>SUM(N15:N41)</f>
        <v>0</v>
      </c>
      <c r="O14" s="296">
        <f>SUM(O15:O41)</f>
        <v>0</v>
      </c>
      <c r="P14" s="293">
        <f>SUM(P15:P41)</f>
        <v>0</v>
      </c>
      <c r="Q14" s="323" t="e">
        <f t="shared" si="5"/>
        <v>#DIV/0!</v>
      </c>
      <c r="R14" s="291">
        <f>SUM(R15:R41)</f>
        <v>0</v>
      </c>
      <c r="S14" s="296">
        <f>SUM(S15:S41)</f>
        <v>0</v>
      </c>
      <c r="T14" s="293">
        <f>SUM(T15:T41)</f>
        <v>0</v>
      </c>
      <c r="U14" s="323" t="e">
        <f t="shared" si="2"/>
        <v>#DIV/0!</v>
      </c>
      <c r="V14" s="291">
        <f>SUM(V15:V41)</f>
        <v>0</v>
      </c>
      <c r="W14" s="296">
        <f>SUM(W15:W41)</f>
        <v>0</v>
      </c>
      <c r="X14" s="293">
        <f>SUM(X15:X41)</f>
        <v>0</v>
      </c>
      <c r="Y14" s="323" t="e">
        <f t="shared" si="3"/>
        <v>#DIV/0!</v>
      </c>
      <c r="Z14" s="291">
        <f>SUM(Z15:Z41)</f>
        <v>0</v>
      </c>
      <c r="AA14" s="296">
        <f>SUM(AA15:AA41)</f>
        <v>0</v>
      </c>
      <c r="AB14" s="293">
        <f>SUM(AB15:AB41)</f>
        <v>0</v>
      </c>
      <c r="AC14" s="328" t="e">
        <f t="shared" si="4"/>
        <v>#DIV/0!</v>
      </c>
    </row>
    <row r="15" spans="1:29" ht="13.5" thickBot="1" x14ac:dyDescent="0.25">
      <c r="A15" s="261" t="s">
        <v>44</v>
      </c>
      <c r="B15" s="298"/>
      <c r="C15" s="299"/>
      <c r="D15" s="348">
        <f t="shared" si="12"/>
        <v>0</v>
      </c>
      <c r="E15" s="343"/>
      <c r="F15" s="298"/>
      <c r="G15" s="299"/>
      <c r="H15" s="348">
        <f t="shared" si="6"/>
        <v>0</v>
      </c>
      <c r="I15" s="266" t="e">
        <f t="shared" si="0"/>
        <v>#DIV/0!</v>
      </c>
      <c r="J15" s="298"/>
      <c r="K15" s="299"/>
      <c r="L15" s="348">
        <f t="shared" si="7"/>
        <v>0</v>
      </c>
      <c r="M15" s="266" t="e">
        <f t="shared" si="13"/>
        <v>#DIV/0!</v>
      </c>
      <c r="N15" s="298"/>
      <c r="O15" s="299"/>
      <c r="P15" s="348">
        <f t="shared" si="8"/>
        <v>0</v>
      </c>
      <c r="Q15" s="281" t="e">
        <f t="shared" si="5"/>
        <v>#DIV/0!</v>
      </c>
      <c r="R15" s="298"/>
      <c r="S15" s="299"/>
      <c r="T15" s="348">
        <f t="shared" si="9"/>
        <v>0</v>
      </c>
      <c r="U15" s="281" t="e">
        <f t="shared" si="2"/>
        <v>#DIV/0!</v>
      </c>
      <c r="V15" s="298"/>
      <c r="W15" s="299"/>
      <c r="X15" s="348">
        <f t="shared" si="10"/>
        <v>0</v>
      </c>
      <c r="Y15" s="281" t="e">
        <f t="shared" si="3"/>
        <v>#DIV/0!</v>
      </c>
      <c r="Z15" s="298"/>
      <c r="AA15" s="299"/>
      <c r="AB15" s="348">
        <f t="shared" si="11"/>
        <v>0</v>
      </c>
      <c r="AC15" s="281" t="e">
        <f t="shared" si="4"/>
        <v>#DIV/0!</v>
      </c>
    </row>
    <row r="16" spans="1:29" ht="13.5" thickBot="1" x14ac:dyDescent="0.25">
      <c r="A16" s="283" t="s">
        <v>9</v>
      </c>
      <c r="B16" s="262"/>
      <c r="C16" s="284"/>
      <c r="D16" s="345">
        <f t="shared" si="12"/>
        <v>0</v>
      </c>
      <c r="E16" s="341"/>
      <c r="F16" s="262"/>
      <c r="G16" s="284"/>
      <c r="H16" s="345">
        <f t="shared" si="6"/>
        <v>0</v>
      </c>
      <c r="I16" s="266" t="e">
        <f t="shared" ref="I16:I41" si="14">(H16-$D16)/$D16</f>
        <v>#DIV/0!</v>
      </c>
      <c r="J16" s="262"/>
      <c r="K16" s="284"/>
      <c r="L16" s="345">
        <f t="shared" si="7"/>
        <v>0</v>
      </c>
      <c r="M16" s="266" t="e">
        <f t="shared" si="13"/>
        <v>#DIV/0!</v>
      </c>
      <c r="N16" s="262"/>
      <c r="O16" s="284"/>
      <c r="P16" s="345">
        <f t="shared" si="8"/>
        <v>0</v>
      </c>
      <c r="Q16" s="281" t="e">
        <f t="shared" ref="Q16:Q41" si="15">(P16-$D16)/$D16</f>
        <v>#DIV/0!</v>
      </c>
      <c r="R16" s="262"/>
      <c r="S16" s="284"/>
      <c r="T16" s="345">
        <f t="shared" si="9"/>
        <v>0</v>
      </c>
      <c r="U16" s="281" t="e">
        <f t="shared" ref="U16:U41" si="16">(T16-$D16)/$D16</f>
        <v>#DIV/0!</v>
      </c>
      <c r="V16" s="262"/>
      <c r="W16" s="284"/>
      <c r="X16" s="345">
        <f t="shared" si="10"/>
        <v>0</v>
      </c>
      <c r="Y16" s="281" t="e">
        <f t="shared" ref="Y16:Y41" si="17">(X16-$D16)/$D16</f>
        <v>#DIV/0!</v>
      </c>
      <c r="Z16" s="262"/>
      <c r="AA16" s="284"/>
      <c r="AB16" s="345">
        <f t="shared" si="11"/>
        <v>0</v>
      </c>
      <c r="AC16" s="281" t="e">
        <f t="shared" ref="AC16:AC41" si="18">(AB16-$D16)/$D16</f>
        <v>#DIV/0!</v>
      </c>
    </row>
    <row r="17" spans="1:29" ht="13.5" thickBot="1" x14ac:dyDescent="0.25">
      <c r="A17" s="283" t="s">
        <v>102</v>
      </c>
      <c r="B17" s="262"/>
      <c r="C17" s="284"/>
      <c r="D17" s="345">
        <f t="shared" si="12"/>
        <v>0</v>
      </c>
      <c r="E17" s="341"/>
      <c r="F17" s="262"/>
      <c r="G17" s="284"/>
      <c r="H17" s="345">
        <f t="shared" si="6"/>
        <v>0</v>
      </c>
      <c r="I17" s="266" t="e">
        <f t="shared" si="14"/>
        <v>#DIV/0!</v>
      </c>
      <c r="J17" s="262"/>
      <c r="K17" s="284"/>
      <c r="L17" s="345">
        <f t="shared" si="7"/>
        <v>0</v>
      </c>
      <c r="M17" s="266" t="e">
        <f t="shared" si="13"/>
        <v>#DIV/0!</v>
      </c>
      <c r="N17" s="262"/>
      <c r="O17" s="284"/>
      <c r="P17" s="345">
        <f t="shared" si="8"/>
        <v>0</v>
      </c>
      <c r="Q17" s="281" t="e">
        <f t="shared" si="15"/>
        <v>#DIV/0!</v>
      </c>
      <c r="R17" s="262"/>
      <c r="S17" s="284"/>
      <c r="T17" s="345">
        <f t="shared" si="9"/>
        <v>0</v>
      </c>
      <c r="U17" s="281" t="e">
        <f t="shared" si="16"/>
        <v>#DIV/0!</v>
      </c>
      <c r="V17" s="262"/>
      <c r="W17" s="284"/>
      <c r="X17" s="345">
        <f t="shared" si="10"/>
        <v>0</v>
      </c>
      <c r="Y17" s="281" t="e">
        <f t="shared" si="17"/>
        <v>#DIV/0!</v>
      </c>
      <c r="Z17" s="262"/>
      <c r="AA17" s="284"/>
      <c r="AB17" s="345">
        <f t="shared" si="11"/>
        <v>0</v>
      </c>
      <c r="AC17" s="281" t="e">
        <f t="shared" si="18"/>
        <v>#DIV/0!</v>
      </c>
    </row>
    <row r="18" spans="1:29" ht="13.5" thickBot="1" x14ac:dyDescent="0.25">
      <c r="A18" s="283" t="s">
        <v>130</v>
      </c>
      <c r="B18" s="262"/>
      <c r="C18" s="284"/>
      <c r="D18" s="345">
        <f t="shared" si="12"/>
        <v>0</v>
      </c>
      <c r="E18" s="342"/>
      <c r="F18" s="262"/>
      <c r="G18" s="284"/>
      <c r="H18" s="345">
        <f t="shared" si="6"/>
        <v>0</v>
      </c>
      <c r="I18" s="266" t="e">
        <f t="shared" si="14"/>
        <v>#DIV/0!</v>
      </c>
      <c r="J18" s="262"/>
      <c r="K18" s="284"/>
      <c r="L18" s="345">
        <f t="shared" si="7"/>
        <v>0</v>
      </c>
      <c r="M18" s="266" t="e">
        <f t="shared" si="13"/>
        <v>#DIV/0!</v>
      </c>
      <c r="N18" s="262"/>
      <c r="O18" s="284"/>
      <c r="P18" s="345">
        <f t="shared" si="8"/>
        <v>0</v>
      </c>
      <c r="Q18" s="281" t="e">
        <f t="shared" si="15"/>
        <v>#DIV/0!</v>
      </c>
      <c r="R18" s="262"/>
      <c r="S18" s="284"/>
      <c r="T18" s="345">
        <f t="shared" si="9"/>
        <v>0</v>
      </c>
      <c r="U18" s="281" t="e">
        <f t="shared" si="16"/>
        <v>#DIV/0!</v>
      </c>
      <c r="V18" s="262"/>
      <c r="W18" s="284"/>
      <c r="X18" s="345">
        <f t="shared" si="10"/>
        <v>0</v>
      </c>
      <c r="Y18" s="281" t="e">
        <f t="shared" si="17"/>
        <v>#DIV/0!</v>
      </c>
      <c r="Z18" s="262"/>
      <c r="AA18" s="284"/>
      <c r="AB18" s="345">
        <f t="shared" si="11"/>
        <v>0</v>
      </c>
      <c r="AC18" s="281" t="e">
        <f t="shared" si="18"/>
        <v>#DIV/0!</v>
      </c>
    </row>
    <row r="19" spans="1:29" ht="14.25" thickTop="1" thickBot="1" x14ac:dyDescent="0.25">
      <c r="A19" s="283" t="s">
        <v>119</v>
      </c>
      <c r="B19" s="262"/>
      <c r="C19" s="284"/>
      <c r="D19" s="345">
        <f t="shared" si="12"/>
        <v>0</v>
      </c>
      <c r="E19" s="249"/>
      <c r="F19" s="262"/>
      <c r="G19" s="284"/>
      <c r="H19" s="345">
        <f t="shared" si="6"/>
        <v>0</v>
      </c>
      <c r="I19" s="266" t="e">
        <f t="shared" si="14"/>
        <v>#DIV/0!</v>
      </c>
      <c r="J19" s="262"/>
      <c r="K19" s="284"/>
      <c r="L19" s="345">
        <f t="shared" si="7"/>
        <v>0</v>
      </c>
      <c r="M19" s="266" t="e">
        <f t="shared" si="13"/>
        <v>#DIV/0!</v>
      </c>
      <c r="N19" s="262"/>
      <c r="O19" s="284"/>
      <c r="P19" s="345">
        <f t="shared" si="8"/>
        <v>0</v>
      </c>
      <c r="Q19" s="281" t="e">
        <f t="shared" si="15"/>
        <v>#DIV/0!</v>
      </c>
      <c r="R19" s="262"/>
      <c r="S19" s="284"/>
      <c r="T19" s="345">
        <f t="shared" si="9"/>
        <v>0</v>
      </c>
      <c r="U19" s="281" t="e">
        <f t="shared" si="16"/>
        <v>#DIV/0!</v>
      </c>
      <c r="V19" s="262"/>
      <c r="W19" s="284"/>
      <c r="X19" s="345">
        <f t="shared" si="10"/>
        <v>0</v>
      </c>
      <c r="Y19" s="281" t="e">
        <f t="shared" si="17"/>
        <v>#DIV/0!</v>
      </c>
      <c r="Z19" s="262"/>
      <c r="AA19" s="284"/>
      <c r="AB19" s="345">
        <f t="shared" si="11"/>
        <v>0</v>
      </c>
      <c r="AC19" s="281" t="e">
        <f t="shared" si="18"/>
        <v>#DIV/0!</v>
      </c>
    </row>
    <row r="20" spans="1:29" ht="14.25" thickTop="1" thickBot="1" x14ac:dyDescent="0.25">
      <c r="A20" s="283" t="s">
        <v>4</v>
      </c>
      <c r="B20" s="262"/>
      <c r="C20" s="284"/>
      <c r="D20" s="345">
        <f t="shared" si="12"/>
        <v>0</v>
      </c>
      <c r="E20" s="249"/>
      <c r="F20" s="262"/>
      <c r="G20" s="284"/>
      <c r="H20" s="345">
        <f t="shared" si="6"/>
        <v>0</v>
      </c>
      <c r="I20" s="266" t="e">
        <f t="shared" si="14"/>
        <v>#DIV/0!</v>
      </c>
      <c r="J20" s="262"/>
      <c r="K20" s="284"/>
      <c r="L20" s="345">
        <f t="shared" si="7"/>
        <v>0</v>
      </c>
      <c r="M20" s="266" t="e">
        <f t="shared" si="13"/>
        <v>#DIV/0!</v>
      </c>
      <c r="N20" s="262"/>
      <c r="O20" s="284"/>
      <c r="P20" s="345">
        <f t="shared" si="8"/>
        <v>0</v>
      </c>
      <c r="Q20" s="281" t="e">
        <f t="shared" si="15"/>
        <v>#DIV/0!</v>
      </c>
      <c r="R20" s="262"/>
      <c r="S20" s="284"/>
      <c r="T20" s="345">
        <f t="shared" si="9"/>
        <v>0</v>
      </c>
      <c r="U20" s="281" t="e">
        <f t="shared" si="16"/>
        <v>#DIV/0!</v>
      </c>
      <c r="V20" s="262"/>
      <c r="W20" s="284"/>
      <c r="X20" s="345">
        <f t="shared" si="10"/>
        <v>0</v>
      </c>
      <c r="Y20" s="281" t="e">
        <f t="shared" si="17"/>
        <v>#DIV/0!</v>
      </c>
      <c r="Z20" s="262"/>
      <c r="AA20" s="284"/>
      <c r="AB20" s="345">
        <f t="shared" si="11"/>
        <v>0</v>
      </c>
      <c r="AC20" s="281" t="e">
        <f t="shared" si="18"/>
        <v>#DIV/0!</v>
      </c>
    </row>
    <row r="21" spans="1:29" ht="14.25" thickTop="1" thickBot="1" x14ac:dyDescent="0.25">
      <c r="A21" s="283" t="s">
        <v>103</v>
      </c>
      <c r="B21" s="262"/>
      <c r="C21" s="284"/>
      <c r="D21" s="345">
        <f t="shared" si="12"/>
        <v>0</v>
      </c>
      <c r="E21" s="249"/>
      <c r="F21" s="262"/>
      <c r="G21" s="284"/>
      <c r="H21" s="345">
        <f t="shared" si="6"/>
        <v>0</v>
      </c>
      <c r="I21" s="266" t="e">
        <f t="shared" si="14"/>
        <v>#DIV/0!</v>
      </c>
      <c r="J21" s="262"/>
      <c r="K21" s="284"/>
      <c r="L21" s="345">
        <f t="shared" si="7"/>
        <v>0</v>
      </c>
      <c r="M21" s="266" t="e">
        <f t="shared" si="13"/>
        <v>#DIV/0!</v>
      </c>
      <c r="N21" s="262"/>
      <c r="O21" s="284"/>
      <c r="P21" s="345">
        <f t="shared" si="8"/>
        <v>0</v>
      </c>
      <c r="Q21" s="281" t="e">
        <f t="shared" si="15"/>
        <v>#DIV/0!</v>
      </c>
      <c r="R21" s="262"/>
      <c r="S21" s="284"/>
      <c r="T21" s="345">
        <f t="shared" si="9"/>
        <v>0</v>
      </c>
      <c r="U21" s="281" t="e">
        <f t="shared" si="16"/>
        <v>#DIV/0!</v>
      </c>
      <c r="V21" s="262"/>
      <c r="W21" s="284"/>
      <c r="X21" s="345">
        <f t="shared" si="10"/>
        <v>0</v>
      </c>
      <c r="Y21" s="281" t="e">
        <f t="shared" si="17"/>
        <v>#DIV/0!</v>
      </c>
      <c r="Z21" s="262"/>
      <c r="AA21" s="284"/>
      <c r="AB21" s="345">
        <f t="shared" si="11"/>
        <v>0</v>
      </c>
      <c r="AC21" s="281" t="e">
        <f t="shared" si="18"/>
        <v>#DIV/0!</v>
      </c>
    </row>
    <row r="22" spans="1:29" ht="14.25" thickTop="1" thickBot="1" x14ac:dyDescent="0.25">
      <c r="A22" s="283" t="s">
        <v>11</v>
      </c>
      <c r="B22" s="262"/>
      <c r="C22" s="284"/>
      <c r="D22" s="345">
        <f t="shared" si="12"/>
        <v>0</v>
      </c>
      <c r="E22" s="249"/>
      <c r="F22" s="262"/>
      <c r="G22" s="284"/>
      <c r="H22" s="345">
        <f t="shared" si="6"/>
        <v>0</v>
      </c>
      <c r="I22" s="266" t="e">
        <f t="shared" si="14"/>
        <v>#DIV/0!</v>
      </c>
      <c r="J22" s="262"/>
      <c r="K22" s="284"/>
      <c r="L22" s="345">
        <f t="shared" si="7"/>
        <v>0</v>
      </c>
      <c r="M22" s="266" t="e">
        <f t="shared" si="13"/>
        <v>#DIV/0!</v>
      </c>
      <c r="N22" s="262"/>
      <c r="O22" s="284"/>
      <c r="P22" s="345">
        <f t="shared" si="8"/>
        <v>0</v>
      </c>
      <c r="Q22" s="281" t="e">
        <f t="shared" si="15"/>
        <v>#DIV/0!</v>
      </c>
      <c r="R22" s="262"/>
      <c r="S22" s="284"/>
      <c r="T22" s="345">
        <f t="shared" si="9"/>
        <v>0</v>
      </c>
      <c r="U22" s="281" t="e">
        <f t="shared" si="16"/>
        <v>#DIV/0!</v>
      </c>
      <c r="V22" s="262"/>
      <c r="W22" s="284"/>
      <c r="X22" s="345">
        <f t="shared" si="10"/>
        <v>0</v>
      </c>
      <c r="Y22" s="281" t="e">
        <f t="shared" si="17"/>
        <v>#DIV/0!</v>
      </c>
      <c r="Z22" s="262"/>
      <c r="AA22" s="284"/>
      <c r="AB22" s="345">
        <f t="shared" si="11"/>
        <v>0</v>
      </c>
      <c r="AC22" s="281" t="e">
        <f t="shared" si="18"/>
        <v>#DIV/0!</v>
      </c>
    </row>
    <row r="23" spans="1:29" ht="14.25" thickTop="1" thickBot="1" x14ac:dyDescent="0.25">
      <c r="A23" s="283" t="s">
        <v>116</v>
      </c>
      <c r="B23" s="262"/>
      <c r="C23" s="284"/>
      <c r="D23" s="345">
        <f t="shared" si="12"/>
        <v>0</v>
      </c>
      <c r="E23" s="249"/>
      <c r="F23" s="262"/>
      <c r="G23" s="284"/>
      <c r="H23" s="345">
        <f t="shared" si="6"/>
        <v>0</v>
      </c>
      <c r="I23" s="266" t="e">
        <f t="shared" si="14"/>
        <v>#DIV/0!</v>
      </c>
      <c r="J23" s="262"/>
      <c r="K23" s="284"/>
      <c r="L23" s="345">
        <f t="shared" si="7"/>
        <v>0</v>
      </c>
      <c r="M23" s="266" t="e">
        <f t="shared" si="13"/>
        <v>#DIV/0!</v>
      </c>
      <c r="N23" s="262"/>
      <c r="O23" s="284"/>
      <c r="P23" s="345">
        <f t="shared" si="8"/>
        <v>0</v>
      </c>
      <c r="Q23" s="281" t="e">
        <f t="shared" si="15"/>
        <v>#DIV/0!</v>
      </c>
      <c r="R23" s="262"/>
      <c r="S23" s="284"/>
      <c r="T23" s="345">
        <f t="shared" si="9"/>
        <v>0</v>
      </c>
      <c r="U23" s="281" t="e">
        <f t="shared" si="16"/>
        <v>#DIV/0!</v>
      </c>
      <c r="V23" s="262"/>
      <c r="W23" s="284"/>
      <c r="X23" s="345">
        <f t="shared" si="10"/>
        <v>0</v>
      </c>
      <c r="Y23" s="281" t="e">
        <f t="shared" si="17"/>
        <v>#DIV/0!</v>
      </c>
      <c r="Z23" s="262"/>
      <c r="AA23" s="284"/>
      <c r="AB23" s="345">
        <f t="shared" si="11"/>
        <v>0</v>
      </c>
      <c r="AC23" s="281" t="e">
        <f t="shared" si="18"/>
        <v>#DIV/0!</v>
      </c>
    </row>
    <row r="24" spans="1:29" ht="14.25" thickTop="1" thickBot="1" x14ac:dyDescent="0.25">
      <c r="A24" s="261" t="s">
        <v>104</v>
      </c>
      <c r="B24" s="262"/>
      <c r="C24" s="284"/>
      <c r="D24" s="345">
        <f t="shared" si="12"/>
        <v>0</v>
      </c>
      <c r="E24" s="249"/>
      <c r="F24" s="262"/>
      <c r="G24" s="284"/>
      <c r="H24" s="345">
        <f t="shared" si="6"/>
        <v>0</v>
      </c>
      <c r="I24" s="266" t="e">
        <f t="shared" si="14"/>
        <v>#DIV/0!</v>
      </c>
      <c r="J24" s="262"/>
      <c r="K24" s="284"/>
      <c r="L24" s="345">
        <f t="shared" si="7"/>
        <v>0</v>
      </c>
      <c r="M24" s="266" t="e">
        <f t="shared" si="13"/>
        <v>#DIV/0!</v>
      </c>
      <c r="N24" s="262"/>
      <c r="O24" s="284"/>
      <c r="P24" s="345">
        <f t="shared" si="8"/>
        <v>0</v>
      </c>
      <c r="Q24" s="281" t="e">
        <f t="shared" si="15"/>
        <v>#DIV/0!</v>
      </c>
      <c r="R24" s="262"/>
      <c r="S24" s="284"/>
      <c r="T24" s="345">
        <f t="shared" si="9"/>
        <v>0</v>
      </c>
      <c r="U24" s="281" t="e">
        <f t="shared" si="16"/>
        <v>#DIV/0!</v>
      </c>
      <c r="V24" s="262"/>
      <c r="W24" s="284"/>
      <c r="X24" s="345">
        <f t="shared" si="10"/>
        <v>0</v>
      </c>
      <c r="Y24" s="281" t="e">
        <f t="shared" si="17"/>
        <v>#DIV/0!</v>
      </c>
      <c r="Z24" s="262"/>
      <c r="AA24" s="284"/>
      <c r="AB24" s="345">
        <f t="shared" si="11"/>
        <v>0</v>
      </c>
      <c r="AC24" s="281" t="e">
        <f t="shared" si="18"/>
        <v>#DIV/0!</v>
      </c>
    </row>
    <row r="25" spans="1:29" ht="14.25" thickTop="1" thickBot="1" x14ac:dyDescent="0.25">
      <c r="A25" s="261" t="s">
        <v>131</v>
      </c>
      <c r="B25" s="262"/>
      <c r="C25" s="284"/>
      <c r="D25" s="345">
        <f t="shared" si="12"/>
        <v>0</v>
      </c>
      <c r="E25" s="249"/>
      <c r="F25" s="262"/>
      <c r="G25" s="284"/>
      <c r="H25" s="345">
        <f t="shared" si="6"/>
        <v>0</v>
      </c>
      <c r="I25" s="266" t="e">
        <f t="shared" si="14"/>
        <v>#DIV/0!</v>
      </c>
      <c r="J25" s="262"/>
      <c r="K25" s="284"/>
      <c r="L25" s="345">
        <f t="shared" si="7"/>
        <v>0</v>
      </c>
      <c r="M25" s="266" t="e">
        <f t="shared" si="13"/>
        <v>#DIV/0!</v>
      </c>
      <c r="N25" s="262"/>
      <c r="O25" s="284"/>
      <c r="P25" s="345">
        <f t="shared" si="8"/>
        <v>0</v>
      </c>
      <c r="Q25" s="281" t="e">
        <f t="shared" si="15"/>
        <v>#DIV/0!</v>
      </c>
      <c r="R25" s="262"/>
      <c r="S25" s="284"/>
      <c r="T25" s="345">
        <f t="shared" si="9"/>
        <v>0</v>
      </c>
      <c r="U25" s="281" t="e">
        <f t="shared" si="16"/>
        <v>#DIV/0!</v>
      </c>
      <c r="V25" s="262"/>
      <c r="W25" s="284"/>
      <c r="X25" s="345">
        <f t="shared" si="10"/>
        <v>0</v>
      </c>
      <c r="Y25" s="281" t="e">
        <f t="shared" si="17"/>
        <v>#DIV/0!</v>
      </c>
      <c r="Z25" s="262"/>
      <c r="AA25" s="284"/>
      <c r="AB25" s="345">
        <f t="shared" si="11"/>
        <v>0</v>
      </c>
      <c r="AC25" s="281" t="e">
        <f t="shared" si="18"/>
        <v>#DIV/0!</v>
      </c>
    </row>
    <row r="26" spans="1:29" ht="14.25" thickTop="1" thickBot="1" x14ac:dyDescent="0.25">
      <c r="A26" s="261" t="s">
        <v>138</v>
      </c>
      <c r="B26" s="262"/>
      <c r="C26" s="284"/>
      <c r="D26" s="345">
        <f t="shared" si="12"/>
        <v>0</v>
      </c>
      <c r="E26" s="249"/>
      <c r="F26" s="262"/>
      <c r="G26" s="284"/>
      <c r="H26" s="345">
        <f t="shared" si="6"/>
        <v>0</v>
      </c>
      <c r="I26" s="266" t="e">
        <f t="shared" si="14"/>
        <v>#DIV/0!</v>
      </c>
      <c r="J26" s="262"/>
      <c r="K26" s="284"/>
      <c r="L26" s="345">
        <f t="shared" si="7"/>
        <v>0</v>
      </c>
      <c r="M26" s="266" t="e">
        <f t="shared" si="13"/>
        <v>#DIV/0!</v>
      </c>
      <c r="N26" s="262"/>
      <c r="O26" s="284"/>
      <c r="P26" s="345">
        <f t="shared" si="8"/>
        <v>0</v>
      </c>
      <c r="Q26" s="281" t="e">
        <f t="shared" si="15"/>
        <v>#DIV/0!</v>
      </c>
      <c r="R26" s="262"/>
      <c r="S26" s="284"/>
      <c r="T26" s="345">
        <f t="shared" si="9"/>
        <v>0</v>
      </c>
      <c r="U26" s="281" t="e">
        <f t="shared" si="16"/>
        <v>#DIV/0!</v>
      </c>
      <c r="V26" s="262"/>
      <c r="W26" s="284"/>
      <c r="X26" s="345">
        <f t="shared" si="10"/>
        <v>0</v>
      </c>
      <c r="Y26" s="281" t="e">
        <f t="shared" si="17"/>
        <v>#DIV/0!</v>
      </c>
      <c r="Z26" s="262"/>
      <c r="AA26" s="284"/>
      <c r="AB26" s="345">
        <f t="shared" si="11"/>
        <v>0</v>
      </c>
      <c r="AC26" s="281" t="e">
        <f t="shared" si="18"/>
        <v>#DIV/0!</v>
      </c>
    </row>
    <row r="27" spans="1:29" ht="14.25" thickTop="1" thickBot="1" x14ac:dyDescent="0.25">
      <c r="A27" s="261" t="s">
        <v>1</v>
      </c>
      <c r="B27" s="262"/>
      <c r="C27" s="284"/>
      <c r="D27" s="345">
        <f t="shared" si="12"/>
        <v>0</v>
      </c>
      <c r="E27" s="249"/>
      <c r="F27" s="262"/>
      <c r="G27" s="284"/>
      <c r="H27" s="345">
        <f t="shared" si="6"/>
        <v>0</v>
      </c>
      <c r="I27" s="266" t="e">
        <f t="shared" si="14"/>
        <v>#DIV/0!</v>
      </c>
      <c r="J27" s="262"/>
      <c r="K27" s="284"/>
      <c r="L27" s="345">
        <f t="shared" si="7"/>
        <v>0</v>
      </c>
      <c r="M27" s="266" t="e">
        <f t="shared" si="13"/>
        <v>#DIV/0!</v>
      </c>
      <c r="N27" s="262"/>
      <c r="O27" s="284"/>
      <c r="P27" s="345">
        <f t="shared" si="8"/>
        <v>0</v>
      </c>
      <c r="Q27" s="281" t="e">
        <f t="shared" si="15"/>
        <v>#DIV/0!</v>
      </c>
      <c r="R27" s="262"/>
      <c r="S27" s="284"/>
      <c r="T27" s="345">
        <f t="shared" si="9"/>
        <v>0</v>
      </c>
      <c r="U27" s="281" t="e">
        <f t="shared" si="16"/>
        <v>#DIV/0!</v>
      </c>
      <c r="V27" s="262"/>
      <c r="W27" s="284"/>
      <c r="X27" s="345">
        <f t="shared" si="10"/>
        <v>0</v>
      </c>
      <c r="Y27" s="281" t="e">
        <f t="shared" si="17"/>
        <v>#DIV/0!</v>
      </c>
      <c r="Z27" s="262"/>
      <c r="AA27" s="284"/>
      <c r="AB27" s="345">
        <f t="shared" si="11"/>
        <v>0</v>
      </c>
      <c r="AC27" s="281" t="e">
        <f t="shared" si="18"/>
        <v>#DIV/0!</v>
      </c>
    </row>
    <row r="28" spans="1:29" ht="14.25" thickTop="1" thickBot="1" x14ac:dyDescent="0.25">
      <c r="A28" s="283" t="s">
        <v>118</v>
      </c>
      <c r="B28" s="262"/>
      <c r="C28" s="284"/>
      <c r="D28" s="345">
        <f t="shared" si="12"/>
        <v>0</v>
      </c>
      <c r="E28" s="249"/>
      <c r="F28" s="262"/>
      <c r="G28" s="284"/>
      <c r="H28" s="345">
        <f t="shared" si="6"/>
        <v>0</v>
      </c>
      <c r="I28" s="266" t="e">
        <f t="shared" si="14"/>
        <v>#DIV/0!</v>
      </c>
      <c r="J28" s="262"/>
      <c r="K28" s="284"/>
      <c r="L28" s="345">
        <f t="shared" si="7"/>
        <v>0</v>
      </c>
      <c r="M28" s="266" t="e">
        <f t="shared" si="13"/>
        <v>#DIV/0!</v>
      </c>
      <c r="N28" s="262"/>
      <c r="O28" s="284"/>
      <c r="P28" s="345">
        <f t="shared" si="8"/>
        <v>0</v>
      </c>
      <c r="Q28" s="281" t="e">
        <f t="shared" si="15"/>
        <v>#DIV/0!</v>
      </c>
      <c r="R28" s="262"/>
      <c r="S28" s="284"/>
      <c r="T28" s="345">
        <f t="shared" si="9"/>
        <v>0</v>
      </c>
      <c r="U28" s="281" t="e">
        <f t="shared" si="16"/>
        <v>#DIV/0!</v>
      </c>
      <c r="V28" s="262"/>
      <c r="W28" s="284"/>
      <c r="X28" s="345">
        <f t="shared" si="10"/>
        <v>0</v>
      </c>
      <c r="Y28" s="281" t="e">
        <f t="shared" si="17"/>
        <v>#DIV/0!</v>
      </c>
      <c r="Z28" s="262"/>
      <c r="AA28" s="284"/>
      <c r="AB28" s="345">
        <f t="shared" si="11"/>
        <v>0</v>
      </c>
      <c r="AC28" s="281" t="e">
        <f t="shared" si="18"/>
        <v>#DIV/0!</v>
      </c>
    </row>
    <row r="29" spans="1:29" ht="14.25" thickTop="1" thickBot="1" x14ac:dyDescent="0.25">
      <c r="A29" s="261" t="s">
        <v>60</v>
      </c>
      <c r="B29" s="262"/>
      <c r="C29" s="284"/>
      <c r="D29" s="345">
        <f t="shared" si="12"/>
        <v>0</v>
      </c>
      <c r="E29" s="249"/>
      <c r="F29" s="262"/>
      <c r="G29" s="284"/>
      <c r="H29" s="345">
        <f t="shared" si="6"/>
        <v>0</v>
      </c>
      <c r="I29" s="266" t="e">
        <f t="shared" si="14"/>
        <v>#DIV/0!</v>
      </c>
      <c r="J29" s="262"/>
      <c r="K29" s="284"/>
      <c r="L29" s="345">
        <f t="shared" si="7"/>
        <v>0</v>
      </c>
      <c r="M29" s="266" t="e">
        <f t="shared" si="13"/>
        <v>#DIV/0!</v>
      </c>
      <c r="N29" s="262"/>
      <c r="O29" s="284"/>
      <c r="P29" s="345">
        <f t="shared" si="8"/>
        <v>0</v>
      </c>
      <c r="Q29" s="281" t="e">
        <f t="shared" si="15"/>
        <v>#DIV/0!</v>
      </c>
      <c r="R29" s="262"/>
      <c r="S29" s="284"/>
      <c r="T29" s="345">
        <f t="shared" si="9"/>
        <v>0</v>
      </c>
      <c r="U29" s="281" t="e">
        <f t="shared" si="16"/>
        <v>#DIV/0!</v>
      </c>
      <c r="V29" s="262"/>
      <c r="W29" s="284"/>
      <c r="X29" s="345">
        <f t="shared" si="10"/>
        <v>0</v>
      </c>
      <c r="Y29" s="281" t="e">
        <f t="shared" si="17"/>
        <v>#DIV/0!</v>
      </c>
      <c r="Z29" s="262"/>
      <c r="AA29" s="284"/>
      <c r="AB29" s="345">
        <f t="shared" si="11"/>
        <v>0</v>
      </c>
      <c r="AC29" s="281" t="e">
        <f t="shared" si="18"/>
        <v>#DIV/0!</v>
      </c>
    </row>
    <row r="30" spans="1:29" ht="14.25" thickTop="1" thickBot="1" x14ac:dyDescent="0.25">
      <c r="A30" s="261" t="s">
        <v>10</v>
      </c>
      <c r="B30" s="262"/>
      <c r="C30" s="284"/>
      <c r="D30" s="345">
        <f t="shared" si="12"/>
        <v>0</v>
      </c>
      <c r="E30" s="249"/>
      <c r="F30" s="262"/>
      <c r="G30" s="284"/>
      <c r="H30" s="345">
        <f t="shared" si="6"/>
        <v>0</v>
      </c>
      <c r="I30" s="266" t="e">
        <f t="shared" si="14"/>
        <v>#DIV/0!</v>
      </c>
      <c r="J30" s="262"/>
      <c r="K30" s="284"/>
      <c r="L30" s="345">
        <f t="shared" si="7"/>
        <v>0</v>
      </c>
      <c r="M30" s="266" t="e">
        <f t="shared" si="13"/>
        <v>#DIV/0!</v>
      </c>
      <c r="N30" s="262"/>
      <c r="O30" s="284"/>
      <c r="P30" s="345">
        <f t="shared" si="8"/>
        <v>0</v>
      </c>
      <c r="Q30" s="281" t="e">
        <f t="shared" si="15"/>
        <v>#DIV/0!</v>
      </c>
      <c r="R30" s="262"/>
      <c r="S30" s="284"/>
      <c r="T30" s="345">
        <f t="shared" si="9"/>
        <v>0</v>
      </c>
      <c r="U30" s="281" t="e">
        <f t="shared" si="16"/>
        <v>#DIV/0!</v>
      </c>
      <c r="V30" s="262"/>
      <c r="W30" s="284"/>
      <c r="X30" s="345">
        <f t="shared" si="10"/>
        <v>0</v>
      </c>
      <c r="Y30" s="281" t="e">
        <f t="shared" si="17"/>
        <v>#DIV/0!</v>
      </c>
      <c r="Z30" s="262"/>
      <c r="AA30" s="284"/>
      <c r="AB30" s="345">
        <f t="shared" si="11"/>
        <v>0</v>
      </c>
      <c r="AC30" s="281" t="e">
        <f t="shared" si="18"/>
        <v>#DIV/0!</v>
      </c>
    </row>
    <row r="31" spans="1:29" ht="14.25" thickTop="1" thickBot="1" x14ac:dyDescent="0.25">
      <c r="A31" s="261" t="s">
        <v>117</v>
      </c>
      <c r="B31" s="262"/>
      <c r="C31" s="284"/>
      <c r="D31" s="345">
        <f t="shared" si="12"/>
        <v>0</v>
      </c>
      <c r="E31" s="249"/>
      <c r="F31" s="262"/>
      <c r="G31" s="284"/>
      <c r="H31" s="345">
        <f t="shared" si="6"/>
        <v>0</v>
      </c>
      <c r="I31" s="266" t="e">
        <f t="shared" si="14"/>
        <v>#DIV/0!</v>
      </c>
      <c r="J31" s="262"/>
      <c r="K31" s="284"/>
      <c r="L31" s="345">
        <f t="shared" si="7"/>
        <v>0</v>
      </c>
      <c r="M31" s="266" t="e">
        <f t="shared" si="13"/>
        <v>#DIV/0!</v>
      </c>
      <c r="N31" s="262"/>
      <c r="O31" s="284"/>
      <c r="P31" s="345">
        <f t="shared" si="8"/>
        <v>0</v>
      </c>
      <c r="Q31" s="281" t="e">
        <f t="shared" si="15"/>
        <v>#DIV/0!</v>
      </c>
      <c r="R31" s="262"/>
      <c r="S31" s="284"/>
      <c r="T31" s="345">
        <f t="shared" si="9"/>
        <v>0</v>
      </c>
      <c r="U31" s="281" t="e">
        <f t="shared" si="16"/>
        <v>#DIV/0!</v>
      </c>
      <c r="V31" s="262"/>
      <c r="W31" s="284"/>
      <c r="X31" s="345">
        <f t="shared" si="10"/>
        <v>0</v>
      </c>
      <c r="Y31" s="281" t="e">
        <f t="shared" si="17"/>
        <v>#DIV/0!</v>
      </c>
      <c r="Z31" s="262"/>
      <c r="AA31" s="284"/>
      <c r="AB31" s="345">
        <f t="shared" si="11"/>
        <v>0</v>
      </c>
      <c r="AC31" s="281" t="e">
        <f t="shared" si="18"/>
        <v>#DIV/0!</v>
      </c>
    </row>
    <row r="32" spans="1:29" ht="14.25" thickTop="1" thickBot="1" x14ac:dyDescent="0.25">
      <c r="A32" s="261" t="s">
        <v>91</v>
      </c>
      <c r="B32" s="262"/>
      <c r="C32" s="284"/>
      <c r="D32" s="345">
        <f t="shared" si="12"/>
        <v>0</v>
      </c>
      <c r="E32" s="249"/>
      <c r="F32" s="262"/>
      <c r="G32" s="284"/>
      <c r="H32" s="345">
        <f t="shared" si="6"/>
        <v>0</v>
      </c>
      <c r="I32" s="266" t="e">
        <f t="shared" si="14"/>
        <v>#DIV/0!</v>
      </c>
      <c r="J32" s="262"/>
      <c r="K32" s="284"/>
      <c r="L32" s="345">
        <f t="shared" si="7"/>
        <v>0</v>
      </c>
      <c r="M32" s="266" t="e">
        <f t="shared" si="13"/>
        <v>#DIV/0!</v>
      </c>
      <c r="N32" s="262"/>
      <c r="O32" s="284"/>
      <c r="P32" s="345">
        <f t="shared" si="8"/>
        <v>0</v>
      </c>
      <c r="Q32" s="281" t="e">
        <f t="shared" si="15"/>
        <v>#DIV/0!</v>
      </c>
      <c r="R32" s="262"/>
      <c r="S32" s="284"/>
      <c r="T32" s="345">
        <f t="shared" si="9"/>
        <v>0</v>
      </c>
      <c r="U32" s="281" t="e">
        <f t="shared" si="16"/>
        <v>#DIV/0!</v>
      </c>
      <c r="V32" s="262"/>
      <c r="W32" s="284"/>
      <c r="X32" s="345">
        <f t="shared" si="10"/>
        <v>0</v>
      </c>
      <c r="Y32" s="281" t="e">
        <f t="shared" si="17"/>
        <v>#DIV/0!</v>
      </c>
      <c r="Z32" s="262"/>
      <c r="AA32" s="284"/>
      <c r="AB32" s="345">
        <f t="shared" si="11"/>
        <v>0</v>
      </c>
      <c r="AC32" s="281" t="e">
        <f t="shared" si="18"/>
        <v>#DIV/0!</v>
      </c>
    </row>
    <row r="33" spans="1:29" ht="14.25" thickTop="1" thickBot="1" x14ac:dyDescent="0.25">
      <c r="A33" s="261" t="s">
        <v>132</v>
      </c>
      <c r="B33" s="262"/>
      <c r="C33" s="284"/>
      <c r="D33" s="345">
        <f t="shared" si="12"/>
        <v>0</v>
      </c>
      <c r="E33" s="249"/>
      <c r="F33" s="262"/>
      <c r="G33" s="284"/>
      <c r="H33" s="345">
        <f t="shared" si="6"/>
        <v>0</v>
      </c>
      <c r="I33" s="266" t="e">
        <f t="shared" si="14"/>
        <v>#DIV/0!</v>
      </c>
      <c r="J33" s="262"/>
      <c r="K33" s="284"/>
      <c r="L33" s="345">
        <f t="shared" si="7"/>
        <v>0</v>
      </c>
      <c r="M33" s="266" t="e">
        <f t="shared" si="13"/>
        <v>#DIV/0!</v>
      </c>
      <c r="N33" s="262"/>
      <c r="O33" s="284"/>
      <c r="P33" s="345">
        <f t="shared" si="8"/>
        <v>0</v>
      </c>
      <c r="Q33" s="281" t="e">
        <f t="shared" si="15"/>
        <v>#DIV/0!</v>
      </c>
      <c r="R33" s="262"/>
      <c r="S33" s="284"/>
      <c r="T33" s="345">
        <f t="shared" si="9"/>
        <v>0</v>
      </c>
      <c r="U33" s="281" t="e">
        <f t="shared" si="16"/>
        <v>#DIV/0!</v>
      </c>
      <c r="V33" s="262"/>
      <c r="W33" s="284"/>
      <c r="X33" s="345">
        <f t="shared" si="10"/>
        <v>0</v>
      </c>
      <c r="Y33" s="281" t="e">
        <f t="shared" si="17"/>
        <v>#DIV/0!</v>
      </c>
      <c r="Z33" s="262"/>
      <c r="AA33" s="284"/>
      <c r="AB33" s="345">
        <f t="shared" si="11"/>
        <v>0</v>
      </c>
      <c r="AC33" s="281" t="e">
        <f t="shared" si="18"/>
        <v>#DIV/0!</v>
      </c>
    </row>
    <row r="34" spans="1:29" ht="14.25" thickTop="1" thickBot="1" x14ac:dyDescent="0.25">
      <c r="A34" s="261" t="s">
        <v>56</v>
      </c>
      <c r="B34" s="262"/>
      <c r="C34" s="284"/>
      <c r="D34" s="345">
        <f t="shared" si="12"/>
        <v>0</v>
      </c>
      <c r="E34" s="249"/>
      <c r="F34" s="262"/>
      <c r="G34" s="284"/>
      <c r="H34" s="345">
        <f t="shared" si="6"/>
        <v>0</v>
      </c>
      <c r="I34" s="266" t="e">
        <f t="shared" si="14"/>
        <v>#DIV/0!</v>
      </c>
      <c r="J34" s="262"/>
      <c r="K34" s="284"/>
      <c r="L34" s="345">
        <f t="shared" si="7"/>
        <v>0</v>
      </c>
      <c r="M34" s="266" t="e">
        <f t="shared" si="13"/>
        <v>#DIV/0!</v>
      </c>
      <c r="N34" s="262"/>
      <c r="O34" s="284"/>
      <c r="P34" s="345">
        <f t="shared" si="8"/>
        <v>0</v>
      </c>
      <c r="Q34" s="281" t="e">
        <f t="shared" si="15"/>
        <v>#DIV/0!</v>
      </c>
      <c r="R34" s="262"/>
      <c r="S34" s="284"/>
      <c r="T34" s="345">
        <f t="shared" si="9"/>
        <v>0</v>
      </c>
      <c r="U34" s="281" t="e">
        <f t="shared" si="16"/>
        <v>#DIV/0!</v>
      </c>
      <c r="V34" s="262"/>
      <c r="W34" s="284"/>
      <c r="X34" s="345">
        <f t="shared" si="10"/>
        <v>0</v>
      </c>
      <c r="Y34" s="281" t="e">
        <f t="shared" si="17"/>
        <v>#DIV/0!</v>
      </c>
      <c r="Z34" s="262"/>
      <c r="AA34" s="284"/>
      <c r="AB34" s="345">
        <f t="shared" si="11"/>
        <v>0</v>
      </c>
      <c r="AC34" s="281" t="e">
        <f t="shared" si="18"/>
        <v>#DIV/0!</v>
      </c>
    </row>
    <row r="35" spans="1:29" ht="14.25" thickTop="1" thickBot="1" x14ac:dyDescent="0.25">
      <c r="A35" s="261" t="s">
        <v>15</v>
      </c>
      <c r="B35" s="262"/>
      <c r="C35" s="284"/>
      <c r="D35" s="345">
        <f t="shared" si="12"/>
        <v>0</v>
      </c>
      <c r="E35" s="249"/>
      <c r="F35" s="262"/>
      <c r="G35" s="284"/>
      <c r="H35" s="345">
        <f t="shared" si="6"/>
        <v>0</v>
      </c>
      <c r="I35" s="266" t="e">
        <f t="shared" si="14"/>
        <v>#DIV/0!</v>
      </c>
      <c r="J35" s="262"/>
      <c r="K35" s="284"/>
      <c r="L35" s="345">
        <f t="shared" si="7"/>
        <v>0</v>
      </c>
      <c r="M35" s="266" t="e">
        <f t="shared" si="13"/>
        <v>#DIV/0!</v>
      </c>
      <c r="N35" s="262"/>
      <c r="O35" s="284"/>
      <c r="P35" s="345">
        <f t="shared" si="8"/>
        <v>0</v>
      </c>
      <c r="Q35" s="281" t="e">
        <f t="shared" si="15"/>
        <v>#DIV/0!</v>
      </c>
      <c r="R35" s="262"/>
      <c r="S35" s="284"/>
      <c r="T35" s="345">
        <f t="shared" si="9"/>
        <v>0</v>
      </c>
      <c r="U35" s="281" t="e">
        <f t="shared" si="16"/>
        <v>#DIV/0!</v>
      </c>
      <c r="V35" s="301"/>
      <c r="W35" s="284"/>
      <c r="X35" s="345">
        <f t="shared" si="10"/>
        <v>0</v>
      </c>
      <c r="Y35" s="281" t="e">
        <f t="shared" si="17"/>
        <v>#DIV/0!</v>
      </c>
      <c r="Z35" s="262"/>
      <c r="AA35" s="284"/>
      <c r="AB35" s="345">
        <f t="shared" si="11"/>
        <v>0</v>
      </c>
      <c r="AC35" s="281" t="e">
        <f t="shared" si="18"/>
        <v>#DIV/0!</v>
      </c>
    </row>
    <row r="36" spans="1:29" ht="14.25" thickTop="1" thickBot="1" x14ac:dyDescent="0.25">
      <c r="A36" s="261" t="s">
        <v>16</v>
      </c>
      <c r="B36" s="262"/>
      <c r="C36" s="284"/>
      <c r="D36" s="345">
        <f t="shared" si="12"/>
        <v>0</v>
      </c>
      <c r="E36" s="249"/>
      <c r="F36" s="262"/>
      <c r="G36" s="284"/>
      <c r="H36" s="345">
        <f t="shared" si="6"/>
        <v>0</v>
      </c>
      <c r="I36" s="266" t="e">
        <f t="shared" si="14"/>
        <v>#DIV/0!</v>
      </c>
      <c r="J36" s="262"/>
      <c r="K36" s="284"/>
      <c r="L36" s="345">
        <f t="shared" si="7"/>
        <v>0</v>
      </c>
      <c r="M36" s="266" t="e">
        <f t="shared" si="13"/>
        <v>#DIV/0!</v>
      </c>
      <c r="N36" s="262"/>
      <c r="O36" s="284"/>
      <c r="P36" s="345">
        <f t="shared" si="8"/>
        <v>0</v>
      </c>
      <c r="Q36" s="281" t="e">
        <f t="shared" si="15"/>
        <v>#DIV/0!</v>
      </c>
      <c r="R36" s="262"/>
      <c r="S36" s="284"/>
      <c r="T36" s="345">
        <f t="shared" si="9"/>
        <v>0</v>
      </c>
      <c r="U36" s="281" t="e">
        <f t="shared" si="16"/>
        <v>#DIV/0!</v>
      </c>
      <c r="V36" s="262"/>
      <c r="W36" s="284"/>
      <c r="X36" s="345">
        <f t="shared" si="10"/>
        <v>0</v>
      </c>
      <c r="Y36" s="281" t="e">
        <f t="shared" si="17"/>
        <v>#DIV/0!</v>
      </c>
      <c r="Z36" s="262"/>
      <c r="AA36" s="284"/>
      <c r="AB36" s="345">
        <f t="shared" si="11"/>
        <v>0</v>
      </c>
      <c r="AC36" s="281" t="e">
        <f t="shared" si="18"/>
        <v>#DIV/0!</v>
      </c>
    </row>
    <row r="37" spans="1:29" ht="14.25" thickTop="1" thickBot="1" x14ac:dyDescent="0.25">
      <c r="A37" s="261" t="s">
        <v>18</v>
      </c>
      <c r="B37" s="262"/>
      <c r="C37" s="284"/>
      <c r="D37" s="345">
        <f t="shared" si="12"/>
        <v>0</v>
      </c>
      <c r="E37" s="249"/>
      <c r="F37" s="262"/>
      <c r="G37" s="284"/>
      <c r="H37" s="345">
        <f t="shared" si="6"/>
        <v>0</v>
      </c>
      <c r="I37" s="266" t="e">
        <f t="shared" si="14"/>
        <v>#DIV/0!</v>
      </c>
      <c r="J37" s="262"/>
      <c r="K37" s="284"/>
      <c r="L37" s="345">
        <f t="shared" si="7"/>
        <v>0</v>
      </c>
      <c r="M37" s="266" t="e">
        <f t="shared" si="13"/>
        <v>#DIV/0!</v>
      </c>
      <c r="N37" s="262"/>
      <c r="O37" s="284"/>
      <c r="P37" s="345">
        <f t="shared" si="8"/>
        <v>0</v>
      </c>
      <c r="Q37" s="281" t="e">
        <f t="shared" si="15"/>
        <v>#DIV/0!</v>
      </c>
      <c r="R37" s="262"/>
      <c r="S37" s="284"/>
      <c r="T37" s="345">
        <f t="shared" si="9"/>
        <v>0</v>
      </c>
      <c r="U37" s="281" t="e">
        <f t="shared" si="16"/>
        <v>#DIV/0!</v>
      </c>
      <c r="V37" s="262"/>
      <c r="W37" s="284"/>
      <c r="X37" s="345">
        <f t="shared" si="10"/>
        <v>0</v>
      </c>
      <c r="Y37" s="281" t="e">
        <f t="shared" si="17"/>
        <v>#DIV/0!</v>
      </c>
      <c r="Z37" s="262"/>
      <c r="AA37" s="284"/>
      <c r="AB37" s="345">
        <f t="shared" si="11"/>
        <v>0</v>
      </c>
      <c r="AC37" s="281" t="e">
        <f t="shared" si="18"/>
        <v>#DIV/0!</v>
      </c>
    </row>
    <row r="38" spans="1:29" ht="14.25" thickTop="1" thickBot="1" x14ac:dyDescent="0.25">
      <c r="A38" s="261" t="s">
        <v>14</v>
      </c>
      <c r="B38" s="262"/>
      <c r="C38" s="284"/>
      <c r="D38" s="345">
        <f t="shared" si="12"/>
        <v>0</v>
      </c>
      <c r="E38" s="249"/>
      <c r="F38" s="262"/>
      <c r="G38" s="284"/>
      <c r="H38" s="345">
        <f t="shared" si="6"/>
        <v>0</v>
      </c>
      <c r="I38" s="266" t="e">
        <f t="shared" si="14"/>
        <v>#DIV/0!</v>
      </c>
      <c r="J38" s="262"/>
      <c r="K38" s="284"/>
      <c r="L38" s="345">
        <f t="shared" si="7"/>
        <v>0</v>
      </c>
      <c r="M38" s="266" t="e">
        <f t="shared" si="13"/>
        <v>#DIV/0!</v>
      </c>
      <c r="N38" s="262"/>
      <c r="O38" s="284"/>
      <c r="P38" s="345">
        <f t="shared" si="8"/>
        <v>0</v>
      </c>
      <c r="Q38" s="281" t="e">
        <f t="shared" si="15"/>
        <v>#DIV/0!</v>
      </c>
      <c r="R38" s="262"/>
      <c r="S38" s="284"/>
      <c r="T38" s="345">
        <f t="shared" si="9"/>
        <v>0</v>
      </c>
      <c r="U38" s="281" t="e">
        <f t="shared" si="16"/>
        <v>#DIV/0!</v>
      </c>
      <c r="V38" s="262"/>
      <c r="W38" s="284"/>
      <c r="X38" s="345">
        <f t="shared" si="10"/>
        <v>0</v>
      </c>
      <c r="Y38" s="281" t="e">
        <f t="shared" si="17"/>
        <v>#DIV/0!</v>
      </c>
      <c r="Z38" s="262"/>
      <c r="AA38" s="284"/>
      <c r="AB38" s="345">
        <f t="shared" si="11"/>
        <v>0</v>
      </c>
      <c r="AC38" s="281" t="e">
        <f t="shared" si="18"/>
        <v>#DIV/0!</v>
      </c>
    </row>
    <row r="39" spans="1:29" ht="14.25" thickTop="1" thickBot="1" x14ac:dyDescent="0.25">
      <c r="A39" s="261" t="s">
        <v>92</v>
      </c>
      <c r="B39" s="262"/>
      <c r="C39" s="284"/>
      <c r="D39" s="345">
        <f t="shared" si="12"/>
        <v>0</v>
      </c>
      <c r="E39" s="249"/>
      <c r="F39" s="262"/>
      <c r="G39" s="284"/>
      <c r="H39" s="345">
        <f t="shared" si="6"/>
        <v>0</v>
      </c>
      <c r="I39" s="266" t="e">
        <f t="shared" si="14"/>
        <v>#DIV/0!</v>
      </c>
      <c r="J39" s="262"/>
      <c r="K39" s="284"/>
      <c r="L39" s="345">
        <f t="shared" si="7"/>
        <v>0</v>
      </c>
      <c r="M39" s="266" t="e">
        <f t="shared" si="13"/>
        <v>#DIV/0!</v>
      </c>
      <c r="N39" s="262"/>
      <c r="O39" s="284"/>
      <c r="P39" s="345">
        <f t="shared" si="8"/>
        <v>0</v>
      </c>
      <c r="Q39" s="281" t="e">
        <f t="shared" si="15"/>
        <v>#DIV/0!</v>
      </c>
      <c r="R39" s="262"/>
      <c r="S39" s="284"/>
      <c r="T39" s="345">
        <f t="shared" si="9"/>
        <v>0</v>
      </c>
      <c r="U39" s="281" t="e">
        <f t="shared" si="16"/>
        <v>#DIV/0!</v>
      </c>
      <c r="V39" s="262"/>
      <c r="W39" s="284"/>
      <c r="X39" s="345">
        <f t="shared" si="10"/>
        <v>0</v>
      </c>
      <c r="Y39" s="281" t="e">
        <f t="shared" si="17"/>
        <v>#DIV/0!</v>
      </c>
      <c r="Z39" s="262"/>
      <c r="AA39" s="284"/>
      <c r="AB39" s="345">
        <f t="shared" si="11"/>
        <v>0</v>
      </c>
      <c r="AC39" s="281" t="e">
        <f t="shared" si="18"/>
        <v>#DIV/0!</v>
      </c>
    </row>
    <row r="40" spans="1:29" ht="14.25" thickTop="1" thickBot="1" x14ac:dyDescent="0.25">
      <c r="A40" s="261" t="s">
        <v>5</v>
      </c>
      <c r="B40" s="262"/>
      <c r="C40" s="284"/>
      <c r="D40" s="345">
        <f t="shared" si="12"/>
        <v>0</v>
      </c>
      <c r="E40" s="249"/>
      <c r="F40" s="262"/>
      <c r="G40" s="284"/>
      <c r="H40" s="345">
        <f t="shared" si="6"/>
        <v>0</v>
      </c>
      <c r="I40" s="266" t="e">
        <f t="shared" si="14"/>
        <v>#DIV/0!</v>
      </c>
      <c r="J40" s="262"/>
      <c r="K40" s="284"/>
      <c r="L40" s="345">
        <f t="shared" si="7"/>
        <v>0</v>
      </c>
      <c r="M40" s="266" t="e">
        <f t="shared" si="13"/>
        <v>#DIV/0!</v>
      </c>
      <c r="N40" s="262"/>
      <c r="O40" s="284"/>
      <c r="P40" s="345">
        <f t="shared" si="8"/>
        <v>0</v>
      </c>
      <c r="Q40" s="281" t="e">
        <f t="shared" si="15"/>
        <v>#DIV/0!</v>
      </c>
      <c r="R40" s="262"/>
      <c r="S40" s="284"/>
      <c r="T40" s="345">
        <f t="shared" si="9"/>
        <v>0</v>
      </c>
      <c r="U40" s="281" t="e">
        <f t="shared" si="16"/>
        <v>#DIV/0!</v>
      </c>
      <c r="V40" s="262"/>
      <c r="W40" s="332" t="s">
        <v>133</v>
      </c>
      <c r="X40" s="345">
        <f t="shared" si="10"/>
        <v>0</v>
      </c>
      <c r="Y40" s="281" t="e">
        <f t="shared" si="17"/>
        <v>#DIV/0!</v>
      </c>
      <c r="Z40" s="262"/>
      <c r="AA40" s="284"/>
      <c r="AB40" s="345">
        <f t="shared" si="11"/>
        <v>0</v>
      </c>
      <c r="AC40" s="281" t="e">
        <f t="shared" si="18"/>
        <v>#DIV/0!</v>
      </c>
    </row>
    <row r="41" spans="1:29" ht="14.25" thickTop="1" thickBot="1" x14ac:dyDescent="0.25">
      <c r="A41" s="302" t="s">
        <v>38</v>
      </c>
      <c r="B41" s="303"/>
      <c r="C41" s="304"/>
      <c r="D41" s="349">
        <f t="shared" si="12"/>
        <v>0</v>
      </c>
      <c r="E41" s="249"/>
      <c r="F41" s="303"/>
      <c r="G41" s="304"/>
      <c r="H41" s="349">
        <f t="shared" si="6"/>
        <v>0</v>
      </c>
      <c r="I41" s="266" t="e">
        <f t="shared" si="14"/>
        <v>#DIV/0!</v>
      </c>
      <c r="J41" s="303"/>
      <c r="K41" s="304"/>
      <c r="L41" s="349">
        <f t="shared" si="7"/>
        <v>0</v>
      </c>
      <c r="M41" s="266" t="e">
        <f t="shared" si="13"/>
        <v>#DIV/0!</v>
      </c>
      <c r="N41" s="303"/>
      <c r="O41" s="304"/>
      <c r="P41" s="349">
        <f t="shared" si="8"/>
        <v>0</v>
      </c>
      <c r="Q41" s="281" t="e">
        <f t="shared" si="15"/>
        <v>#DIV/0!</v>
      </c>
      <c r="R41" s="303"/>
      <c r="S41" s="304"/>
      <c r="T41" s="349">
        <f t="shared" si="9"/>
        <v>0</v>
      </c>
      <c r="U41" s="281" t="e">
        <f t="shared" si="16"/>
        <v>#DIV/0!</v>
      </c>
      <c r="V41" s="303"/>
      <c r="W41" s="304"/>
      <c r="X41" s="349">
        <f t="shared" si="10"/>
        <v>0</v>
      </c>
      <c r="Y41" s="281" t="e">
        <f t="shared" si="17"/>
        <v>#DIV/0!</v>
      </c>
      <c r="Z41" s="303"/>
      <c r="AA41" s="304"/>
      <c r="AB41" s="349">
        <f t="shared" si="11"/>
        <v>0</v>
      </c>
      <c r="AC41" s="281" t="e">
        <f t="shared" si="18"/>
        <v>#DIV/0!</v>
      </c>
    </row>
    <row r="42" spans="1:29" ht="13.5" thickTop="1" x14ac:dyDescent="0.2"/>
  </sheetData>
  <mergeCells count="1">
    <mergeCell ref="B1:E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14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8.85546875" defaultRowHeight="12.75" x14ac:dyDescent="0.2"/>
  <cols>
    <col min="1" max="1" width="21.7109375" customWidth="1"/>
    <col min="2" max="33" width="6" customWidth="1"/>
  </cols>
  <sheetData>
    <row r="1" spans="1:33" x14ac:dyDescent="0.2">
      <c r="A1" s="928" t="s">
        <v>212</v>
      </c>
      <c r="B1" s="919" t="s">
        <v>264</v>
      </c>
      <c r="C1" s="917"/>
      <c r="D1" s="917"/>
      <c r="E1" s="930"/>
      <c r="F1" s="923" t="s">
        <v>265</v>
      </c>
      <c r="G1" s="917"/>
      <c r="H1" s="917"/>
      <c r="I1" s="918"/>
      <c r="J1" s="920"/>
      <c r="K1" s="917"/>
      <c r="L1" s="917"/>
      <c r="M1" s="918"/>
      <c r="N1" s="919"/>
      <c r="O1" s="917"/>
      <c r="P1" s="917"/>
      <c r="Q1" s="918"/>
      <c r="R1" s="919"/>
      <c r="S1" s="926"/>
      <c r="T1" s="926"/>
      <c r="U1" s="927"/>
      <c r="V1" s="916"/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B4+B16+B24</f>
        <v>0</v>
      </c>
      <c r="C3" s="557">
        <f>C4+C16+C24</f>
        <v>0</v>
      </c>
      <c r="D3" s="558">
        <f>D4+D16+D24</f>
        <v>0</v>
      </c>
      <c r="E3" s="559"/>
      <c r="F3" s="556">
        <f>F4+F16+F24</f>
        <v>0</v>
      </c>
      <c r="G3" s="557">
        <f>G4+G16+G24</f>
        <v>0</v>
      </c>
      <c r="H3" s="557">
        <f>H4+H16+H24</f>
        <v>0</v>
      </c>
      <c r="I3" s="619">
        <v>0</v>
      </c>
      <c r="J3" s="560">
        <f>J4+J16+J24</f>
        <v>0</v>
      </c>
      <c r="K3" s="557">
        <f>K4+K16+K24</f>
        <v>0</v>
      </c>
      <c r="L3" s="557">
        <f>L4+L16+L24</f>
        <v>0</v>
      </c>
      <c r="M3" s="561" t="e">
        <f>(L3-$H3)/$H3</f>
        <v>#DIV/0!</v>
      </c>
      <c r="N3" s="556">
        <f>N4+N16+N24</f>
        <v>0</v>
      </c>
      <c r="O3" s="557">
        <f>O4+O16+O24</f>
        <v>0</v>
      </c>
      <c r="P3" s="558">
        <f>P4+P16+P24</f>
        <v>0</v>
      </c>
      <c r="Q3" s="561" t="e">
        <f t="shared" ref="Q3:Q56" si="0">(P3-$H3)/$H3</f>
        <v>#DIV/0!</v>
      </c>
      <c r="R3" s="556">
        <f>R4+R16+R24</f>
        <v>0</v>
      </c>
      <c r="S3" s="557">
        <f>S4+S16+S24</f>
        <v>0</v>
      </c>
      <c r="T3" s="558">
        <f>T4+T16+T24</f>
        <v>0</v>
      </c>
      <c r="U3" s="561" t="e">
        <f>(T3-$H3)/$H3</f>
        <v>#DIV/0!</v>
      </c>
      <c r="V3" s="556">
        <f>V4+V16+V24</f>
        <v>0</v>
      </c>
      <c r="W3" s="557">
        <f>W4+W16+W24</f>
        <v>0</v>
      </c>
      <c r="X3" s="558">
        <f>X4+X16+X24</f>
        <v>0</v>
      </c>
      <c r="Y3" s="561" t="e">
        <f>(X3-$H3)/$H3</f>
        <v>#DIV/0!</v>
      </c>
      <c r="Z3" s="556">
        <f>Z4+Z16+Z24</f>
        <v>0</v>
      </c>
      <c r="AA3" s="557">
        <f>AA4+AA16+AA24</f>
        <v>0</v>
      </c>
      <c r="AB3" s="558">
        <f>AB4+AB16+AB24</f>
        <v>0</v>
      </c>
      <c r="AC3" s="561" t="e">
        <f>(AB3-$H3)/$H3</f>
        <v>#DIV/0!</v>
      </c>
      <c r="AD3" s="560">
        <f>AD4+AD16+AD24</f>
        <v>0</v>
      </c>
      <c r="AE3" s="557">
        <f>AE4+AE16+AE24</f>
        <v>0</v>
      </c>
      <c r="AF3" s="558">
        <f>AF4+AF16+AF24</f>
        <v>0</v>
      </c>
      <c r="AG3" s="561" t="e">
        <f>(AF3-$H3)/$H3</f>
        <v>#DIV/0!</v>
      </c>
    </row>
    <row r="4" spans="1:33" x14ac:dyDescent="0.2">
      <c r="A4" s="482" t="s">
        <v>165</v>
      </c>
      <c r="B4" s="492">
        <f>B5+B9+B13</f>
        <v>0</v>
      </c>
      <c r="C4" s="475">
        <f>C5+C9+C13</f>
        <v>0</v>
      </c>
      <c r="D4" s="475">
        <f>D5+D9+D13</f>
        <v>0</v>
      </c>
      <c r="E4" s="562"/>
      <c r="F4" s="492">
        <f>F5+F9+F13</f>
        <v>0</v>
      </c>
      <c r="G4" s="475">
        <f>G5+G9+G13</f>
        <v>0</v>
      </c>
      <c r="H4" s="475">
        <f>H5+H9+H13</f>
        <v>0</v>
      </c>
      <c r="I4" s="563">
        <v>0</v>
      </c>
      <c r="J4" s="564">
        <f>J5+J9+J13</f>
        <v>0</v>
      </c>
      <c r="K4" s="475">
        <f>K5+K9+K13</f>
        <v>0</v>
      </c>
      <c r="L4" s="475">
        <f>L5+L9+L13</f>
        <v>0</v>
      </c>
      <c r="M4" s="565" t="e">
        <f>(L4-$H4)/$H4</f>
        <v>#DIV/0!</v>
      </c>
      <c r="N4" s="492">
        <f>N5+N9+N13</f>
        <v>0</v>
      </c>
      <c r="O4" s="475">
        <f>O5+O9+O13</f>
        <v>0</v>
      </c>
      <c r="P4" s="475">
        <f>P5+P9+P13</f>
        <v>0</v>
      </c>
      <c r="Q4" s="565" t="e">
        <f t="shared" si="0"/>
        <v>#DIV/0!</v>
      </c>
      <c r="R4" s="492">
        <f>R5+R9+R13</f>
        <v>0</v>
      </c>
      <c r="S4" s="475">
        <f>S5+S9+S13</f>
        <v>0</v>
      </c>
      <c r="T4" s="475">
        <f>T5+T9+T13</f>
        <v>0</v>
      </c>
      <c r="U4" s="565" t="e">
        <f>(T4-$H4)/$H4</f>
        <v>#DIV/0!</v>
      </c>
      <c r="V4" s="492">
        <f>V5+V9+V13</f>
        <v>0</v>
      </c>
      <c r="W4" s="475">
        <f>W5+W9+W13</f>
        <v>0</v>
      </c>
      <c r="X4" s="475">
        <f>X5+X9+X13</f>
        <v>0</v>
      </c>
      <c r="Y4" s="565" t="e">
        <f>(X4-$H4)/$H4</f>
        <v>#DIV/0!</v>
      </c>
      <c r="Z4" s="492">
        <f>Z5+Z9+Z13</f>
        <v>0</v>
      </c>
      <c r="AA4" s="475">
        <f>AA5+AA9+AA13</f>
        <v>0</v>
      </c>
      <c r="AB4" s="475">
        <f>AB5+AB9+AB13</f>
        <v>0</v>
      </c>
      <c r="AC4" s="565" t="e">
        <f>(AB4-$H4)/$H4</f>
        <v>#DIV/0!</v>
      </c>
      <c r="AD4" s="564">
        <f>AD5+AD9+AD13</f>
        <v>0</v>
      </c>
      <c r="AE4" s="475">
        <f>AE5+AE9+AE13</f>
        <v>0</v>
      </c>
      <c r="AF4" s="475">
        <f>AF5+AF9+AF13</f>
        <v>0</v>
      </c>
      <c r="AG4" s="565" t="e">
        <f>(AF4-$H4)/$H4</f>
        <v>#DIV/0!</v>
      </c>
    </row>
    <row r="5" spans="1:33" x14ac:dyDescent="0.2">
      <c r="A5" s="483" t="s">
        <v>171</v>
      </c>
      <c r="B5" s="457">
        <f>SUM(B6:B8)</f>
        <v>0</v>
      </c>
      <c r="C5" s="387">
        <f>SUM(C6:C8)</f>
        <v>0</v>
      </c>
      <c r="D5" s="387">
        <f>SUM(D6:D8)</f>
        <v>0</v>
      </c>
      <c r="E5" s="566"/>
      <c r="F5" s="457">
        <f>SUM(F6:F8)</f>
        <v>0</v>
      </c>
      <c r="G5" s="387">
        <f>SUM(G6:G8)</f>
        <v>0</v>
      </c>
      <c r="H5" s="387">
        <f>SUM(H6:H8)</f>
        <v>0</v>
      </c>
      <c r="I5" s="567">
        <v>0</v>
      </c>
      <c r="J5" s="382">
        <f>SUM(J6:J8)</f>
        <v>0</v>
      </c>
      <c r="K5" s="387">
        <f>SUM(K6:K8)</f>
        <v>0</v>
      </c>
      <c r="L5" s="387">
        <f>SUM(L6:L8)</f>
        <v>0</v>
      </c>
      <c r="M5" s="568" t="e">
        <f>(L5-$H5)/$H5</f>
        <v>#DIV/0!</v>
      </c>
      <c r="N5" s="457">
        <f>SUM(N6:N8)</f>
        <v>0</v>
      </c>
      <c r="O5" s="387">
        <f>SUM(O6:O8)</f>
        <v>0</v>
      </c>
      <c r="P5" s="387">
        <f>SUM(P6:P8)</f>
        <v>0</v>
      </c>
      <c r="Q5" s="569" t="e">
        <f t="shared" si="0"/>
        <v>#DIV/0!</v>
      </c>
      <c r="R5" s="457">
        <f>SUM(R6:R8)</f>
        <v>0</v>
      </c>
      <c r="S5" s="387">
        <f>SUM(S6:S8)</f>
        <v>0</v>
      </c>
      <c r="T5" s="387">
        <f>SUM(T6:T8)</f>
        <v>0</v>
      </c>
      <c r="U5" s="569" t="e">
        <f>(T5-$H5)/$H5</f>
        <v>#DIV/0!</v>
      </c>
      <c r="V5" s="457">
        <f>SUM(V6:V8)</f>
        <v>0</v>
      </c>
      <c r="W5" s="387">
        <f>SUM(W6:W8)</f>
        <v>0</v>
      </c>
      <c r="X5" s="387">
        <f>SUM(X6:X8)</f>
        <v>0</v>
      </c>
      <c r="Y5" s="568" t="e">
        <f>(X5-$H5)/$H5</f>
        <v>#DIV/0!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 t="e">
        <f t="shared" ref="AC5:AC55" si="1">(AB5-$H5)/$H5</f>
        <v>#DIV/0!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 t="e">
        <f t="shared" ref="AG5:AG56" si="2">(AF5-$H5)/$H5</f>
        <v>#DIV/0!</v>
      </c>
    </row>
    <row r="6" spans="1:33" x14ac:dyDescent="0.2">
      <c r="A6" s="485" t="s">
        <v>214</v>
      </c>
      <c r="B6" s="494"/>
      <c r="C6" s="476"/>
      <c r="D6" s="332">
        <f>SUM(B6:C6)</f>
        <v>0</v>
      </c>
      <c r="E6" s="570"/>
      <c r="F6" s="494"/>
      <c r="G6" s="476"/>
      <c r="H6" s="476">
        <f>SUM(F6:G6)</f>
        <v>0</v>
      </c>
      <c r="I6" s="571">
        <v>0</v>
      </c>
      <c r="J6" s="572"/>
      <c r="K6" s="476"/>
      <c r="L6" s="476">
        <f>SUM(J6:K6)</f>
        <v>0</v>
      </c>
      <c r="M6" s="541" t="e">
        <f>(L6-$H6)/$H6</f>
        <v>#DIV/0!</v>
      </c>
      <c r="N6" s="494"/>
      <c r="O6" s="476"/>
      <c r="P6" s="476">
        <f>SUM(N6:O6)</f>
        <v>0</v>
      </c>
      <c r="Q6" s="541" t="e">
        <f t="shared" si="0"/>
        <v>#DIV/0!</v>
      </c>
      <c r="R6" s="494"/>
      <c r="S6" s="476"/>
      <c r="T6" s="476">
        <f>SUM(R6:S6)</f>
        <v>0</v>
      </c>
      <c r="U6" s="541" t="e">
        <f>(T6-$H6)/$H6</f>
        <v>#DIV/0!</v>
      </c>
      <c r="V6" s="494"/>
      <c r="W6" s="476"/>
      <c r="X6" s="476">
        <f>SUM(V6:W6)</f>
        <v>0</v>
      </c>
      <c r="Y6" s="541" t="e">
        <f>(X6-$H6)/$H6</f>
        <v>#DIV/0!</v>
      </c>
      <c r="Z6" s="494"/>
      <c r="AA6" s="476"/>
      <c r="AB6" s="476">
        <f>SUM(Z6:AA6)</f>
        <v>0</v>
      </c>
      <c r="AC6" s="541" t="e">
        <f t="shared" si="1"/>
        <v>#DIV/0!</v>
      </c>
      <c r="AD6" s="572"/>
      <c r="AE6" s="476"/>
      <c r="AF6" s="476">
        <f>SUM(AD6:AE6)</f>
        <v>0</v>
      </c>
      <c r="AG6" s="541" t="e">
        <f>(AF6-$H6)/$H6</f>
        <v>#DIV/0!</v>
      </c>
    </row>
    <row r="7" spans="1:33" x14ac:dyDescent="0.2">
      <c r="A7" s="484" t="s">
        <v>130</v>
      </c>
      <c r="B7" s="493"/>
      <c r="C7" s="332"/>
      <c r="D7" s="332">
        <f t="shared" ref="D7:D8" si="3">SUM(B7:C7)</f>
        <v>0</v>
      </c>
      <c r="E7" s="488"/>
      <c r="F7" s="494"/>
      <c r="G7" s="476"/>
      <c r="H7" s="476">
        <f>SUM(F7:G7)</f>
        <v>0</v>
      </c>
      <c r="I7" s="571">
        <v>0</v>
      </c>
      <c r="J7" s="572"/>
      <c r="K7" s="476"/>
      <c r="L7" s="476">
        <f>SUM(J7:K7)</f>
        <v>0</v>
      </c>
      <c r="M7" s="541" t="e">
        <f>(L7-$H7)/$H7</f>
        <v>#DIV/0!</v>
      </c>
      <c r="N7" s="494"/>
      <c r="O7" s="476"/>
      <c r="P7" s="476">
        <f>SUM(N7:O7)</f>
        <v>0</v>
      </c>
      <c r="Q7" s="541" t="e">
        <f t="shared" si="0"/>
        <v>#DIV/0!</v>
      </c>
      <c r="R7" s="494"/>
      <c r="S7" s="476"/>
      <c r="T7" s="476">
        <f>SUM(R7:S7)</f>
        <v>0</v>
      </c>
      <c r="U7" s="541" t="e">
        <f>(T7-$H7)/$H7</f>
        <v>#DIV/0!</v>
      </c>
      <c r="V7" s="494"/>
      <c r="W7" s="476"/>
      <c r="X7" s="476">
        <f>SUM(V7:W7)</f>
        <v>0</v>
      </c>
      <c r="Y7" s="541" t="e">
        <f>(X7-$H7)/$H7</f>
        <v>#DIV/0!</v>
      </c>
      <c r="Z7" s="494"/>
      <c r="AA7" s="476"/>
      <c r="AB7" s="476">
        <f>SUM(Z7:AA7)</f>
        <v>0</v>
      </c>
      <c r="AC7" s="541" t="e">
        <f t="shared" si="1"/>
        <v>#DIV/0!</v>
      </c>
      <c r="AD7" s="572"/>
      <c r="AE7" s="476"/>
      <c r="AF7" s="476">
        <f>SUM(AD7:AE7)</f>
        <v>0</v>
      </c>
      <c r="AG7" s="541" t="e">
        <f>(AF7-$H7)/$H7</f>
        <v>#DIV/0!</v>
      </c>
    </row>
    <row r="8" spans="1:33" x14ac:dyDescent="0.2">
      <c r="A8" s="484" t="s">
        <v>10</v>
      </c>
      <c r="B8" s="493"/>
      <c r="C8" s="332"/>
      <c r="D8" s="332">
        <f t="shared" si="3"/>
        <v>0</v>
      </c>
      <c r="E8" s="488"/>
      <c r="F8" s="493"/>
      <c r="G8" s="332"/>
      <c r="H8" s="476">
        <f>SUM(F8:G8)</f>
        <v>0</v>
      </c>
      <c r="I8" s="571">
        <v>0</v>
      </c>
      <c r="J8" s="572"/>
      <c r="K8" s="476"/>
      <c r="L8" s="476">
        <f>SUM(J8:K8)</f>
        <v>0</v>
      </c>
      <c r="M8" s="541" t="e">
        <f t="shared" ref="M8:M56" si="4">(L8-$H8)/$H8</f>
        <v>#DIV/0!</v>
      </c>
      <c r="N8" s="494"/>
      <c r="O8" s="476"/>
      <c r="P8" s="476">
        <f>SUM(N8:O8)</f>
        <v>0</v>
      </c>
      <c r="Q8" s="541" t="e">
        <f>(P8-$H8)/$H8</f>
        <v>#DIV/0!</v>
      </c>
      <c r="R8" s="494"/>
      <c r="S8" s="476"/>
      <c r="T8" s="476">
        <f>SUM(R8:S8)</f>
        <v>0</v>
      </c>
      <c r="U8" s="541" t="e">
        <f t="shared" ref="U8:U56" si="5">(T8-$H8)/$H8</f>
        <v>#DIV/0!</v>
      </c>
      <c r="V8" s="494"/>
      <c r="W8" s="476"/>
      <c r="X8" s="476">
        <f>SUM(V8:W8)</f>
        <v>0</v>
      </c>
      <c r="Y8" s="541" t="e">
        <f t="shared" ref="Y8:Y56" si="6">(X8-$H8)/$H8</f>
        <v>#DIV/0!</v>
      </c>
      <c r="Z8" s="494"/>
      <c r="AA8" s="476"/>
      <c r="AB8" s="476">
        <f>SUM(Z8:AA8)</f>
        <v>0</v>
      </c>
      <c r="AC8" s="541" t="e">
        <f t="shared" si="1"/>
        <v>#DIV/0!</v>
      </c>
      <c r="AD8" s="572"/>
      <c r="AE8" s="476"/>
      <c r="AF8" s="476">
        <f>SUM(AD8:AE8)</f>
        <v>0</v>
      </c>
      <c r="AG8" s="541" t="e">
        <f t="shared" si="2"/>
        <v>#DIV/0!</v>
      </c>
    </row>
    <row r="9" spans="1:33" x14ac:dyDescent="0.2">
      <c r="A9" s="483" t="s">
        <v>173</v>
      </c>
      <c r="B9" s="457">
        <f>SUM(B10:B12)</f>
        <v>0</v>
      </c>
      <c r="C9" s="387">
        <f>SUM(C10:C12)</f>
        <v>0</v>
      </c>
      <c r="D9" s="387">
        <f>SUM(B9:C9)</f>
        <v>0</v>
      </c>
      <c r="E9" s="489"/>
      <c r="F9" s="457">
        <f>SUM(F10:F12)</f>
        <v>0</v>
      </c>
      <c r="G9" s="387">
        <f>SUM(G10:G12)</f>
        <v>0</v>
      </c>
      <c r="H9" s="387">
        <f>SUM(H10:H12)</f>
        <v>0</v>
      </c>
      <c r="I9" s="567">
        <v>0</v>
      </c>
      <c r="J9" s="382">
        <f>SUM(J10:J12)</f>
        <v>0</v>
      </c>
      <c r="K9" s="387">
        <f>SUM(K10:K12)</f>
        <v>0</v>
      </c>
      <c r="L9" s="387">
        <f>SUM(L10:L12)</f>
        <v>0</v>
      </c>
      <c r="M9" s="568" t="e">
        <f t="shared" si="4"/>
        <v>#DIV/0!</v>
      </c>
      <c r="N9" s="457">
        <f>SUM(N10:N12)</f>
        <v>0</v>
      </c>
      <c r="O9" s="387">
        <f>SUM(O10:O12)</f>
        <v>0</v>
      </c>
      <c r="P9" s="387">
        <f>SUM(P10:P12)</f>
        <v>0</v>
      </c>
      <c r="Q9" s="568" t="e">
        <f t="shared" si="0"/>
        <v>#DIV/0!</v>
      </c>
      <c r="R9" s="457">
        <f>SUM(R10:R12)</f>
        <v>0</v>
      </c>
      <c r="S9" s="387">
        <f>SUM(S10:S12)</f>
        <v>0</v>
      </c>
      <c r="T9" s="387">
        <f>SUM(T10:T12)</f>
        <v>0</v>
      </c>
      <c r="U9" s="568" t="e">
        <f t="shared" si="5"/>
        <v>#DIV/0!</v>
      </c>
      <c r="V9" s="457">
        <f>SUM(V10:V12)</f>
        <v>0</v>
      </c>
      <c r="W9" s="387">
        <f>SUM(W10:W12)</f>
        <v>0</v>
      </c>
      <c r="X9" s="387">
        <f>SUM(X10:X12)</f>
        <v>0</v>
      </c>
      <c r="Y9" s="568" t="e">
        <f t="shared" si="6"/>
        <v>#DIV/0!</v>
      </c>
      <c r="Z9" s="457">
        <f>SUM(Z10:Z12)</f>
        <v>0</v>
      </c>
      <c r="AA9" s="387">
        <f>SUM(AA10:AA12)</f>
        <v>0</v>
      </c>
      <c r="AB9" s="387">
        <f>SUM(AB10:AB12)</f>
        <v>0</v>
      </c>
      <c r="AC9" s="568" t="e">
        <f t="shared" si="1"/>
        <v>#DIV/0!</v>
      </c>
      <c r="AD9" s="382">
        <f>SUM(AD10:AD12)</f>
        <v>0</v>
      </c>
      <c r="AE9" s="387">
        <f>SUM(AE10:AE12)</f>
        <v>0</v>
      </c>
      <c r="AF9" s="387">
        <f>SUM(AF10:AF12)</f>
        <v>0</v>
      </c>
      <c r="AG9" s="568" t="e">
        <f t="shared" si="2"/>
        <v>#DIV/0!</v>
      </c>
    </row>
    <row r="10" spans="1:33" x14ac:dyDescent="0.2">
      <c r="A10" s="484" t="s">
        <v>185</v>
      </c>
      <c r="B10" s="493"/>
      <c r="C10" s="332"/>
      <c r="D10" s="332">
        <f>SUM(B10:C10)</f>
        <v>0</v>
      </c>
      <c r="E10" s="488"/>
      <c r="F10" s="493"/>
      <c r="G10" s="332"/>
      <c r="H10" s="476">
        <f>SUM(F10:G10)</f>
        <v>0</v>
      </c>
      <c r="I10" s="571">
        <v>0</v>
      </c>
      <c r="J10" s="572"/>
      <c r="K10" s="476"/>
      <c r="L10" s="476">
        <f>SUM(J10:K10)</f>
        <v>0</v>
      </c>
      <c r="M10" s="541" t="e">
        <f t="shared" si="4"/>
        <v>#DIV/0!</v>
      </c>
      <c r="N10" s="494"/>
      <c r="O10" s="476"/>
      <c r="P10" s="476">
        <f>SUM(N10:O10)</f>
        <v>0</v>
      </c>
      <c r="Q10" s="541" t="e">
        <f t="shared" si="0"/>
        <v>#DIV/0!</v>
      </c>
      <c r="R10" s="494"/>
      <c r="S10" s="476"/>
      <c r="T10" s="476">
        <f>SUM(R10:S10)</f>
        <v>0</v>
      </c>
      <c r="U10" s="541" t="e">
        <f t="shared" si="5"/>
        <v>#DIV/0!</v>
      </c>
      <c r="V10" s="494"/>
      <c r="W10" s="476"/>
      <c r="X10" s="476">
        <f>SUM(V10:W10)</f>
        <v>0</v>
      </c>
      <c r="Y10" s="541" t="e">
        <f t="shared" si="6"/>
        <v>#DIV/0!</v>
      </c>
      <c r="Z10" s="494"/>
      <c r="AA10" s="476"/>
      <c r="AB10" s="476">
        <f>SUM(Z10:AA10)</f>
        <v>0</v>
      </c>
      <c r="AC10" s="541" t="e">
        <f t="shared" si="1"/>
        <v>#DIV/0!</v>
      </c>
      <c r="AD10" s="572"/>
      <c r="AE10" s="476"/>
      <c r="AF10" s="476">
        <f>SUM(AD10:AE10)</f>
        <v>0</v>
      </c>
      <c r="AG10" s="541" t="e">
        <f t="shared" si="2"/>
        <v>#DIV/0!</v>
      </c>
    </row>
    <row r="11" spans="1:33" x14ac:dyDescent="0.2">
      <c r="A11" s="484" t="s">
        <v>234</v>
      </c>
      <c r="B11" s="493"/>
      <c r="C11" s="332"/>
      <c r="D11" s="332">
        <f>SUM(B11:C11)</f>
        <v>0</v>
      </c>
      <c r="E11" s="488"/>
      <c r="F11" s="493"/>
      <c r="G11" s="332"/>
      <c r="H11" s="476">
        <f>SUM(F11:G11)</f>
        <v>0</v>
      </c>
      <c r="I11" s="571">
        <v>0</v>
      </c>
      <c r="J11" s="572"/>
      <c r="K11" s="476"/>
      <c r="L11" s="476">
        <f>SUM(J11:K11)</f>
        <v>0</v>
      </c>
      <c r="M11" s="541" t="e">
        <f t="shared" si="4"/>
        <v>#DIV/0!</v>
      </c>
      <c r="N11" s="494"/>
      <c r="O11" s="476"/>
      <c r="P11" s="476">
        <f>SUM(N11:O11)</f>
        <v>0</v>
      </c>
      <c r="Q11" s="541" t="e">
        <f t="shared" si="0"/>
        <v>#DIV/0!</v>
      </c>
      <c r="R11" s="494"/>
      <c r="S11" s="476"/>
      <c r="T11" s="476">
        <f>SUM(R11:S11)</f>
        <v>0</v>
      </c>
      <c r="U11" s="541" t="e">
        <f t="shared" si="5"/>
        <v>#DIV/0!</v>
      </c>
      <c r="V11" s="494"/>
      <c r="W11" s="476"/>
      <c r="X11" s="476">
        <f>SUM(V11:W11)</f>
        <v>0</v>
      </c>
      <c r="Y11" s="541" t="e">
        <f t="shared" si="6"/>
        <v>#DIV/0!</v>
      </c>
      <c r="Z11" s="494"/>
      <c r="AA11" s="476"/>
      <c r="AB11" s="476"/>
      <c r="AC11" s="541"/>
      <c r="AD11" s="572"/>
      <c r="AE11" s="476"/>
      <c r="AF11" s="476"/>
      <c r="AG11" s="541"/>
    </row>
    <row r="12" spans="1:33" x14ac:dyDescent="0.2">
      <c r="A12" s="484" t="s">
        <v>184</v>
      </c>
      <c r="B12" s="493"/>
      <c r="C12" s="332"/>
      <c r="D12" s="332">
        <f t="shared" ref="D12:D56" si="7">SUM(B12:C12)</f>
        <v>0</v>
      </c>
      <c r="E12" s="488"/>
      <c r="F12" s="493"/>
      <c r="G12" s="332"/>
      <c r="H12" s="476">
        <f>SUM(F12:G12)</f>
        <v>0</v>
      </c>
      <c r="I12" s="571">
        <v>0</v>
      </c>
      <c r="J12" s="572"/>
      <c r="K12" s="476"/>
      <c r="L12" s="476">
        <f>SUM(J12:K12)</f>
        <v>0</v>
      </c>
      <c r="M12" s="541" t="e">
        <f t="shared" si="4"/>
        <v>#DIV/0!</v>
      </c>
      <c r="N12" s="494"/>
      <c r="O12" s="476"/>
      <c r="P12" s="476">
        <f>SUM(N12:O12)</f>
        <v>0</v>
      </c>
      <c r="Q12" s="541" t="e">
        <f t="shared" si="0"/>
        <v>#DIV/0!</v>
      </c>
      <c r="R12" s="494"/>
      <c r="S12" s="476"/>
      <c r="T12" s="476">
        <f>SUM(R12:S12)</f>
        <v>0</v>
      </c>
      <c r="U12" s="541" t="e">
        <f t="shared" si="5"/>
        <v>#DIV/0!</v>
      </c>
      <c r="V12" s="494"/>
      <c r="W12" s="476"/>
      <c r="X12" s="476">
        <f>SUM(V12:W12)</f>
        <v>0</v>
      </c>
      <c r="Y12" s="541" t="e">
        <f t="shared" si="6"/>
        <v>#DIV/0!</v>
      </c>
      <c r="Z12" s="494"/>
      <c r="AA12" s="476"/>
      <c r="AB12" s="476">
        <f>SUM(Z12:AA12)</f>
        <v>0</v>
      </c>
      <c r="AC12" s="541" t="e">
        <f t="shared" si="1"/>
        <v>#DIV/0!</v>
      </c>
      <c r="AD12" s="572"/>
      <c r="AE12" s="476"/>
      <c r="AF12" s="476">
        <f>SUM(AD12:AE12)</f>
        <v>0</v>
      </c>
      <c r="AG12" s="541" t="e">
        <f t="shared" si="2"/>
        <v>#DIV/0!</v>
      </c>
    </row>
    <row r="13" spans="1:33" x14ac:dyDescent="0.2">
      <c r="A13" s="483" t="s">
        <v>172</v>
      </c>
      <c r="B13" s="457">
        <f>SUM(B14:B15)</f>
        <v>0</v>
      </c>
      <c r="C13" s="387">
        <f>SUM(C14:C15)</f>
        <v>0</v>
      </c>
      <c r="D13" s="573">
        <f t="shared" si="7"/>
        <v>0</v>
      </c>
      <c r="E13" s="489"/>
      <c r="F13" s="457">
        <f>SUM(F14:F15)</f>
        <v>0</v>
      </c>
      <c r="G13" s="387">
        <f>SUM(G14:G15)</f>
        <v>0</v>
      </c>
      <c r="H13" s="387">
        <f>SUM(H14:H15)</f>
        <v>0</v>
      </c>
      <c r="I13" s="567">
        <v>0</v>
      </c>
      <c r="J13" s="382">
        <f>SUM(J14:J15)</f>
        <v>0</v>
      </c>
      <c r="K13" s="387">
        <f>SUM(K14:K15)</f>
        <v>0</v>
      </c>
      <c r="L13" s="387">
        <f>SUM(L14:L15)</f>
        <v>0</v>
      </c>
      <c r="M13" s="568" t="e">
        <f t="shared" si="4"/>
        <v>#DIV/0!</v>
      </c>
      <c r="N13" s="457">
        <f>SUM(N14:N15)</f>
        <v>0</v>
      </c>
      <c r="O13" s="387">
        <f>SUM(O14:O15)</f>
        <v>0</v>
      </c>
      <c r="P13" s="387">
        <f>SUM(P14:P15)</f>
        <v>0</v>
      </c>
      <c r="Q13" s="568" t="e">
        <f t="shared" si="0"/>
        <v>#DIV/0!</v>
      </c>
      <c r="R13" s="457">
        <f>SUM(R14:R15)</f>
        <v>0</v>
      </c>
      <c r="S13" s="387">
        <f>SUM(S14:S15)</f>
        <v>0</v>
      </c>
      <c r="T13" s="387">
        <f>SUM(T14:T15)</f>
        <v>0</v>
      </c>
      <c r="U13" s="568" t="e">
        <f t="shared" si="5"/>
        <v>#DIV/0!</v>
      </c>
      <c r="V13" s="457">
        <f>SUM(V14:V15)</f>
        <v>0</v>
      </c>
      <c r="W13" s="387">
        <f>SUM(W14:W15)</f>
        <v>0</v>
      </c>
      <c r="X13" s="387">
        <f>SUM(X14:X15)</f>
        <v>0</v>
      </c>
      <c r="Y13" s="568" t="e">
        <f t="shared" si="6"/>
        <v>#DIV/0!</v>
      </c>
      <c r="Z13" s="457">
        <f>SUM(Z14:Z15)</f>
        <v>0</v>
      </c>
      <c r="AA13" s="387">
        <f>SUM(AA14:AA15)</f>
        <v>0</v>
      </c>
      <c r="AB13" s="387">
        <f>SUM(AB14:AB15)</f>
        <v>0</v>
      </c>
      <c r="AC13" s="568" t="e">
        <f t="shared" si="1"/>
        <v>#DIV/0!</v>
      </c>
      <c r="AD13" s="382">
        <f>SUM(AD14:AD15)</f>
        <v>0</v>
      </c>
      <c r="AE13" s="387">
        <f>SUM(AE14:AE15)</f>
        <v>0</v>
      </c>
      <c r="AF13" s="387">
        <f>SUM(AF14:AF15)</f>
        <v>0</v>
      </c>
      <c r="AG13" s="568" t="e">
        <f t="shared" si="2"/>
        <v>#DIV/0!</v>
      </c>
    </row>
    <row r="14" spans="1:33" x14ac:dyDescent="0.2">
      <c r="A14" s="484" t="s">
        <v>150</v>
      </c>
      <c r="B14" s="493"/>
      <c r="C14" s="332"/>
      <c r="D14" s="332">
        <f t="shared" si="7"/>
        <v>0</v>
      </c>
      <c r="E14" s="488"/>
      <c r="F14" s="493"/>
      <c r="G14" s="332"/>
      <c r="H14" s="476">
        <f>SUM(F14:G14)</f>
        <v>0</v>
      </c>
      <c r="I14" s="571">
        <v>0</v>
      </c>
      <c r="J14" s="338"/>
      <c r="K14" s="332"/>
      <c r="L14" s="476">
        <f>SUM(J14:K14)</f>
        <v>0</v>
      </c>
      <c r="M14" s="541" t="e">
        <f t="shared" si="4"/>
        <v>#DIV/0!</v>
      </c>
      <c r="N14" s="494"/>
      <c r="O14" s="476"/>
      <c r="P14" s="476">
        <f>SUM(N14:O14)</f>
        <v>0</v>
      </c>
      <c r="Q14" s="541" t="e">
        <f t="shared" si="0"/>
        <v>#DIV/0!</v>
      </c>
      <c r="R14" s="494"/>
      <c r="S14" s="476"/>
      <c r="T14" s="476">
        <f>SUM(R14:S14)</f>
        <v>0</v>
      </c>
      <c r="U14" s="541" t="e">
        <f t="shared" si="5"/>
        <v>#DIV/0!</v>
      </c>
      <c r="V14" s="494"/>
      <c r="W14" s="476"/>
      <c r="X14" s="476">
        <f>SUM(V14:W14)</f>
        <v>0</v>
      </c>
      <c r="Y14" s="541" t="e">
        <f t="shared" si="6"/>
        <v>#DIV/0!</v>
      </c>
      <c r="Z14" s="494"/>
      <c r="AA14" s="476"/>
      <c r="AB14" s="476">
        <f>SUM(Z14:AA14)</f>
        <v>0</v>
      </c>
      <c r="AC14" s="541" t="e">
        <f t="shared" si="1"/>
        <v>#DIV/0!</v>
      </c>
      <c r="AD14" s="572"/>
      <c r="AE14" s="476"/>
      <c r="AF14" s="476">
        <f>SUM(AD14:AE14)</f>
        <v>0</v>
      </c>
      <c r="AG14" s="541" t="e">
        <f t="shared" si="2"/>
        <v>#DIV/0!</v>
      </c>
    </row>
    <row r="15" spans="1:33" x14ac:dyDescent="0.2">
      <c r="A15" s="484" t="s">
        <v>91</v>
      </c>
      <c r="B15" s="493"/>
      <c r="C15" s="332"/>
      <c r="D15" s="332">
        <f t="shared" si="7"/>
        <v>0</v>
      </c>
      <c r="E15" s="488"/>
      <c r="F15" s="494"/>
      <c r="G15" s="476"/>
      <c r="H15" s="476">
        <f>SUM(F15:G15)</f>
        <v>0</v>
      </c>
      <c r="I15" s="571">
        <v>0</v>
      </c>
      <c r="J15" s="572"/>
      <c r="K15" s="476"/>
      <c r="L15" s="476">
        <f>SUM(J15:K15)</f>
        <v>0</v>
      </c>
      <c r="M15" s="541" t="e">
        <f t="shared" si="4"/>
        <v>#DIV/0!</v>
      </c>
      <c r="N15" s="494"/>
      <c r="O15" s="476"/>
      <c r="P15" s="476">
        <f>SUM(N15:O15)</f>
        <v>0</v>
      </c>
      <c r="Q15" s="541" t="e">
        <f>(P15-$H15)/$H15</f>
        <v>#DIV/0!</v>
      </c>
      <c r="R15" s="494"/>
      <c r="S15" s="476"/>
      <c r="T15" s="476">
        <f>SUM(R15:S15)</f>
        <v>0</v>
      </c>
      <c r="U15" s="541" t="e">
        <f t="shared" si="5"/>
        <v>#DIV/0!</v>
      </c>
      <c r="V15" s="494"/>
      <c r="W15" s="476"/>
      <c r="X15" s="476">
        <f>SUM(V15:W15)</f>
        <v>0</v>
      </c>
      <c r="Y15" s="541" t="e">
        <f>(X15-$H15)/$H15</f>
        <v>#DIV/0!</v>
      </c>
      <c r="Z15" s="494"/>
      <c r="AA15" s="476"/>
      <c r="AB15" s="476">
        <f>SUM(Z15:AA15)</f>
        <v>0</v>
      </c>
      <c r="AC15" s="541" t="e">
        <f t="shared" si="1"/>
        <v>#DIV/0!</v>
      </c>
      <c r="AD15" s="572"/>
      <c r="AE15" s="476"/>
      <c r="AF15" s="476">
        <f>SUM(AD15:AE15)</f>
        <v>0</v>
      </c>
      <c r="AG15" s="541" t="e">
        <f t="shared" si="2"/>
        <v>#DIV/0!</v>
      </c>
    </row>
    <row r="16" spans="1:33" x14ac:dyDescent="0.2">
      <c r="A16" s="482" t="s">
        <v>81</v>
      </c>
      <c r="B16" s="492">
        <f>B17+B22</f>
        <v>0</v>
      </c>
      <c r="C16" s="475">
        <f>C17+C22</f>
        <v>0</v>
      </c>
      <c r="D16" s="574">
        <f t="shared" si="7"/>
        <v>0</v>
      </c>
      <c r="E16" s="562"/>
      <c r="F16" s="492">
        <f>F17+F22</f>
        <v>0</v>
      </c>
      <c r="G16" s="475">
        <f>G17+G22</f>
        <v>0</v>
      </c>
      <c r="H16" s="475">
        <f>H17+H22</f>
        <v>0</v>
      </c>
      <c r="I16" s="563">
        <v>0</v>
      </c>
      <c r="J16" s="564">
        <f>J17+J22</f>
        <v>0</v>
      </c>
      <c r="K16" s="475">
        <f>K17+K22</f>
        <v>0</v>
      </c>
      <c r="L16" s="475">
        <f>L17+L22</f>
        <v>0</v>
      </c>
      <c r="M16" s="565" t="e">
        <f t="shared" si="4"/>
        <v>#DIV/0!</v>
      </c>
      <c r="N16" s="492">
        <f>N17+N22</f>
        <v>0</v>
      </c>
      <c r="O16" s="475">
        <f>O17+O22</f>
        <v>0</v>
      </c>
      <c r="P16" s="475">
        <f>P17+P22</f>
        <v>0</v>
      </c>
      <c r="Q16" s="539" t="e">
        <f t="shared" si="0"/>
        <v>#DIV/0!</v>
      </c>
      <c r="R16" s="492">
        <f>R17+R22</f>
        <v>0</v>
      </c>
      <c r="S16" s="475">
        <f>S17+S22</f>
        <v>0</v>
      </c>
      <c r="T16" s="475">
        <f>T17+T22</f>
        <v>0</v>
      </c>
      <c r="U16" s="539" t="e">
        <f t="shared" si="5"/>
        <v>#DIV/0!</v>
      </c>
      <c r="V16" s="492">
        <f>V17+V22</f>
        <v>0</v>
      </c>
      <c r="W16" s="475">
        <f>W17+W22</f>
        <v>0</v>
      </c>
      <c r="X16" s="475">
        <f>X17+X22</f>
        <v>0</v>
      </c>
      <c r="Y16" s="565" t="e">
        <f t="shared" si="6"/>
        <v>#DIV/0!</v>
      </c>
      <c r="Z16" s="492">
        <f>Z17+Z22</f>
        <v>0</v>
      </c>
      <c r="AA16" s="475">
        <f>AA17+AA22</f>
        <v>0</v>
      </c>
      <c r="AB16" s="475">
        <f>AB17+AB22</f>
        <v>0</v>
      </c>
      <c r="AC16" s="565" t="e">
        <f t="shared" si="1"/>
        <v>#DIV/0!</v>
      </c>
      <c r="AD16" s="564">
        <f>AD17+AD22</f>
        <v>0</v>
      </c>
      <c r="AE16" s="475">
        <f>AE17+AE22</f>
        <v>0</v>
      </c>
      <c r="AF16" s="475">
        <f>AF17+AF22</f>
        <v>0</v>
      </c>
      <c r="AG16" s="565" t="e">
        <f t="shared" si="2"/>
        <v>#DIV/0!</v>
      </c>
    </row>
    <row r="17" spans="1:33" x14ac:dyDescent="0.2">
      <c r="A17" s="483" t="s">
        <v>173</v>
      </c>
      <c r="B17" s="457">
        <f>SUM(B18:B21)</f>
        <v>0</v>
      </c>
      <c r="C17" s="387">
        <f>SUM(C18:C21)</f>
        <v>0</v>
      </c>
      <c r="D17" s="573">
        <f t="shared" si="7"/>
        <v>0</v>
      </c>
      <c r="E17" s="489"/>
      <c r="F17" s="457">
        <f>SUM(F18:F21)</f>
        <v>0</v>
      </c>
      <c r="G17" s="387">
        <f>SUM(G18:G21)</f>
        <v>0</v>
      </c>
      <c r="H17" s="387">
        <f>SUM(H18:H21)</f>
        <v>0</v>
      </c>
      <c r="I17" s="567">
        <v>0</v>
      </c>
      <c r="J17" s="382">
        <f>SUM(J18:J21)</f>
        <v>0</v>
      </c>
      <c r="K17" s="387">
        <f>SUM(K18:K21)</f>
        <v>0</v>
      </c>
      <c r="L17" s="387">
        <f>SUM(L18:L21)</f>
        <v>0</v>
      </c>
      <c r="M17" s="568" t="e">
        <f t="shared" si="4"/>
        <v>#DIV/0!</v>
      </c>
      <c r="N17" s="457">
        <f>SUM(N18:N21)</f>
        <v>0</v>
      </c>
      <c r="O17" s="387">
        <f>SUM(O18:O21)</f>
        <v>0</v>
      </c>
      <c r="P17" s="387">
        <f>SUM(P18:P21)</f>
        <v>0</v>
      </c>
      <c r="Q17" s="568" t="e">
        <f t="shared" si="0"/>
        <v>#DIV/0!</v>
      </c>
      <c r="R17" s="457">
        <f>SUM(R18:R21)</f>
        <v>0</v>
      </c>
      <c r="S17" s="387">
        <f>SUM(S18:S21)</f>
        <v>0</v>
      </c>
      <c r="T17" s="387">
        <f>SUM(T18:T21)</f>
        <v>0</v>
      </c>
      <c r="U17" s="568" t="e">
        <f t="shared" si="5"/>
        <v>#DIV/0!</v>
      </c>
      <c r="V17" s="457">
        <f>SUM(V18:V21)</f>
        <v>0</v>
      </c>
      <c r="W17" s="387">
        <f>SUM(W18:W21)</f>
        <v>0</v>
      </c>
      <c r="X17" s="387">
        <f>SUM(X18:X21)</f>
        <v>0</v>
      </c>
      <c r="Y17" s="568" t="e">
        <f t="shared" si="6"/>
        <v>#DIV/0!</v>
      </c>
      <c r="Z17" s="457">
        <f>SUM(Z18:Z21)</f>
        <v>0</v>
      </c>
      <c r="AA17" s="387">
        <f>SUM(AA18:AA21)</f>
        <v>0</v>
      </c>
      <c r="AB17" s="387">
        <f>SUM(AB18:AB21)</f>
        <v>0</v>
      </c>
      <c r="AC17" s="568" t="e">
        <f t="shared" si="1"/>
        <v>#DIV/0!</v>
      </c>
      <c r="AD17" s="382">
        <f>SUM(AD18:AD21)</f>
        <v>0</v>
      </c>
      <c r="AE17" s="387">
        <f>SUM(AE18:AE21)</f>
        <v>0</v>
      </c>
      <c r="AF17" s="387">
        <f>SUM(AF18:AF21)</f>
        <v>0</v>
      </c>
      <c r="AG17" s="568" t="e">
        <f t="shared" si="2"/>
        <v>#DIV/0!</v>
      </c>
    </row>
    <row r="18" spans="1:33" x14ac:dyDescent="0.2">
      <c r="A18" s="484" t="s">
        <v>9</v>
      </c>
      <c r="B18" s="493"/>
      <c r="C18" s="332"/>
      <c r="D18" s="332">
        <f t="shared" si="7"/>
        <v>0</v>
      </c>
      <c r="E18" s="488"/>
      <c r="F18" s="493"/>
      <c r="G18" s="332"/>
      <c r="H18" s="476">
        <f>SUM(F18:G18)</f>
        <v>0</v>
      </c>
      <c r="I18" s="571">
        <v>0</v>
      </c>
      <c r="J18" s="572"/>
      <c r="K18" s="476"/>
      <c r="L18" s="476">
        <f>SUM(J18:K18)</f>
        <v>0</v>
      </c>
      <c r="M18" s="541" t="e">
        <f t="shared" si="4"/>
        <v>#DIV/0!</v>
      </c>
      <c r="N18" s="494"/>
      <c r="O18" s="476"/>
      <c r="P18" s="476">
        <f>SUM(N18:O18)</f>
        <v>0</v>
      </c>
      <c r="Q18" s="541" t="e">
        <f t="shared" si="0"/>
        <v>#DIV/0!</v>
      </c>
      <c r="R18" s="494"/>
      <c r="S18" s="476"/>
      <c r="T18" s="476">
        <f>SUM(R18:S18)</f>
        <v>0</v>
      </c>
      <c r="U18" s="541" t="e">
        <f t="shared" si="5"/>
        <v>#DIV/0!</v>
      </c>
      <c r="V18" s="494"/>
      <c r="W18" s="476"/>
      <c r="X18" s="476">
        <f>SUM(V18:W18)</f>
        <v>0</v>
      </c>
      <c r="Y18" s="541" t="e">
        <f t="shared" si="6"/>
        <v>#DIV/0!</v>
      </c>
      <c r="Z18" s="494"/>
      <c r="AA18" s="476"/>
      <c r="AB18" s="476">
        <f>SUM(Z18:AA18)</f>
        <v>0</v>
      </c>
      <c r="AC18" s="541" t="e">
        <f t="shared" si="1"/>
        <v>#DIV/0!</v>
      </c>
      <c r="AD18" s="572"/>
      <c r="AE18" s="476"/>
      <c r="AF18" s="476">
        <f>SUM(AD18:AE18)</f>
        <v>0</v>
      </c>
      <c r="AG18" s="541" t="e">
        <f t="shared" si="2"/>
        <v>#DIV/0!</v>
      </c>
    </row>
    <row r="19" spans="1:33" x14ac:dyDescent="0.2">
      <c r="A19" s="484" t="s">
        <v>103</v>
      </c>
      <c r="B19" s="493"/>
      <c r="C19" s="332"/>
      <c r="D19" s="332">
        <f t="shared" si="7"/>
        <v>0</v>
      </c>
      <c r="E19" s="488"/>
      <c r="F19" s="493"/>
      <c r="G19" s="575"/>
      <c r="H19" s="476">
        <f>SUM(F19:G19)</f>
        <v>0</v>
      </c>
      <c r="I19" s="571">
        <v>0</v>
      </c>
      <c r="J19" s="572"/>
      <c r="K19" s="576"/>
      <c r="L19" s="476">
        <f>SUM(J19:K19)</f>
        <v>0</v>
      </c>
      <c r="M19" s="541" t="e">
        <f t="shared" si="4"/>
        <v>#DIV/0!</v>
      </c>
      <c r="N19" s="494"/>
      <c r="O19" s="576"/>
      <c r="P19" s="476">
        <f>SUM(N19:O19)</f>
        <v>0</v>
      </c>
      <c r="Q19" s="541" t="e">
        <f t="shared" si="0"/>
        <v>#DIV/0!</v>
      </c>
      <c r="R19" s="494"/>
      <c r="S19" s="576"/>
      <c r="T19" s="476">
        <f>SUM(R19:S19)</f>
        <v>0</v>
      </c>
      <c r="U19" s="541" t="e">
        <f t="shared" si="5"/>
        <v>#DIV/0!</v>
      </c>
      <c r="V19" s="494"/>
      <c r="W19" s="576"/>
      <c r="X19" s="476">
        <f>SUM(V19:W19)</f>
        <v>0</v>
      </c>
      <c r="Y19" s="541" t="e">
        <f t="shared" si="6"/>
        <v>#DIV/0!</v>
      </c>
      <c r="Z19" s="494"/>
      <c r="AA19" s="576"/>
      <c r="AB19" s="476">
        <f>SUM(Z19:AA19)</f>
        <v>0</v>
      </c>
      <c r="AC19" s="541" t="e">
        <f t="shared" si="1"/>
        <v>#DIV/0!</v>
      </c>
      <c r="AD19" s="572"/>
      <c r="AE19" s="576"/>
      <c r="AF19" s="476">
        <f>SUM(AD19:AE19)</f>
        <v>0</v>
      </c>
      <c r="AG19" s="541" t="e">
        <f t="shared" si="2"/>
        <v>#DIV/0!</v>
      </c>
    </row>
    <row r="20" spans="1:33" x14ac:dyDescent="0.2">
      <c r="A20" s="484" t="s">
        <v>13</v>
      </c>
      <c r="B20" s="493"/>
      <c r="C20" s="332"/>
      <c r="D20" s="332">
        <f t="shared" si="7"/>
        <v>0</v>
      </c>
      <c r="E20" s="488"/>
      <c r="F20" s="493"/>
      <c r="G20" s="332"/>
      <c r="H20" s="476">
        <f>SUM(F20:G20)</f>
        <v>0</v>
      </c>
      <c r="I20" s="571">
        <v>0</v>
      </c>
      <c r="J20" s="572"/>
      <c r="K20" s="476"/>
      <c r="L20" s="476">
        <f>SUM(J20:K20)</f>
        <v>0</v>
      </c>
      <c r="M20" s="541" t="e">
        <f t="shared" si="4"/>
        <v>#DIV/0!</v>
      </c>
      <c r="N20" s="494"/>
      <c r="O20" s="476"/>
      <c r="P20" s="476">
        <f>SUM(N20:O20)</f>
        <v>0</v>
      </c>
      <c r="Q20" s="541" t="e">
        <f t="shared" si="0"/>
        <v>#DIV/0!</v>
      </c>
      <c r="R20" s="494"/>
      <c r="S20" s="476"/>
      <c r="T20" s="476">
        <f>SUM(R20:S20)</f>
        <v>0</v>
      </c>
      <c r="U20" s="541" t="e">
        <f t="shared" si="5"/>
        <v>#DIV/0!</v>
      </c>
      <c r="V20" s="494"/>
      <c r="W20" s="476"/>
      <c r="X20" s="476">
        <f>SUM(V20:W20)</f>
        <v>0</v>
      </c>
      <c r="Y20" s="541" t="e">
        <f t="shared" si="6"/>
        <v>#DIV/0!</v>
      </c>
      <c r="Z20" s="494"/>
      <c r="AA20" s="476"/>
      <c r="AB20" s="476">
        <f>SUM(Z20:AA20)</f>
        <v>0</v>
      </c>
      <c r="AC20" s="541" t="e">
        <f t="shared" si="1"/>
        <v>#DIV/0!</v>
      </c>
      <c r="AD20" s="572"/>
      <c r="AE20" s="476"/>
      <c r="AF20" s="476">
        <f>SUM(AD20:AE20)</f>
        <v>0</v>
      </c>
      <c r="AG20" s="541" t="e">
        <f t="shared" si="2"/>
        <v>#DIV/0!</v>
      </c>
    </row>
    <row r="21" spans="1:33" x14ac:dyDescent="0.2">
      <c r="A21" s="484" t="s">
        <v>80</v>
      </c>
      <c r="B21" s="493"/>
      <c r="C21" s="332"/>
      <c r="D21" s="332">
        <f t="shared" si="7"/>
        <v>0</v>
      </c>
      <c r="E21" s="488"/>
      <c r="F21" s="493"/>
      <c r="G21" s="332"/>
      <c r="H21" s="476">
        <f>SUM(F21:G21)</f>
        <v>0</v>
      </c>
      <c r="I21" s="571">
        <v>0</v>
      </c>
      <c r="J21" s="572"/>
      <c r="K21" s="476"/>
      <c r="L21" s="476">
        <f>SUM(J21:K21)</f>
        <v>0</v>
      </c>
      <c r="M21" s="541" t="e">
        <f t="shared" si="4"/>
        <v>#DIV/0!</v>
      </c>
      <c r="N21" s="494"/>
      <c r="O21" s="476"/>
      <c r="P21" s="476">
        <f>SUM(N21:O21)</f>
        <v>0</v>
      </c>
      <c r="Q21" s="541" t="e">
        <f t="shared" si="0"/>
        <v>#DIV/0!</v>
      </c>
      <c r="R21" s="494"/>
      <c r="S21" s="476"/>
      <c r="T21" s="476">
        <f>SUM(R21:S21)</f>
        <v>0</v>
      </c>
      <c r="U21" s="541" t="e">
        <f t="shared" si="5"/>
        <v>#DIV/0!</v>
      </c>
      <c r="V21" s="494"/>
      <c r="W21" s="476"/>
      <c r="X21" s="476">
        <f>SUM(V21:W21)</f>
        <v>0</v>
      </c>
      <c r="Y21" s="541" t="e">
        <f t="shared" si="6"/>
        <v>#DIV/0!</v>
      </c>
      <c r="Z21" s="494"/>
      <c r="AA21" s="476"/>
      <c r="AB21" s="476">
        <f>SUM(Z21:AA21)</f>
        <v>0</v>
      </c>
      <c r="AC21" s="541" t="e">
        <f t="shared" si="1"/>
        <v>#DIV/0!</v>
      </c>
      <c r="AD21" s="572"/>
      <c r="AE21" s="476"/>
      <c r="AF21" s="476">
        <f>SUM(AD21:AE21)</f>
        <v>0</v>
      </c>
      <c r="AG21" s="541" t="e">
        <f t="shared" si="2"/>
        <v>#DIV/0!</v>
      </c>
    </row>
    <row r="22" spans="1:33" x14ac:dyDescent="0.2">
      <c r="A22" s="483" t="s">
        <v>172</v>
      </c>
      <c r="B22" s="457">
        <f>SUM(B23:B23)</f>
        <v>0</v>
      </c>
      <c r="C22" s="387">
        <f>SUM(C23:C23)</f>
        <v>0</v>
      </c>
      <c r="D22" s="573">
        <f t="shared" si="7"/>
        <v>0</v>
      </c>
      <c r="E22" s="489"/>
      <c r="F22" s="457">
        <f>SUM(F23:F23)</f>
        <v>0</v>
      </c>
      <c r="G22" s="387">
        <f>SUM(G23:G23)</f>
        <v>0</v>
      </c>
      <c r="H22" s="387">
        <f>SUM(H23:H23)</f>
        <v>0</v>
      </c>
      <c r="I22" s="567">
        <v>0</v>
      </c>
      <c r="J22" s="382">
        <f>SUM(J23:J23)</f>
        <v>0</v>
      </c>
      <c r="K22" s="387">
        <f>SUM(K23:K23)</f>
        <v>0</v>
      </c>
      <c r="L22" s="387">
        <f>SUM(L23:L23)</f>
        <v>0</v>
      </c>
      <c r="M22" s="568" t="e">
        <f t="shared" si="4"/>
        <v>#DIV/0!</v>
      </c>
      <c r="N22" s="457">
        <f>SUM(N23:N23)</f>
        <v>0</v>
      </c>
      <c r="O22" s="387">
        <f>SUM(O23:O23)</f>
        <v>0</v>
      </c>
      <c r="P22" s="387">
        <f>SUM(P23:P23)</f>
        <v>0</v>
      </c>
      <c r="Q22" s="568" t="e">
        <f t="shared" si="0"/>
        <v>#DIV/0!</v>
      </c>
      <c r="R22" s="457">
        <f>SUM(R23:R23)</f>
        <v>0</v>
      </c>
      <c r="S22" s="387">
        <f>SUM(S23:S23)</f>
        <v>0</v>
      </c>
      <c r="T22" s="387">
        <f>SUM(T23:T23)</f>
        <v>0</v>
      </c>
      <c r="U22" s="568" t="e">
        <f t="shared" si="5"/>
        <v>#DIV/0!</v>
      </c>
      <c r="V22" s="457">
        <f>SUM(V23:V23)</f>
        <v>0</v>
      </c>
      <c r="W22" s="387">
        <f>SUM(W23:W23)</f>
        <v>0</v>
      </c>
      <c r="X22" s="387">
        <f>SUM(X23:X23)</f>
        <v>0</v>
      </c>
      <c r="Y22" s="568" t="e">
        <f t="shared" si="6"/>
        <v>#DIV/0!</v>
      </c>
      <c r="Z22" s="457">
        <f>SUM(Z23:Z23)</f>
        <v>0</v>
      </c>
      <c r="AA22" s="387">
        <f>SUM(AA23:AA23)</f>
        <v>0</v>
      </c>
      <c r="AB22" s="387">
        <f>SUM(AB23:AB23)</f>
        <v>0</v>
      </c>
      <c r="AC22" s="540" t="e">
        <f t="shared" si="1"/>
        <v>#DIV/0!</v>
      </c>
      <c r="AD22" s="382">
        <f>SUM(AD23:AD23)</f>
        <v>0</v>
      </c>
      <c r="AE22" s="387">
        <f>SUM(AE23:AE23)</f>
        <v>0</v>
      </c>
      <c r="AF22" s="387">
        <f>SUM(AF23:AF23)</f>
        <v>0</v>
      </c>
      <c r="AG22" s="568" t="e">
        <f t="shared" si="2"/>
        <v>#DIV/0!</v>
      </c>
    </row>
    <row r="23" spans="1:33" x14ac:dyDescent="0.2">
      <c r="A23" s="484" t="s">
        <v>3</v>
      </c>
      <c r="B23" s="493"/>
      <c r="C23" s="332"/>
      <c r="D23" s="332">
        <f t="shared" si="7"/>
        <v>0</v>
      </c>
      <c r="E23" s="488"/>
      <c r="F23" s="493"/>
      <c r="G23" s="332"/>
      <c r="H23" s="476">
        <f>SUM(F23:G23)</f>
        <v>0</v>
      </c>
      <c r="I23" s="571">
        <v>0</v>
      </c>
      <c r="J23" s="572"/>
      <c r="K23" s="476"/>
      <c r="L23" s="476">
        <f>SUM(J23:K23)</f>
        <v>0</v>
      </c>
      <c r="M23" s="541" t="e">
        <f t="shared" si="4"/>
        <v>#DIV/0!</v>
      </c>
      <c r="N23" s="494"/>
      <c r="O23" s="476"/>
      <c r="P23" s="476">
        <f>SUM(N23:O23)</f>
        <v>0</v>
      </c>
      <c r="Q23" s="541" t="e">
        <f t="shared" si="0"/>
        <v>#DIV/0!</v>
      </c>
      <c r="R23" s="494"/>
      <c r="S23" s="476"/>
      <c r="T23" s="476">
        <f>SUM(R23:S23)</f>
        <v>0</v>
      </c>
      <c r="U23" s="541" t="e">
        <f t="shared" si="5"/>
        <v>#DIV/0!</v>
      </c>
      <c r="V23" s="494"/>
      <c r="W23" s="476"/>
      <c r="X23" s="476">
        <f>SUM(V23:W23)</f>
        <v>0</v>
      </c>
      <c r="Y23" s="541" t="e">
        <f t="shared" si="6"/>
        <v>#DIV/0!</v>
      </c>
      <c r="Z23" s="494"/>
      <c r="AA23" s="476"/>
      <c r="AB23" s="476">
        <f>SUM(Z23:AA23)</f>
        <v>0</v>
      </c>
      <c r="AC23" s="541" t="e">
        <f t="shared" si="1"/>
        <v>#DIV/0!</v>
      </c>
      <c r="AD23" s="572"/>
      <c r="AE23" s="476"/>
      <c r="AF23" s="476">
        <f>SUM(AD23:AE23)</f>
        <v>0</v>
      </c>
      <c r="AG23" s="541" t="e">
        <f t="shared" si="2"/>
        <v>#DIV/0!</v>
      </c>
    </row>
    <row r="24" spans="1:33" x14ac:dyDescent="0.2">
      <c r="A24" s="482" t="s">
        <v>82</v>
      </c>
      <c r="B24" s="492">
        <f>B25+B30+B46</f>
        <v>0</v>
      </c>
      <c r="C24" s="475">
        <f>C25+C30+C46</f>
        <v>0</v>
      </c>
      <c r="D24" s="574">
        <f t="shared" si="7"/>
        <v>0</v>
      </c>
      <c r="E24" s="562"/>
      <c r="F24" s="492">
        <f>F25+F30+F46</f>
        <v>0</v>
      </c>
      <c r="G24" s="475">
        <f>G25+G30+G46</f>
        <v>0</v>
      </c>
      <c r="H24" s="475">
        <f>H25+H30+H46</f>
        <v>0</v>
      </c>
      <c r="I24" s="563">
        <v>0</v>
      </c>
      <c r="J24" s="564">
        <f>J25+J30+J46</f>
        <v>0</v>
      </c>
      <c r="K24" s="475">
        <f>K25+K30+K46</f>
        <v>0</v>
      </c>
      <c r="L24" s="475">
        <f>L25+L30+L46</f>
        <v>0</v>
      </c>
      <c r="M24" s="565" t="e">
        <f t="shared" si="4"/>
        <v>#DIV/0!</v>
      </c>
      <c r="N24" s="492">
        <f>N25+N30+N46</f>
        <v>0</v>
      </c>
      <c r="O24" s="475">
        <f>O25+O30+O46</f>
        <v>0</v>
      </c>
      <c r="P24" s="475">
        <f>P25+P30+P46</f>
        <v>0</v>
      </c>
      <c r="Q24" s="539" t="e">
        <f t="shared" si="0"/>
        <v>#DIV/0!</v>
      </c>
      <c r="R24" s="492">
        <f>R25+R30+R46</f>
        <v>0</v>
      </c>
      <c r="S24" s="475">
        <f>S25+S30+S46</f>
        <v>0</v>
      </c>
      <c r="T24" s="475">
        <f>T25+T30+T46</f>
        <v>0</v>
      </c>
      <c r="U24" s="539" t="e">
        <f t="shared" si="5"/>
        <v>#DIV/0!</v>
      </c>
      <c r="V24" s="492">
        <f>V25+V30+V46</f>
        <v>0</v>
      </c>
      <c r="W24" s="475">
        <f>W25+W30+W46</f>
        <v>0</v>
      </c>
      <c r="X24" s="475">
        <f>X25+X30+X46</f>
        <v>0</v>
      </c>
      <c r="Y24" s="565" t="e">
        <f t="shared" si="6"/>
        <v>#DIV/0!</v>
      </c>
      <c r="Z24" s="492">
        <f>Z25+Z30+Z46</f>
        <v>0</v>
      </c>
      <c r="AA24" s="475">
        <f>AA25+AA30+AA46</f>
        <v>0</v>
      </c>
      <c r="AB24" s="475">
        <f>AB25+AB30+AB46</f>
        <v>0</v>
      </c>
      <c r="AC24" s="565" t="e">
        <f t="shared" si="1"/>
        <v>#DIV/0!</v>
      </c>
      <c r="AD24" s="564">
        <f>AD25+AD30+AD46</f>
        <v>0</v>
      </c>
      <c r="AE24" s="475">
        <f>AE25+AE30+AE46</f>
        <v>0</v>
      </c>
      <c r="AF24" s="475">
        <f>AF25+AF30+AF46</f>
        <v>0</v>
      </c>
      <c r="AG24" s="565" t="e">
        <f t="shared" si="2"/>
        <v>#DIV/0!</v>
      </c>
    </row>
    <row r="25" spans="1:33" x14ac:dyDescent="0.2">
      <c r="A25" s="483" t="s">
        <v>171</v>
      </c>
      <c r="B25" s="457">
        <f>SUM(B26:B29)</f>
        <v>0</v>
      </c>
      <c r="C25" s="387">
        <f>SUM(C26:C29)</f>
        <v>0</v>
      </c>
      <c r="D25" s="573">
        <f t="shared" si="7"/>
        <v>0</v>
      </c>
      <c r="E25" s="566"/>
      <c r="F25" s="457">
        <f>SUM(F26:F29)</f>
        <v>0</v>
      </c>
      <c r="G25" s="387">
        <f>SUM(G26:G29)</f>
        <v>0</v>
      </c>
      <c r="H25" s="387">
        <f>SUM(H26:H29)</f>
        <v>0</v>
      </c>
      <c r="I25" s="567">
        <v>0</v>
      </c>
      <c r="J25" s="382">
        <f>SUM(J26:J29)</f>
        <v>0</v>
      </c>
      <c r="K25" s="387">
        <f>SUM(K26:K29)</f>
        <v>0</v>
      </c>
      <c r="L25" s="387">
        <f>SUM(L26:L29)</f>
        <v>0</v>
      </c>
      <c r="M25" s="568" t="e">
        <f t="shared" si="4"/>
        <v>#DIV/0!</v>
      </c>
      <c r="N25" s="457">
        <f>SUM(N26:N29)</f>
        <v>0</v>
      </c>
      <c r="O25" s="387">
        <f>SUM(O26:O29)</f>
        <v>0</v>
      </c>
      <c r="P25" s="387">
        <f>SUM(P26:P29)</f>
        <v>0</v>
      </c>
      <c r="Q25" s="568" t="e">
        <f t="shared" si="0"/>
        <v>#DIV/0!</v>
      </c>
      <c r="R25" s="457">
        <f>SUM(R26:R29)</f>
        <v>0</v>
      </c>
      <c r="S25" s="387">
        <f>SUM(S26:S29)</f>
        <v>0</v>
      </c>
      <c r="T25" s="387">
        <f>SUM(T26:T29)</f>
        <v>0</v>
      </c>
      <c r="U25" s="568" t="e">
        <f t="shared" si="5"/>
        <v>#DIV/0!</v>
      </c>
      <c r="V25" s="457">
        <f>SUM(V26:V29)</f>
        <v>0</v>
      </c>
      <c r="W25" s="387">
        <f>SUM(W26:W29)</f>
        <v>0</v>
      </c>
      <c r="X25" s="387">
        <f>SUM(X26:X29)</f>
        <v>0</v>
      </c>
      <c r="Y25" s="568" t="e">
        <f t="shared" si="6"/>
        <v>#DIV/0!</v>
      </c>
      <c r="Z25" s="457">
        <f>SUM(Z26:Z29)</f>
        <v>0</v>
      </c>
      <c r="AA25" s="387">
        <f>SUM(AA26:AA29)</f>
        <v>0</v>
      </c>
      <c r="AB25" s="387">
        <f>SUM(AB26:AB29)</f>
        <v>0</v>
      </c>
      <c r="AC25" s="568" t="e">
        <f t="shared" si="1"/>
        <v>#DIV/0!</v>
      </c>
      <c r="AD25" s="382">
        <f>SUM(AD26:AD29)</f>
        <v>0</v>
      </c>
      <c r="AE25" s="387">
        <f>SUM(AE26:AE29)</f>
        <v>0</v>
      </c>
      <c r="AF25" s="387">
        <f>SUM(AF26:AF29)</f>
        <v>0</v>
      </c>
      <c r="AG25" s="568" t="e">
        <f t="shared" si="2"/>
        <v>#DIV/0!</v>
      </c>
    </row>
    <row r="26" spans="1:33" x14ac:dyDescent="0.2">
      <c r="A26" s="484" t="s">
        <v>44</v>
      </c>
      <c r="B26" s="493"/>
      <c r="C26" s="332"/>
      <c r="D26" s="332">
        <f t="shared" si="7"/>
        <v>0</v>
      </c>
      <c r="E26" s="488"/>
      <c r="F26" s="493"/>
      <c r="G26" s="332"/>
      <c r="H26" s="476">
        <f>SUM(F26:G26)</f>
        <v>0</v>
      </c>
      <c r="I26" s="571">
        <v>0</v>
      </c>
      <c r="J26" s="338"/>
      <c r="K26" s="332"/>
      <c r="L26" s="476">
        <f>SUM(J26:K26)</f>
        <v>0</v>
      </c>
      <c r="M26" s="541" t="e">
        <f t="shared" si="4"/>
        <v>#DIV/0!</v>
      </c>
      <c r="N26" s="493"/>
      <c r="O26" s="332"/>
      <c r="P26" s="476">
        <f>SUM(N26:O26)</f>
        <v>0</v>
      </c>
      <c r="Q26" s="541" t="e">
        <f t="shared" si="0"/>
        <v>#DIV/0!</v>
      </c>
      <c r="R26" s="493"/>
      <c r="S26" s="332"/>
      <c r="T26" s="476">
        <f>SUM(R26:S26)</f>
        <v>0</v>
      </c>
      <c r="U26" s="541" t="e">
        <f t="shared" si="5"/>
        <v>#DIV/0!</v>
      </c>
      <c r="V26" s="493"/>
      <c r="W26" s="332"/>
      <c r="X26" s="476">
        <f>SUM(V26:W26)</f>
        <v>0</v>
      </c>
      <c r="Y26" s="541" t="e">
        <f t="shared" si="6"/>
        <v>#DIV/0!</v>
      </c>
      <c r="Z26" s="493"/>
      <c r="AA26" s="332"/>
      <c r="AB26" s="476">
        <f>SUM(Z26:AA26)</f>
        <v>0</v>
      </c>
      <c r="AC26" s="541" t="e">
        <f t="shared" si="1"/>
        <v>#DIV/0!</v>
      </c>
      <c r="AD26" s="338"/>
      <c r="AE26" s="332"/>
      <c r="AF26" s="476">
        <f>SUM(AD26:AE26)</f>
        <v>0</v>
      </c>
      <c r="AG26" s="541" t="e">
        <f t="shared" si="2"/>
        <v>#DIV/0!</v>
      </c>
    </row>
    <row r="27" spans="1:33" x14ac:dyDescent="0.2">
      <c r="A27" s="484" t="s">
        <v>130</v>
      </c>
      <c r="B27" s="493"/>
      <c r="C27" s="332"/>
      <c r="D27" s="332">
        <f t="shared" si="7"/>
        <v>0</v>
      </c>
      <c r="E27" s="488"/>
      <c r="F27" s="493"/>
      <c r="G27" s="332"/>
      <c r="H27" s="476">
        <f>SUM(F27:G27)</f>
        <v>0</v>
      </c>
      <c r="I27" s="571">
        <v>0</v>
      </c>
      <c r="J27" s="572"/>
      <c r="K27" s="476"/>
      <c r="L27" s="476">
        <f>SUM(J27:K27)</f>
        <v>0</v>
      </c>
      <c r="M27" s="541" t="e">
        <f t="shared" si="4"/>
        <v>#DIV/0!</v>
      </c>
      <c r="N27" s="494"/>
      <c r="O27" s="476"/>
      <c r="P27" s="476">
        <f>SUM(N27:O27)</f>
        <v>0</v>
      </c>
      <c r="Q27" s="541" t="e">
        <f t="shared" si="0"/>
        <v>#DIV/0!</v>
      </c>
      <c r="R27" s="494"/>
      <c r="S27" s="476"/>
      <c r="T27" s="476">
        <f>SUM(R27:S27)</f>
        <v>0</v>
      </c>
      <c r="U27" s="541" t="e">
        <f t="shared" si="5"/>
        <v>#DIV/0!</v>
      </c>
      <c r="V27" s="494"/>
      <c r="W27" s="476"/>
      <c r="X27" s="476">
        <f>SUM(V27:W27)</f>
        <v>0</v>
      </c>
      <c r="Y27" s="541" t="e">
        <f t="shared" si="6"/>
        <v>#DIV/0!</v>
      </c>
      <c r="Z27" s="494"/>
      <c r="AA27" s="476"/>
      <c r="AB27" s="476">
        <f>SUM(Z27:AA27)</f>
        <v>0</v>
      </c>
      <c r="AC27" s="541" t="e">
        <f t="shared" si="1"/>
        <v>#DIV/0!</v>
      </c>
      <c r="AD27" s="572"/>
      <c r="AE27" s="476"/>
      <c r="AF27" s="476">
        <f>SUM(AD27:AE27)</f>
        <v>0</v>
      </c>
      <c r="AG27" s="541" t="e">
        <f t="shared" si="2"/>
        <v>#DIV/0!</v>
      </c>
    </row>
    <row r="28" spans="1:33" x14ac:dyDescent="0.2">
      <c r="A28" s="484" t="s">
        <v>11</v>
      </c>
      <c r="B28" s="493"/>
      <c r="C28" s="332"/>
      <c r="D28" s="332">
        <f t="shared" si="7"/>
        <v>0</v>
      </c>
      <c r="E28" s="488"/>
      <c r="F28" s="493"/>
      <c r="G28" s="332"/>
      <c r="H28" s="476">
        <f>SUM(F28:G28)</f>
        <v>0</v>
      </c>
      <c r="I28" s="571">
        <v>0</v>
      </c>
      <c r="J28" s="572"/>
      <c r="K28" s="476"/>
      <c r="L28" s="476">
        <f>SUM(J28:K28)</f>
        <v>0</v>
      </c>
      <c r="M28" s="541" t="e">
        <f t="shared" si="4"/>
        <v>#DIV/0!</v>
      </c>
      <c r="N28" s="494"/>
      <c r="O28" s="476"/>
      <c r="P28" s="476">
        <f>SUM(N28:O28)</f>
        <v>0</v>
      </c>
      <c r="Q28" s="541" t="e">
        <f t="shared" si="0"/>
        <v>#DIV/0!</v>
      </c>
      <c r="R28" s="494"/>
      <c r="S28" s="476"/>
      <c r="T28" s="476">
        <f>SUM(R28:S28)</f>
        <v>0</v>
      </c>
      <c r="U28" s="541" t="e">
        <f t="shared" si="5"/>
        <v>#DIV/0!</v>
      </c>
      <c r="V28" s="494"/>
      <c r="W28" s="476"/>
      <c r="X28" s="476">
        <f>SUM(V28:W28)</f>
        <v>0</v>
      </c>
      <c r="Y28" s="541" t="e">
        <f t="shared" si="6"/>
        <v>#DIV/0!</v>
      </c>
      <c r="Z28" s="494"/>
      <c r="AA28" s="476"/>
      <c r="AB28" s="476">
        <f>SUM(Z28:AA28)</f>
        <v>0</v>
      </c>
      <c r="AC28" s="541" t="e">
        <f t="shared" si="1"/>
        <v>#DIV/0!</v>
      </c>
      <c r="AD28" s="572"/>
      <c r="AE28" s="476"/>
      <c r="AF28" s="476">
        <f>SUM(AD28:AE28)</f>
        <v>0</v>
      </c>
      <c r="AG28" s="541" t="e">
        <f t="shared" si="2"/>
        <v>#DIV/0!</v>
      </c>
    </row>
    <row r="29" spans="1:33" x14ac:dyDescent="0.2">
      <c r="A29" s="484" t="s">
        <v>10</v>
      </c>
      <c r="B29" s="493"/>
      <c r="C29" s="332"/>
      <c r="D29" s="332">
        <f t="shared" si="7"/>
        <v>0</v>
      </c>
      <c r="E29" s="488"/>
      <c r="F29" s="493"/>
      <c r="G29" s="332"/>
      <c r="H29" s="476">
        <f>SUM(F29:G29)</f>
        <v>0</v>
      </c>
      <c r="I29" s="571">
        <v>0</v>
      </c>
      <c r="J29" s="338"/>
      <c r="K29" s="332"/>
      <c r="L29" s="476">
        <f>SUM(J29:K29)</f>
        <v>0</v>
      </c>
      <c r="M29" s="541" t="e">
        <f t="shared" si="4"/>
        <v>#DIV/0!</v>
      </c>
      <c r="N29" s="493"/>
      <c r="O29" s="332"/>
      <c r="P29" s="476">
        <f>SUM(N29:O29)</f>
        <v>0</v>
      </c>
      <c r="Q29" s="541" t="e">
        <f t="shared" si="0"/>
        <v>#DIV/0!</v>
      </c>
      <c r="R29" s="493"/>
      <c r="S29" s="332"/>
      <c r="T29" s="476">
        <f>SUM(R29:S29)</f>
        <v>0</v>
      </c>
      <c r="U29" s="541" t="e">
        <f t="shared" si="5"/>
        <v>#DIV/0!</v>
      </c>
      <c r="V29" s="493"/>
      <c r="W29" s="332"/>
      <c r="X29" s="476">
        <f>SUM(V29:W29)</f>
        <v>0</v>
      </c>
      <c r="Y29" s="541" t="e">
        <f t="shared" si="6"/>
        <v>#DIV/0!</v>
      </c>
      <c r="Z29" s="493"/>
      <c r="AA29" s="332"/>
      <c r="AB29" s="476">
        <f>SUM(Z29:AA29)</f>
        <v>0</v>
      </c>
      <c r="AC29" s="541" t="e">
        <f t="shared" si="1"/>
        <v>#DIV/0!</v>
      </c>
      <c r="AD29" s="338"/>
      <c r="AE29" s="332"/>
      <c r="AF29" s="476">
        <f>SUM(AD29:AE29)</f>
        <v>0</v>
      </c>
      <c r="AG29" s="541" t="e">
        <f t="shared" si="2"/>
        <v>#DIV/0!</v>
      </c>
    </row>
    <row r="30" spans="1:33" x14ac:dyDescent="0.2">
      <c r="A30" s="483" t="s">
        <v>173</v>
      </c>
      <c r="B30" s="457">
        <f>SUM(B31:B45)</f>
        <v>0</v>
      </c>
      <c r="C30" s="387">
        <f>SUM(C31:C45)</f>
        <v>0</v>
      </c>
      <c r="D30" s="573">
        <f t="shared" si="7"/>
        <v>0</v>
      </c>
      <c r="E30" s="489"/>
      <c r="F30" s="457">
        <f>SUM(F31:F45)</f>
        <v>0</v>
      </c>
      <c r="G30" s="387">
        <f>SUM(G31:G45)</f>
        <v>0</v>
      </c>
      <c r="H30" s="387">
        <f>SUM(H31:H45)</f>
        <v>0</v>
      </c>
      <c r="I30" s="567">
        <v>0</v>
      </c>
      <c r="J30" s="382">
        <f>SUM(J31:J45)</f>
        <v>0</v>
      </c>
      <c r="K30" s="387">
        <f>SUM(K31:K45)</f>
        <v>0</v>
      </c>
      <c r="L30" s="387">
        <f>SUM(L31:L45)</f>
        <v>0</v>
      </c>
      <c r="M30" s="568" t="e">
        <f t="shared" si="4"/>
        <v>#DIV/0!</v>
      </c>
      <c r="N30" s="457">
        <f>SUM(N31:N45)</f>
        <v>0</v>
      </c>
      <c r="O30" s="387">
        <f>SUM(O31:O45)</f>
        <v>0</v>
      </c>
      <c r="P30" s="387">
        <f>SUM(P31:P45)</f>
        <v>0</v>
      </c>
      <c r="Q30" s="568" t="e">
        <f t="shared" si="0"/>
        <v>#DIV/0!</v>
      </c>
      <c r="R30" s="457">
        <f>SUM(R31:R45)</f>
        <v>0</v>
      </c>
      <c r="S30" s="387">
        <f>SUM(S31:S45)</f>
        <v>0</v>
      </c>
      <c r="T30" s="387">
        <f>SUM(T31:T45)</f>
        <v>0</v>
      </c>
      <c r="U30" s="568" t="e">
        <f t="shared" si="5"/>
        <v>#DIV/0!</v>
      </c>
      <c r="V30" s="457">
        <f>SUM(V31:V45)</f>
        <v>0</v>
      </c>
      <c r="W30" s="387">
        <f>SUM(W31:W45)</f>
        <v>0</v>
      </c>
      <c r="X30" s="387">
        <f>SUM(X31:X45)</f>
        <v>0</v>
      </c>
      <c r="Y30" s="568" t="e">
        <f t="shared" si="6"/>
        <v>#DIV/0!</v>
      </c>
      <c r="Z30" s="457">
        <f>SUM(Z31:Z45)</f>
        <v>0</v>
      </c>
      <c r="AA30" s="387">
        <f>SUM(AA31:AA45)</f>
        <v>0</v>
      </c>
      <c r="AB30" s="387">
        <f>SUM(AB31:AB45)</f>
        <v>0</v>
      </c>
      <c r="AC30" s="568" t="e">
        <f t="shared" si="1"/>
        <v>#DIV/0!</v>
      </c>
      <c r="AD30" s="382">
        <f>SUM(AD31:AD45)</f>
        <v>0</v>
      </c>
      <c r="AE30" s="387">
        <f>SUM(AE31:AE45)</f>
        <v>0</v>
      </c>
      <c r="AF30" s="387">
        <f>SUM(AF31:AF45)</f>
        <v>0</v>
      </c>
      <c r="AG30" s="568" t="e">
        <f t="shared" si="2"/>
        <v>#DIV/0!</v>
      </c>
    </row>
    <row r="31" spans="1:33" x14ac:dyDescent="0.2">
      <c r="A31" s="484" t="s">
        <v>9</v>
      </c>
      <c r="B31" s="493"/>
      <c r="C31" s="332"/>
      <c r="D31" s="332">
        <f t="shared" si="7"/>
        <v>0</v>
      </c>
      <c r="E31" s="488"/>
      <c r="F31" s="493"/>
      <c r="G31" s="332"/>
      <c r="H31" s="476">
        <f t="shared" ref="H31:H44" si="8">SUM(F31:G31)</f>
        <v>0</v>
      </c>
      <c r="I31" s="571">
        <v>0</v>
      </c>
      <c r="J31" s="572"/>
      <c r="K31" s="476"/>
      <c r="L31" s="476">
        <f t="shared" ref="L31:L44" si="9">SUM(J31:K31)</f>
        <v>0</v>
      </c>
      <c r="M31" s="541" t="e">
        <f t="shared" si="4"/>
        <v>#DIV/0!</v>
      </c>
      <c r="N31" s="494"/>
      <c r="O31" s="476"/>
      <c r="P31" s="476">
        <f t="shared" ref="P31:P44" si="10">SUM(N31:O31)</f>
        <v>0</v>
      </c>
      <c r="Q31" s="541" t="e">
        <f t="shared" si="0"/>
        <v>#DIV/0!</v>
      </c>
      <c r="R31" s="494"/>
      <c r="S31" s="476"/>
      <c r="T31" s="476">
        <f t="shared" ref="T31:T45" si="11">SUM(R31:S31)</f>
        <v>0</v>
      </c>
      <c r="U31" s="541" t="e">
        <f t="shared" si="5"/>
        <v>#DIV/0!</v>
      </c>
      <c r="V31" s="494"/>
      <c r="W31" s="476"/>
      <c r="X31" s="476">
        <f t="shared" ref="X31:X45" si="12">SUM(V31:W31)</f>
        <v>0</v>
      </c>
      <c r="Y31" s="541" t="e">
        <f t="shared" si="6"/>
        <v>#DIV/0!</v>
      </c>
      <c r="Z31" s="494"/>
      <c r="AA31" s="476"/>
      <c r="AB31" s="476">
        <f t="shared" ref="AB31:AB45" si="13">SUM(Z31:AA31)</f>
        <v>0</v>
      </c>
      <c r="AC31" s="541" t="e">
        <f t="shared" si="1"/>
        <v>#DIV/0!</v>
      </c>
      <c r="AD31" s="572"/>
      <c r="AE31" s="476"/>
      <c r="AF31" s="476">
        <f t="shared" ref="AF31:AF45" si="14">SUM(AD31:AE31)</f>
        <v>0</v>
      </c>
      <c r="AG31" s="541" t="e">
        <f t="shared" si="2"/>
        <v>#DIV/0!</v>
      </c>
    </row>
    <row r="32" spans="1:33" x14ac:dyDescent="0.2">
      <c r="A32" s="484" t="s">
        <v>119</v>
      </c>
      <c r="B32" s="493"/>
      <c r="C32" s="332"/>
      <c r="D32" s="332">
        <f t="shared" si="7"/>
        <v>0</v>
      </c>
      <c r="E32" s="488"/>
      <c r="F32" s="493"/>
      <c r="G32" s="332"/>
      <c r="H32" s="476">
        <f t="shared" si="8"/>
        <v>0</v>
      </c>
      <c r="I32" s="571">
        <v>0</v>
      </c>
      <c r="J32" s="572"/>
      <c r="K32" s="476"/>
      <c r="L32" s="476">
        <f t="shared" si="9"/>
        <v>0</v>
      </c>
      <c r="M32" s="541" t="e">
        <f t="shared" si="4"/>
        <v>#DIV/0!</v>
      </c>
      <c r="N32" s="494"/>
      <c r="O32" s="476"/>
      <c r="P32" s="476">
        <f t="shared" si="10"/>
        <v>0</v>
      </c>
      <c r="Q32" s="541" t="e">
        <f t="shared" si="0"/>
        <v>#DIV/0!</v>
      </c>
      <c r="R32" s="494"/>
      <c r="S32" s="476"/>
      <c r="T32" s="476">
        <f t="shared" si="11"/>
        <v>0</v>
      </c>
      <c r="U32" s="541" t="e">
        <f t="shared" si="5"/>
        <v>#DIV/0!</v>
      </c>
      <c r="V32" s="494"/>
      <c r="W32" s="476"/>
      <c r="X32" s="476">
        <f t="shared" si="12"/>
        <v>0</v>
      </c>
      <c r="Y32" s="541" t="e">
        <f t="shared" si="6"/>
        <v>#DIV/0!</v>
      </c>
      <c r="Z32" s="494"/>
      <c r="AA32" s="476"/>
      <c r="AB32" s="476">
        <f t="shared" si="13"/>
        <v>0</v>
      </c>
      <c r="AC32" s="541" t="e">
        <f t="shared" si="1"/>
        <v>#DIV/0!</v>
      </c>
      <c r="AD32" s="572"/>
      <c r="AE32" s="476"/>
      <c r="AF32" s="476">
        <f t="shared" si="14"/>
        <v>0</v>
      </c>
      <c r="AG32" s="541" t="e">
        <f t="shared" si="2"/>
        <v>#DIV/0!</v>
      </c>
    </row>
    <row r="33" spans="1:33" x14ac:dyDescent="0.2">
      <c r="A33" s="484" t="s">
        <v>151</v>
      </c>
      <c r="B33" s="493"/>
      <c r="C33" s="332"/>
      <c r="D33" s="332">
        <f t="shared" si="7"/>
        <v>0</v>
      </c>
      <c r="E33" s="488"/>
      <c r="F33" s="493"/>
      <c r="G33" s="332"/>
      <c r="H33" s="476">
        <f t="shared" si="8"/>
        <v>0</v>
      </c>
      <c r="I33" s="571">
        <v>0</v>
      </c>
      <c r="J33" s="572"/>
      <c r="K33" s="476"/>
      <c r="L33" s="476">
        <f t="shared" si="9"/>
        <v>0</v>
      </c>
      <c r="M33" s="541" t="e">
        <f t="shared" si="4"/>
        <v>#DIV/0!</v>
      </c>
      <c r="N33" s="494"/>
      <c r="O33" s="476"/>
      <c r="P33" s="476">
        <f t="shared" si="10"/>
        <v>0</v>
      </c>
      <c r="Q33" s="541" t="e">
        <f t="shared" si="0"/>
        <v>#DIV/0!</v>
      </c>
      <c r="R33" s="494"/>
      <c r="S33" s="476"/>
      <c r="T33" s="476">
        <f t="shared" si="11"/>
        <v>0</v>
      </c>
      <c r="U33" s="541" t="e">
        <f t="shared" si="5"/>
        <v>#DIV/0!</v>
      </c>
      <c r="V33" s="494"/>
      <c r="W33" s="476"/>
      <c r="X33" s="476">
        <f t="shared" si="12"/>
        <v>0</v>
      </c>
      <c r="Y33" s="541" t="e">
        <f t="shared" si="6"/>
        <v>#DIV/0!</v>
      </c>
      <c r="Z33" s="494"/>
      <c r="AA33" s="476"/>
      <c r="AB33" s="476">
        <f t="shared" si="13"/>
        <v>0</v>
      </c>
      <c r="AC33" s="541" t="e">
        <f t="shared" si="1"/>
        <v>#DIV/0!</v>
      </c>
      <c r="AD33" s="572"/>
      <c r="AE33" s="476"/>
      <c r="AF33" s="476">
        <f t="shared" si="14"/>
        <v>0</v>
      </c>
      <c r="AG33" s="541" t="e">
        <f t="shared" si="2"/>
        <v>#DIV/0!</v>
      </c>
    </row>
    <row r="34" spans="1:33" x14ac:dyDescent="0.2">
      <c r="A34" s="484" t="s">
        <v>103</v>
      </c>
      <c r="B34" s="493"/>
      <c r="C34" s="332"/>
      <c r="D34" s="332">
        <f t="shared" si="7"/>
        <v>0</v>
      </c>
      <c r="E34" s="488"/>
      <c r="F34" s="493"/>
      <c r="G34" s="332"/>
      <c r="H34" s="476">
        <f t="shared" si="8"/>
        <v>0</v>
      </c>
      <c r="I34" s="571">
        <v>0</v>
      </c>
      <c r="J34" s="572"/>
      <c r="K34" s="476"/>
      <c r="L34" s="476">
        <f t="shared" si="9"/>
        <v>0</v>
      </c>
      <c r="M34" s="541" t="e">
        <f t="shared" si="4"/>
        <v>#DIV/0!</v>
      </c>
      <c r="N34" s="494"/>
      <c r="O34" s="476"/>
      <c r="P34" s="476">
        <f t="shared" si="10"/>
        <v>0</v>
      </c>
      <c r="Q34" s="541" t="e">
        <f t="shared" si="0"/>
        <v>#DIV/0!</v>
      </c>
      <c r="R34" s="494"/>
      <c r="S34" s="476"/>
      <c r="T34" s="476">
        <f t="shared" si="11"/>
        <v>0</v>
      </c>
      <c r="U34" s="541" t="e">
        <f t="shared" si="5"/>
        <v>#DIV/0!</v>
      </c>
      <c r="V34" s="494"/>
      <c r="W34" s="476"/>
      <c r="X34" s="476">
        <f t="shared" si="12"/>
        <v>0</v>
      </c>
      <c r="Y34" s="541" t="e">
        <f t="shared" si="6"/>
        <v>#DIV/0!</v>
      </c>
      <c r="Z34" s="494"/>
      <c r="AA34" s="476"/>
      <c r="AB34" s="476">
        <f t="shared" si="13"/>
        <v>0</v>
      </c>
      <c r="AC34" s="541" t="e">
        <f t="shared" si="1"/>
        <v>#DIV/0!</v>
      </c>
      <c r="AD34" s="572"/>
      <c r="AE34" s="476"/>
      <c r="AF34" s="476">
        <f t="shared" si="14"/>
        <v>0</v>
      </c>
      <c r="AG34" s="541" t="e">
        <f t="shared" si="2"/>
        <v>#DIV/0!</v>
      </c>
    </row>
    <row r="35" spans="1:33" x14ac:dyDescent="0.2">
      <c r="A35" s="484" t="s">
        <v>154</v>
      </c>
      <c r="B35" s="493"/>
      <c r="C35" s="332"/>
      <c r="D35" s="332">
        <f t="shared" si="7"/>
        <v>0</v>
      </c>
      <c r="E35" s="488"/>
      <c r="F35" s="493"/>
      <c r="G35" s="332"/>
      <c r="H35" s="476">
        <f t="shared" si="8"/>
        <v>0</v>
      </c>
      <c r="I35" s="571">
        <v>0</v>
      </c>
      <c r="J35" s="572"/>
      <c r="K35" s="476"/>
      <c r="L35" s="476">
        <f t="shared" si="9"/>
        <v>0</v>
      </c>
      <c r="M35" s="541" t="e">
        <f t="shared" si="4"/>
        <v>#DIV/0!</v>
      </c>
      <c r="N35" s="494"/>
      <c r="O35" s="476"/>
      <c r="P35" s="476">
        <f t="shared" si="10"/>
        <v>0</v>
      </c>
      <c r="Q35" s="541" t="e">
        <f t="shared" si="0"/>
        <v>#DIV/0!</v>
      </c>
      <c r="R35" s="494"/>
      <c r="S35" s="476"/>
      <c r="T35" s="476">
        <f t="shared" si="11"/>
        <v>0</v>
      </c>
      <c r="U35" s="541" t="e">
        <f t="shared" si="5"/>
        <v>#DIV/0!</v>
      </c>
      <c r="V35" s="494"/>
      <c r="W35" s="476"/>
      <c r="X35" s="476">
        <f t="shared" si="12"/>
        <v>0</v>
      </c>
      <c r="Y35" s="541" t="e">
        <f t="shared" si="6"/>
        <v>#DIV/0!</v>
      </c>
      <c r="Z35" s="494"/>
      <c r="AA35" s="476"/>
      <c r="AB35" s="476">
        <f t="shared" si="13"/>
        <v>0</v>
      </c>
      <c r="AC35" s="541" t="e">
        <f t="shared" si="1"/>
        <v>#DIV/0!</v>
      </c>
      <c r="AD35" s="572"/>
      <c r="AE35" s="476"/>
      <c r="AF35" s="476">
        <f t="shared" si="14"/>
        <v>0</v>
      </c>
      <c r="AG35" s="541" t="e">
        <f t="shared" si="2"/>
        <v>#DIV/0!</v>
      </c>
    </row>
    <row r="36" spans="1:33" x14ac:dyDescent="0.2">
      <c r="A36" s="484" t="s">
        <v>116</v>
      </c>
      <c r="B36" s="493"/>
      <c r="C36" s="332"/>
      <c r="D36" s="332">
        <f t="shared" si="7"/>
        <v>0</v>
      </c>
      <c r="E36" s="488"/>
      <c r="F36" s="493"/>
      <c r="G36" s="332"/>
      <c r="H36" s="476">
        <f t="shared" si="8"/>
        <v>0</v>
      </c>
      <c r="I36" s="571">
        <v>0</v>
      </c>
      <c r="J36" s="572"/>
      <c r="K36" s="476"/>
      <c r="L36" s="476">
        <f t="shared" si="9"/>
        <v>0</v>
      </c>
      <c r="M36" s="541" t="e">
        <f t="shared" si="4"/>
        <v>#DIV/0!</v>
      </c>
      <c r="N36" s="494"/>
      <c r="O36" s="476"/>
      <c r="P36" s="476">
        <f t="shared" si="10"/>
        <v>0</v>
      </c>
      <c r="Q36" s="541" t="e">
        <f t="shared" si="0"/>
        <v>#DIV/0!</v>
      </c>
      <c r="R36" s="494"/>
      <c r="S36" s="476"/>
      <c r="T36" s="476">
        <f t="shared" si="11"/>
        <v>0</v>
      </c>
      <c r="U36" s="541" t="e">
        <f t="shared" si="5"/>
        <v>#DIV/0!</v>
      </c>
      <c r="V36" s="494"/>
      <c r="W36" s="476"/>
      <c r="X36" s="476">
        <f t="shared" si="12"/>
        <v>0</v>
      </c>
      <c r="Y36" s="541" t="e">
        <f t="shared" si="6"/>
        <v>#DIV/0!</v>
      </c>
      <c r="Z36" s="494"/>
      <c r="AA36" s="476"/>
      <c r="AB36" s="476">
        <f t="shared" si="13"/>
        <v>0</v>
      </c>
      <c r="AC36" s="541" t="e">
        <f t="shared" si="1"/>
        <v>#DIV/0!</v>
      </c>
      <c r="AD36" s="572"/>
      <c r="AE36" s="476"/>
      <c r="AF36" s="476">
        <f t="shared" si="14"/>
        <v>0</v>
      </c>
      <c r="AG36" s="541" t="e">
        <f t="shared" si="2"/>
        <v>#DIV/0!</v>
      </c>
    </row>
    <row r="37" spans="1:33" x14ac:dyDescent="0.2">
      <c r="A37" s="484" t="s">
        <v>156</v>
      </c>
      <c r="B37" s="493"/>
      <c r="C37" s="332"/>
      <c r="D37" s="332">
        <f t="shared" si="7"/>
        <v>0</v>
      </c>
      <c r="E37" s="488"/>
      <c r="F37" s="493"/>
      <c r="G37" s="332"/>
      <c r="H37" s="476">
        <f t="shared" si="8"/>
        <v>0</v>
      </c>
      <c r="I37" s="571">
        <v>0</v>
      </c>
      <c r="J37" s="572"/>
      <c r="K37" s="476"/>
      <c r="L37" s="476">
        <f t="shared" si="9"/>
        <v>0</v>
      </c>
      <c r="M37" s="541" t="e">
        <f t="shared" si="4"/>
        <v>#DIV/0!</v>
      </c>
      <c r="N37" s="494"/>
      <c r="O37" s="476"/>
      <c r="P37" s="476">
        <f t="shared" si="10"/>
        <v>0</v>
      </c>
      <c r="Q37" s="541" t="e">
        <f t="shared" si="0"/>
        <v>#DIV/0!</v>
      </c>
      <c r="R37" s="494"/>
      <c r="S37" s="476"/>
      <c r="T37" s="476">
        <f t="shared" si="11"/>
        <v>0</v>
      </c>
      <c r="U37" s="541" t="e">
        <f t="shared" si="5"/>
        <v>#DIV/0!</v>
      </c>
      <c r="V37" s="494"/>
      <c r="W37" s="476"/>
      <c r="X37" s="476">
        <f t="shared" si="12"/>
        <v>0</v>
      </c>
      <c r="Y37" s="541" t="e">
        <f t="shared" si="6"/>
        <v>#DIV/0!</v>
      </c>
      <c r="Z37" s="494"/>
      <c r="AA37" s="476"/>
      <c r="AB37" s="476">
        <f t="shared" si="13"/>
        <v>0</v>
      </c>
      <c r="AC37" s="541" t="e">
        <f t="shared" si="1"/>
        <v>#DIV/0!</v>
      </c>
      <c r="AD37" s="572"/>
      <c r="AE37" s="476"/>
      <c r="AF37" s="476">
        <f t="shared" si="14"/>
        <v>0</v>
      </c>
      <c r="AG37" s="541" t="e">
        <f t="shared" si="2"/>
        <v>#DIV/0!</v>
      </c>
    </row>
    <row r="38" spans="1:33" x14ac:dyDescent="0.2">
      <c r="A38" s="485" t="s">
        <v>157</v>
      </c>
      <c r="B38" s="494"/>
      <c r="C38" s="476"/>
      <c r="D38" s="332">
        <f t="shared" si="7"/>
        <v>0</v>
      </c>
      <c r="E38" s="488"/>
      <c r="F38" s="493"/>
      <c r="G38" s="332"/>
      <c r="H38" s="476">
        <f t="shared" si="8"/>
        <v>0</v>
      </c>
      <c r="I38" s="571">
        <v>0</v>
      </c>
      <c r="J38" s="572"/>
      <c r="K38" s="476"/>
      <c r="L38" s="476">
        <f t="shared" si="9"/>
        <v>0</v>
      </c>
      <c r="M38" s="541" t="e">
        <f t="shared" si="4"/>
        <v>#DIV/0!</v>
      </c>
      <c r="N38" s="494"/>
      <c r="O38" s="476"/>
      <c r="P38" s="476">
        <f t="shared" si="10"/>
        <v>0</v>
      </c>
      <c r="Q38" s="541" t="e">
        <f t="shared" si="0"/>
        <v>#DIV/0!</v>
      </c>
      <c r="R38" s="494"/>
      <c r="S38" s="476"/>
      <c r="T38" s="476">
        <f t="shared" si="11"/>
        <v>0</v>
      </c>
      <c r="U38" s="541" t="e">
        <f t="shared" si="5"/>
        <v>#DIV/0!</v>
      </c>
      <c r="V38" s="494"/>
      <c r="W38" s="476"/>
      <c r="X38" s="476">
        <f t="shared" si="12"/>
        <v>0</v>
      </c>
      <c r="Y38" s="541" t="e">
        <f t="shared" si="6"/>
        <v>#DIV/0!</v>
      </c>
      <c r="Z38" s="494"/>
      <c r="AA38" s="476"/>
      <c r="AB38" s="476">
        <f t="shared" si="13"/>
        <v>0</v>
      </c>
      <c r="AC38" s="541" t="e">
        <f t="shared" si="1"/>
        <v>#DIV/0!</v>
      </c>
      <c r="AD38" s="572"/>
      <c r="AE38" s="476"/>
      <c r="AF38" s="476">
        <f t="shared" si="14"/>
        <v>0</v>
      </c>
      <c r="AG38" s="541" t="e">
        <f t="shared" si="2"/>
        <v>#DIV/0!</v>
      </c>
    </row>
    <row r="39" spans="1:33" x14ac:dyDescent="0.2">
      <c r="A39" s="484" t="s">
        <v>164</v>
      </c>
      <c r="B39" s="493"/>
      <c r="C39" s="332"/>
      <c r="D39" s="332">
        <f t="shared" si="7"/>
        <v>0</v>
      </c>
      <c r="E39" s="488"/>
      <c r="F39" s="493"/>
      <c r="G39" s="332"/>
      <c r="H39" s="476">
        <f t="shared" si="8"/>
        <v>0</v>
      </c>
      <c r="I39" s="571">
        <v>0</v>
      </c>
      <c r="J39" s="572"/>
      <c r="K39" s="476"/>
      <c r="L39" s="476">
        <f t="shared" si="9"/>
        <v>0</v>
      </c>
      <c r="M39" s="541" t="e">
        <f t="shared" si="4"/>
        <v>#DIV/0!</v>
      </c>
      <c r="N39" s="494"/>
      <c r="O39" s="476"/>
      <c r="P39" s="476">
        <f t="shared" si="10"/>
        <v>0</v>
      </c>
      <c r="Q39" s="541" t="e">
        <f t="shared" si="0"/>
        <v>#DIV/0!</v>
      </c>
      <c r="R39" s="494"/>
      <c r="S39" s="476"/>
      <c r="T39" s="476">
        <f t="shared" si="11"/>
        <v>0</v>
      </c>
      <c r="U39" s="541" t="e">
        <f t="shared" si="5"/>
        <v>#DIV/0!</v>
      </c>
      <c r="V39" s="494"/>
      <c r="W39" s="476"/>
      <c r="X39" s="476">
        <f t="shared" si="12"/>
        <v>0</v>
      </c>
      <c r="Y39" s="541" t="e">
        <f t="shared" si="6"/>
        <v>#DIV/0!</v>
      </c>
      <c r="Z39" s="494"/>
      <c r="AA39" s="476"/>
      <c r="AB39" s="476">
        <f t="shared" si="13"/>
        <v>0</v>
      </c>
      <c r="AC39" s="541" t="e">
        <f t="shared" si="1"/>
        <v>#DIV/0!</v>
      </c>
      <c r="AD39" s="572"/>
      <c r="AE39" s="476"/>
      <c r="AF39" s="476">
        <f t="shared" si="14"/>
        <v>0</v>
      </c>
      <c r="AG39" s="541" t="e">
        <f t="shared" si="2"/>
        <v>#DIV/0!</v>
      </c>
    </row>
    <row r="40" spans="1:33" x14ac:dyDescent="0.2">
      <c r="A40" s="484" t="s">
        <v>158</v>
      </c>
      <c r="B40" s="493"/>
      <c r="C40" s="332"/>
      <c r="D40" s="332">
        <f t="shared" si="7"/>
        <v>0</v>
      </c>
      <c r="E40" s="488"/>
      <c r="F40" s="493"/>
      <c r="G40" s="332"/>
      <c r="H40" s="476">
        <f t="shared" si="8"/>
        <v>0</v>
      </c>
      <c r="I40" s="571">
        <v>0</v>
      </c>
      <c r="J40" s="572"/>
      <c r="K40" s="476"/>
      <c r="L40" s="476">
        <f t="shared" si="9"/>
        <v>0</v>
      </c>
      <c r="M40" s="541" t="e">
        <f t="shared" si="4"/>
        <v>#DIV/0!</v>
      </c>
      <c r="N40" s="494"/>
      <c r="O40" s="476"/>
      <c r="P40" s="476">
        <f t="shared" si="10"/>
        <v>0</v>
      </c>
      <c r="Q40" s="541" t="e">
        <f t="shared" si="0"/>
        <v>#DIV/0!</v>
      </c>
      <c r="R40" s="494"/>
      <c r="S40" s="476"/>
      <c r="T40" s="476">
        <f t="shared" si="11"/>
        <v>0</v>
      </c>
      <c r="U40" s="541" t="e">
        <f t="shared" si="5"/>
        <v>#DIV/0!</v>
      </c>
      <c r="V40" s="494"/>
      <c r="W40" s="476"/>
      <c r="X40" s="476">
        <f t="shared" si="12"/>
        <v>0</v>
      </c>
      <c r="Y40" s="541" t="e">
        <f t="shared" si="6"/>
        <v>#DIV/0!</v>
      </c>
      <c r="Z40" s="494"/>
      <c r="AA40" s="476"/>
      <c r="AB40" s="476">
        <f t="shared" si="13"/>
        <v>0</v>
      </c>
      <c r="AC40" s="541" t="e">
        <f t="shared" si="1"/>
        <v>#DIV/0!</v>
      </c>
      <c r="AD40" s="572"/>
      <c r="AE40" s="476"/>
      <c r="AF40" s="476">
        <f t="shared" si="14"/>
        <v>0</v>
      </c>
      <c r="AG40" s="541" t="e">
        <f t="shared" si="2"/>
        <v>#DIV/0!</v>
      </c>
    </row>
    <row r="41" spans="1:33" x14ac:dyDescent="0.2">
      <c r="A41" s="484" t="s">
        <v>215</v>
      </c>
      <c r="B41" s="493"/>
      <c r="C41" s="332"/>
      <c r="D41" s="332">
        <f t="shared" si="7"/>
        <v>0</v>
      </c>
      <c r="E41" s="488"/>
      <c r="F41" s="493"/>
      <c r="G41" s="332"/>
      <c r="H41" s="476">
        <f t="shared" si="8"/>
        <v>0</v>
      </c>
      <c r="I41" s="571">
        <v>0</v>
      </c>
      <c r="J41" s="572"/>
      <c r="K41" s="476"/>
      <c r="L41" s="476">
        <f t="shared" si="9"/>
        <v>0</v>
      </c>
      <c r="M41" s="541" t="e">
        <f t="shared" si="4"/>
        <v>#DIV/0!</v>
      </c>
      <c r="N41" s="494"/>
      <c r="O41" s="476"/>
      <c r="P41" s="476">
        <f t="shared" si="10"/>
        <v>0</v>
      </c>
      <c r="Q41" s="541" t="e">
        <f t="shared" si="0"/>
        <v>#DIV/0!</v>
      </c>
      <c r="R41" s="494"/>
      <c r="S41" s="476"/>
      <c r="T41" s="476">
        <f t="shared" si="11"/>
        <v>0</v>
      </c>
      <c r="U41" s="541" t="e">
        <f t="shared" si="5"/>
        <v>#DIV/0!</v>
      </c>
      <c r="V41" s="494"/>
      <c r="W41" s="476"/>
      <c r="X41" s="476">
        <f t="shared" si="12"/>
        <v>0</v>
      </c>
      <c r="Y41" s="541" t="e">
        <f t="shared" si="6"/>
        <v>#DIV/0!</v>
      </c>
      <c r="Z41" s="494"/>
      <c r="AA41" s="476"/>
      <c r="AB41" s="476">
        <f t="shared" si="13"/>
        <v>0</v>
      </c>
      <c r="AC41" s="541" t="e">
        <f t="shared" si="1"/>
        <v>#DIV/0!</v>
      </c>
      <c r="AD41" s="572"/>
      <c r="AE41" s="476"/>
      <c r="AF41" s="476">
        <f t="shared" si="14"/>
        <v>0</v>
      </c>
      <c r="AG41" s="541" t="e">
        <f t="shared" si="2"/>
        <v>#DIV/0!</v>
      </c>
    </row>
    <row r="42" spans="1:33" x14ac:dyDescent="0.2">
      <c r="A42" s="484" t="s">
        <v>161</v>
      </c>
      <c r="B42" s="493"/>
      <c r="C42" s="332"/>
      <c r="D42" s="332">
        <f t="shared" si="7"/>
        <v>0</v>
      </c>
      <c r="E42" s="488"/>
      <c r="F42" s="493"/>
      <c r="G42" s="332"/>
      <c r="H42" s="476">
        <f t="shared" si="8"/>
        <v>0</v>
      </c>
      <c r="I42" s="571">
        <v>0</v>
      </c>
      <c r="J42" s="572"/>
      <c r="K42" s="476"/>
      <c r="L42" s="476">
        <f t="shared" si="9"/>
        <v>0</v>
      </c>
      <c r="M42" s="541" t="e">
        <f t="shared" si="4"/>
        <v>#DIV/0!</v>
      </c>
      <c r="N42" s="494"/>
      <c r="O42" s="476"/>
      <c r="P42" s="476">
        <f t="shared" si="10"/>
        <v>0</v>
      </c>
      <c r="Q42" s="541" t="e">
        <f t="shared" si="0"/>
        <v>#DIV/0!</v>
      </c>
      <c r="R42" s="494"/>
      <c r="S42" s="476"/>
      <c r="T42" s="476">
        <f t="shared" si="11"/>
        <v>0</v>
      </c>
      <c r="U42" s="541" t="e">
        <f t="shared" si="5"/>
        <v>#DIV/0!</v>
      </c>
      <c r="V42" s="494"/>
      <c r="W42" s="476"/>
      <c r="X42" s="476">
        <f t="shared" si="12"/>
        <v>0</v>
      </c>
      <c r="Y42" s="541" t="e">
        <f t="shared" si="6"/>
        <v>#DIV/0!</v>
      </c>
      <c r="Z42" s="494"/>
      <c r="AA42" s="476"/>
      <c r="AB42" s="476">
        <f t="shared" si="13"/>
        <v>0</v>
      </c>
      <c r="AC42" s="541" t="e">
        <f t="shared" si="1"/>
        <v>#DIV/0!</v>
      </c>
      <c r="AD42" s="572"/>
      <c r="AE42" s="476"/>
      <c r="AF42" s="476">
        <f t="shared" si="14"/>
        <v>0</v>
      </c>
      <c r="AG42" s="541" t="e">
        <f t="shared" si="2"/>
        <v>#DIV/0!</v>
      </c>
    </row>
    <row r="43" spans="1:33" x14ac:dyDescent="0.2">
      <c r="A43" s="484" t="s">
        <v>162</v>
      </c>
      <c r="B43" s="493"/>
      <c r="C43" s="332"/>
      <c r="D43" s="332">
        <f t="shared" si="7"/>
        <v>0</v>
      </c>
      <c r="E43" s="488"/>
      <c r="F43" s="493"/>
      <c r="G43" s="332"/>
      <c r="H43" s="476">
        <f t="shared" si="8"/>
        <v>0</v>
      </c>
      <c r="I43" s="571">
        <v>0</v>
      </c>
      <c r="J43" s="572"/>
      <c r="K43" s="476"/>
      <c r="L43" s="476">
        <f t="shared" si="9"/>
        <v>0</v>
      </c>
      <c r="M43" s="541" t="e">
        <f t="shared" si="4"/>
        <v>#DIV/0!</v>
      </c>
      <c r="N43" s="494"/>
      <c r="O43" s="476"/>
      <c r="P43" s="476">
        <f t="shared" si="10"/>
        <v>0</v>
      </c>
      <c r="Q43" s="541" t="e">
        <f t="shared" si="0"/>
        <v>#DIV/0!</v>
      </c>
      <c r="R43" s="494"/>
      <c r="S43" s="476"/>
      <c r="T43" s="476">
        <f t="shared" si="11"/>
        <v>0</v>
      </c>
      <c r="U43" s="541" t="e">
        <f t="shared" si="5"/>
        <v>#DIV/0!</v>
      </c>
      <c r="V43" s="494"/>
      <c r="W43" s="476"/>
      <c r="X43" s="476">
        <f t="shared" si="12"/>
        <v>0</v>
      </c>
      <c r="Y43" s="541" t="e">
        <f t="shared" si="6"/>
        <v>#DIV/0!</v>
      </c>
      <c r="Z43" s="494"/>
      <c r="AA43" s="476"/>
      <c r="AB43" s="476">
        <f t="shared" si="13"/>
        <v>0</v>
      </c>
      <c r="AC43" s="541" t="e">
        <f t="shared" si="1"/>
        <v>#DIV/0!</v>
      </c>
      <c r="AD43" s="572"/>
      <c r="AE43" s="476"/>
      <c r="AF43" s="476">
        <f t="shared" si="14"/>
        <v>0</v>
      </c>
      <c r="AG43" s="541" t="e">
        <f t="shared" si="2"/>
        <v>#DIV/0!</v>
      </c>
    </row>
    <row r="44" spans="1:33" x14ac:dyDescent="0.2">
      <c r="A44" s="484" t="s">
        <v>56</v>
      </c>
      <c r="B44" s="493"/>
      <c r="C44" s="332"/>
      <c r="D44" s="332">
        <f t="shared" si="7"/>
        <v>0</v>
      </c>
      <c r="E44" s="488"/>
      <c r="F44" s="493"/>
      <c r="G44" s="332"/>
      <c r="H44" s="476">
        <f t="shared" si="8"/>
        <v>0</v>
      </c>
      <c r="I44" s="571">
        <v>0</v>
      </c>
      <c r="J44" s="572"/>
      <c r="K44" s="476"/>
      <c r="L44" s="476">
        <f t="shared" si="9"/>
        <v>0</v>
      </c>
      <c r="M44" s="541" t="e">
        <f t="shared" si="4"/>
        <v>#DIV/0!</v>
      </c>
      <c r="N44" s="494"/>
      <c r="O44" s="476"/>
      <c r="P44" s="476">
        <f t="shared" si="10"/>
        <v>0</v>
      </c>
      <c r="Q44" s="541" t="e">
        <f t="shared" si="0"/>
        <v>#DIV/0!</v>
      </c>
      <c r="R44" s="494"/>
      <c r="S44" s="476"/>
      <c r="T44" s="476">
        <f t="shared" si="11"/>
        <v>0</v>
      </c>
      <c r="U44" s="541" t="e">
        <f t="shared" si="5"/>
        <v>#DIV/0!</v>
      </c>
      <c r="V44" s="494"/>
      <c r="W44" s="476"/>
      <c r="X44" s="476">
        <f t="shared" si="12"/>
        <v>0</v>
      </c>
      <c r="Y44" s="541" t="e">
        <f t="shared" si="6"/>
        <v>#DIV/0!</v>
      </c>
      <c r="Z44" s="494"/>
      <c r="AA44" s="476"/>
      <c r="AB44" s="476">
        <f t="shared" si="13"/>
        <v>0</v>
      </c>
      <c r="AC44" s="541" t="e">
        <f t="shared" si="1"/>
        <v>#DIV/0!</v>
      </c>
      <c r="AD44" s="572"/>
      <c r="AE44" s="476"/>
      <c r="AF44" s="476">
        <f t="shared" si="14"/>
        <v>0</v>
      </c>
      <c r="AG44" s="541" t="e">
        <f t="shared" si="2"/>
        <v>#DIV/0!</v>
      </c>
    </row>
    <row r="45" spans="1:33" x14ac:dyDescent="0.2">
      <c r="A45" s="484" t="s">
        <v>184</v>
      </c>
      <c r="B45" s="493"/>
      <c r="C45" s="332"/>
      <c r="D45" s="332">
        <f t="shared" si="7"/>
        <v>0</v>
      </c>
      <c r="E45" s="488"/>
      <c r="F45" s="493"/>
      <c r="G45" s="332"/>
      <c r="H45" s="476">
        <f>SUM(F45:G45)</f>
        <v>0</v>
      </c>
      <c r="I45" s="571">
        <v>0</v>
      </c>
      <c r="J45" s="572"/>
      <c r="K45" s="476"/>
      <c r="L45" s="476">
        <f>SUM(J45:K45)</f>
        <v>0</v>
      </c>
      <c r="M45" s="541" t="e">
        <f t="shared" si="4"/>
        <v>#DIV/0!</v>
      </c>
      <c r="N45" s="494"/>
      <c r="O45" s="476"/>
      <c r="P45" s="476">
        <f>SUM(N45:O45)</f>
        <v>0</v>
      </c>
      <c r="Q45" s="541" t="e">
        <f t="shared" si="0"/>
        <v>#DIV/0!</v>
      </c>
      <c r="R45" s="494"/>
      <c r="S45" s="476"/>
      <c r="T45" s="476">
        <f t="shared" si="11"/>
        <v>0</v>
      </c>
      <c r="U45" s="541" t="e">
        <f t="shared" si="5"/>
        <v>#DIV/0!</v>
      </c>
      <c r="V45" s="494"/>
      <c r="W45" s="476"/>
      <c r="X45" s="476">
        <f t="shared" si="12"/>
        <v>0</v>
      </c>
      <c r="Y45" s="541" t="e">
        <f t="shared" si="6"/>
        <v>#DIV/0!</v>
      </c>
      <c r="Z45" s="494"/>
      <c r="AA45" s="476"/>
      <c r="AB45" s="476">
        <f t="shared" si="13"/>
        <v>0</v>
      </c>
      <c r="AC45" s="541" t="e">
        <f t="shared" si="1"/>
        <v>#DIV/0!</v>
      </c>
      <c r="AD45" s="572"/>
      <c r="AE45" s="476"/>
      <c r="AF45" s="476">
        <f t="shared" si="14"/>
        <v>0</v>
      </c>
      <c r="AG45" s="541" t="e">
        <f t="shared" si="2"/>
        <v>#DIV/0!</v>
      </c>
    </row>
    <row r="46" spans="1:33" x14ac:dyDescent="0.2">
      <c r="A46" s="483" t="s">
        <v>172</v>
      </c>
      <c r="B46" s="457">
        <f>SUM(B47:B56)</f>
        <v>0</v>
      </c>
      <c r="C46" s="387">
        <f>SUM(C47:C56)</f>
        <v>0</v>
      </c>
      <c r="D46" s="573">
        <f t="shared" si="7"/>
        <v>0</v>
      </c>
      <c r="E46" s="489"/>
      <c r="F46" s="457">
        <f>SUM(F47:F56)</f>
        <v>0</v>
      </c>
      <c r="G46" s="387">
        <f>SUM(G47:G56)</f>
        <v>0</v>
      </c>
      <c r="H46" s="387">
        <f>SUM(H47:H56)</f>
        <v>0</v>
      </c>
      <c r="I46" s="567">
        <v>0</v>
      </c>
      <c r="J46" s="382">
        <f>SUM(J47:J56)</f>
        <v>0</v>
      </c>
      <c r="K46" s="387">
        <f>SUM(K47:K56)</f>
        <v>0</v>
      </c>
      <c r="L46" s="387">
        <f>SUM(L47:L56)</f>
        <v>0</v>
      </c>
      <c r="M46" s="568" t="e">
        <f t="shared" si="4"/>
        <v>#DIV/0!</v>
      </c>
      <c r="N46" s="457">
        <f>SUM(N47:N56)</f>
        <v>0</v>
      </c>
      <c r="O46" s="387">
        <f>SUM(O47:O56)</f>
        <v>0</v>
      </c>
      <c r="P46" s="387">
        <f>SUM(P47:P56)</f>
        <v>0</v>
      </c>
      <c r="Q46" s="568" t="e">
        <f t="shared" si="0"/>
        <v>#DIV/0!</v>
      </c>
      <c r="R46" s="457">
        <f>SUM(R47:R56)</f>
        <v>0</v>
      </c>
      <c r="S46" s="387">
        <f>SUM(S47:S56)</f>
        <v>0</v>
      </c>
      <c r="T46" s="387">
        <f>SUM(T47:T56)</f>
        <v>0</v>
      </c>
      <c r="U46" s="568" t="e">
        <f t="shared" si="5"/>
        <v>#DIV/0!</v>
      </c>
      <c r="V46" s="457">
        <f>SUM(V47:V56)</f>
        <v>0</v>
      </c>
      <c r="W46" s="387">
        <f>SUM(W47:W56)</f>
        <v>0</v>
      </c>
      <c r="X46" s="387">
        <f>SUM(X47:X56)</f>
        <v>0</v>
      </c>
      <c r="Y46" s="568" t="e">
        <f t="shared" si="6"/>
        <v>#DIV/0!</v>
      </c>
      <c r="Z46" s="457">
        <f>SUM(Z47:Z56)</f>
        <v>0</v>
      </c>
      <c r="AA46" s="387">
        <f>SUM(AA47:AA56)</f>
        <v>0</v>
      </c>
      <c r="AB46" s="387">
        <f>SUM(AB47:AB56)</f>
        <v>0</v>
      </c>
      <c r="AC46" s="568" t="e">
        <f t="shared" si="1"/>
        <v>#DIV/0!</v>
      </c>
      <c r="AD46" s="382">
        <f>SUM(AD47:AD56)</f>
        <v>0</v>
      </c>
      <c r="AE46" s="387">
        <f>SUM(AE47:AE56)</f>
        <v>0</v>
      </c>
      <c r="AF46" s="387">
        <f>SUM(AF47:AF56)</f>
        <v>0</v>
      </c>
      <c r="AG46" s="568" t="e">
        <f t="shared" si="2"/>
        <v>#DIV/0!</v>
      </c>
    </row>
    <row r="47" spans="1:33" x14ac:dyDescent="0.2">
      <c r="A47" s="484" t="s">
        <v>102</v>
      </c>
      <c r="B47" s="493"/>
      <c r="C47" s="332"/>
      <c r="D47" s="332">
        <f t="shared" si="7"/>
        <v>0</v>
      </c>
      <c r="E47" s="488"/>
      <c r="F47" s="493"/>
      <c r="G47" s="332"/>
      <c r="H47" s="476">
        <f t="shared" ref="H47:H56" si="15">SUM(F47:G47)</f>
        <v>0</v>
      </c>
      <c r="I47" s="571">
        <v>0</v>
      </c>
      <c r="J47" s="572"/>
      <c r="K47" s="476"/>
      <c r="L47" s="476">
        <f t="shared" ref="L47:L56" si="16">SUM(J47:K47)</f>
        <v>0</v>
      </c>
      <c r="M47" s="541" t="e">
        <f t="shared" si="4"/>
        <v>#DIV/0!</v>
      </c>
      <c r="N47" s="494"/>
      <c r="O47" s="476"/>
      <c r="P47" s="476">
        <f t="shared" ref="P47:P56" si="17">SUM(N47:O47)</f>
        <v>0</v>
      </c>
      <c r="Q47" s="541" t="e">
        <f t="shared" si="0"/>
        <v>#DIV/0!</v>
      </c>
      <c r="R47" s="494"/>
      <c r="S47" s="476"/>
      <c r="T47" s="476">
        <f t="shared" ref="T47:T56" si="18">SUM(R47:S47)</f>
        <v>0</v>
      </c>
      <c r="U47" s="541" t="e">
        <f t="shared" si="5"/>
        <v>#DIV/0!</v>
      </c>
      <c r="V47" s="494"/>
      <c r="W47" s="476"/>
      <c r="X47" s="476">
        <f t="shared" ref="X47:X56" si="19">SUM(V47:W47)</f>
        <v>0</v>
      </c>
      <c r="Y47" s="541" t="e">
        <f t="shared" si="6"/>
        <v>#DIV/0!</v>
      </c>
      <c r="Z47" s="494"/>
      <c r="AA47" s="476"/>
      <c r="AB47" s="476">
        <f t="shared" ref="AB47:AB56" si="20">SUM(Z47:AA47)</f>
        <v>0</v>
      </c>
      <c r="AC47" s="541" t="e">
        <f t="shared" si="1"/>
        <v>#DIV/0!</v>
      </c>
      <c r="AD47" s="572"/>
      <c r="AE47" s="476"/>
      <c r="AF47" s="476">
        <f t="shared" ref="AF47:AF56" si="21">SUM(AD47:AE47)</f>
        <v>0</v>
      </c>
      <c r="AG47" s="541" t="e">
        <f t="shared" si="2"/>
        <v>#DIV/0!</v>
      </c>
    </row>
    <row r="48" spans="1:33" x14ac:dyDescent="0.2">
      <c r="A48" s="484" t="s">
        <v>152</v>
      </c>
      <c r="B48" s="493"/>
      <c r="C48" s="332"/>
      <c r="D48" s="332">
        <f t="shared" si="7"/>
        <v>0</v>
      </c>
      <c r="E48" s="488"/>
      <c r="F48" s="493"/>
      <c r="G48" s="332"/>
      <c r="H48" s="476">
        <f t="shared" si="15"/>
        <v>0</v>
      </c>
      <c r="I48" s="571">
        <v>0</v>
      </c>
      <c r="J48" s="572"/>
      <c r="K48" s="476"/>
      <c r="L48" s="476">
        <f t="shared" si="16"/>
        <v>0</v>
      </c>
      <c r="M48" s="541" t="e">
        <f t="shared" si="4"/>
        <v>#DIV/0!</v>
      </c>
      <c r="N48" s="494"/>
      <c r="O48" s="476"/>
      <c r="P48" s="476">
        <f t="shared" si="17"/>
        <v>0</v>
      </c>
      <c r="Q48" s="541" t="e">
        <f t="shared" si="0"/>
        <v>#DIV/0!</v>
      </c>
      <c r="R48" s="494"/>
      <c r="S48" s="476"/>
      <c r="T48" s="476">
        <f t="shared" si="18"/>
        <v>0</v>
      </c>
      <c r="U48" s="541" t="e">
        <f t="shared" si="5"/>
        <v>#DIV/0!</v>
      </c>
      <c r="V48" s="494"/>
      <c r="W48" s="476"/>
      <c r="X48" s="476">
        <f t="shared" si="19"/>
        <v>0</v>
      </c>
      <c r="Y48" s="541" t="e">
        <f t="shared" si="6"/>
        <v>#DIV/0!</v>
      </c>
      <c r="Z48" s="494"/>
      <c r="AA48" s="476"/>
      <c r="AB48" s="476">
        <f t="shared" si="20"/>
        <v>0</v>
      </c>
      <c r="AC48" s="541" t="e">
        <f t="shared" si="1"/>
        <v>#DIV/0!</v>
      </c>
      <c r="AD48" s="572"/>
      <c r="AE48" s="476"/>
      <c r="AF48" s="476">
        <f t="shared" si="21"/>
        <v>0</v>
      </c>
      <c r="AG48" s="541" t="e">
        <f t="shared" si="2"/>
        <v>#DIV/0!</v>
      </c>
    </row>
    <row r="49" spans="1:33" x14ac:dyDescent="0.2">
      <c r="A49" s="484" t="s">
        <v>153</v>
      </c>
      <c r="B49" s="493"/>
      <c r="C49" s="332"/>
      <c r="D49" s="332">
        <f t="shared" si="7"/>
        <v>0</v>
      </c>
      <c r="E49" s="488"/>
      <c r="F49" s="493"/>
      <c r="G49" s="332"/>
      <c r="H49" s="476">
        <f>SUM(F49:G49)</f>
        <v>0</v>
      </c>
      <c r="I49" s="571">
        <v>0</v>
      </c>
      <c r="J49" s="572"/>
      <c r="K49" s="476"/>
      <c r="L49" s="476">
        <f>SUM(J49:K49)</f>
        <v>0</v>
      </c>
      <c r="M49" s="541" t="e">
        <f t="shared" si="4"/>
        <v>#DIV/0!</v>
      </c>
      <c r="N49" s="494"/>
      <c r="O49" s="476"/>
      <c r="P49" s="476">
        <f>SUM(N49:O49)</f>
        <v>0</v>
      </c>
      <c r="Q49" s="541" t="e">
        <f t="shared" si="0"/>
        <v>#DIV/0!</v>
      </c>
      <c r="R49" s="494"/>
      <c r="S49" s="476"/>
      <c r="T49" s="476">
        <f>SUM(R49:S49)</f>
        <v>0</v>
      </c>
      <c r="U49" s="541" t="e">
        <f t="shared" si="5"/>
        <v>#DIV/0!</v>
      </c>
      <c r="V49" s="494"/>
      <c r="W49" s="476"/>
      <c r="X49" s="476">
        <f>SUM(V49:W49)</f>
        <v>0</v>
      </c>
      <c r="Y49" s="541" t="e">
        <f t="shared" si="6"/>
        <v>#DIV/0!</v>
      </c>
      <c r="Z49" s="494"/>
      <c r="AA49" s="476"/>
      <c r="AB49" s="476">
        <f>SUM(Z49:AA49)</f>
        <v>0</v>
      </c>
      <c r="AC49" s="541" t="e">
        <f t="shared" si="1"/>
        <v>#DIV/0!</v>
      </c>
      <c r="AD49" s="572"/>
      <c r="AE49" s="476"/>
      <c r="AF49" s="476">
        <f>SUM(AD49:AE49)</f>
        <v>0</v>
      </c>
      <c r="AG49" s="541" t="e">
        <f t="shared" si="2"/>
        <v>#DIV/0!</v>
      </c>
    </row>
    <row r="50" spans="1:33" x14ac:dyDescent="0.2">
      <c r="A50" s="484" t="s">
        <v>155</v>
      </c>
      <c r="B50" s="493"/>
      <c r="C50" s="332"/>
      <c r="D50" s="332">
        <f t="shared" si="7"/>
        <v>0</v>
      </c>
      <c r="E50" s="488"/>
      <c r="F50" s="493"/>
      <c r="G50" s="332"/>
      <c r="H50" s="476">
        <f>SUM(F50:G50)</f>
        <v>0</v>
      </c>
      <c r="I50" s="571">
        <v>0</v>
      </c>
      <c r="J50" s="572"/>
      <c r="K50" s="476"/>
      <c r="L50" s="476">
        <f>SUM(J50:K50)</f>
        <v>0</v>
      </c>
      <c r="M50" s="541" t="e">
        <f t="shared" si="4"/>
        <v>#DIV/0!</v>
      </c>
      <c r="N50" s="494"/>
      <c r="O50" s="476"/>
      <c r="P50" s="476">
        <f>SUM(N50:O50)</f>
        <v>0</v>
      </c>
      <c r="Q50" s="541" t="e">
        <f t="shared" si="0"/>
        <v>#DIV/0!</v>
      </c>
      <c r="R50" s="494"/>
      <c r="S50" s="476"/>
      <c r="T50" s="476">
        <f>SUM(R50:S50)</f>
        <v>0</v>
      </c>
      <c r="U50" s="541" t="e">
        <f t="shared" si="5"/>
        <v>#DIV/0!</v>
      </c>
      <c r="V50" s="494"/>
      <c r="W50" s="476"/>
      <c r="X50" s="476">
        <f>SUM(V50:W50)</f>
        <v>0</v>
      </c>
      <c r="Y50" s="541" t="e">
        <f t="shared" si="6"/>
        <v>#DIV/0!</v>
      </c>
      <c r="Z50" s="494"/>
      <c r="AA50" s="476"/>
      <c r="AB50" s="476"/>
      <c r="AC50" s="541" t="e">
        <f t="shared" si="1"/>
        <v>#DIV/0!</v>
      </c>
      <c r="AD50" s="572"/>
      <c r="AE50" s="476"/>
      <c r="AF50" s="476"/>
      <c r="AG50" s="541" t="e">
        <f t="shared" si="2"/>
        <v>#DIV/0!</v>
      </c>
    </row>
    <row r="51" spans="1:33" x14ac:dyDescent="0.2">
      <c r="A51" s="484" t="s">
        <v>118</v>
      </c>
      <c r="B51" s="493"/>
      <c r="C51" s="332"/>
      <c r="D51" s="332">
        <f t="shared" si="7"/>
        <v>0</v>
      </c>
      <c r="E51" s="488"/>
      <c r="F51" s="493"/>
      <c r="G51" s="332"/>
      <c r="H51" s="476">
        <f t="shared" si="15"/>
        <v>0</v>
      </c>
      <c r="I51" s="571">
        <v>0</v>
      </c>
      <c r="J51" s="572"/>
      <c r="K51" s="476"/>
      <c r="L51" s="476">
        <f t="shared" si="16"/>
        <v>0</v>
      </c>
      <c r="M51" s="541" t="e">
        <f t="shared" si="4"/>
        <v>#DIV/0!</v>
      </c>
      <c r="N51" s="494"/>
      <c r="O51" s="476"/>
      <c r="P51" s="476">
        <f t="shared" si="17"/>
        <v>0</v>
      </c>
      <c r="Q51" s="541" t="e">
        <f t="shared" si="0"/>
        <v>#DIV/0!</v>
      </c>
      <c r="R51" s="494"/>
      <c r="S51" s="476"/>
      <c r="T51" s="476">
        <f t="shared" si="18"/>
        <v>0</v>
      </c>
      <c r="U51" s="541" t="e">
        <f t="shared" si="5"/>
        <v>#DIV/0!</v>
      </c>
      <c r="V51" s="494"/>
      <c r="W51" s="476"/>
      <c r="X51" s="476">
        <f t="shared" si="19"/>
        <v>0</v>
      </c>
      <c r="Y51" s="541" t="e">
        <f t="shared" si="6"/>
        <v>#DIV/0!</v>
      </c>
      <c r="Z51" s="494"/>
      <c r="AA51" s="476"/>
      <c r="AB51" s="476">
        <f t="shared" si="20"/>
        <v>0</v>
      </c>
      <c r="AC51" s="541" t="e">
        <f t="shared" si="1"/>
        <v>#DIV/0!</v>
      </c>
      <c r="AD51" s="572"/>
      <c r="AE51" s="476"/>
      <c r="AF51" s="476">
        <f t="shared" si="21"/>
        <v>0</v>
      </c>
      <c r="AG51" s="541" t="e">
        <f t="shared" si="2"/>
        <v>#DIV/0!</v>
      </c>
    </row>
    <row r="52" spans="1:33" x14ac:dyDescent="0.2">
      <c r="A52" s="484" t="s">
        <v>248</v>
      </c>
      <c r="B52" s="493"/>
      <c r="C52" s="332"/>
      <c r="D52" s="332">
        <f t="shared" si="7"/>
        <v>0</v>
      </c>
      <c r="E52" s="488"/>
      <c r="F52" s="493"/>
      <c r="G52" s="332"/>
      <c r="H52" s="476">
        <f t="shared" si="15"/>
        <v>0</v>
      </c>
      <c r="I52" s="571">
        <v>0</v>
      </c>
      <c r="J52" s="572"/>
      <c r="K52" s="476"/>
      <c r="L52" s="476">
        <f t="shared" si="16"/>
        <v>0</v>
      </c>
      <c r="M52" s="541" t="e">
        <f t="shared" si="4"/>
        <v>#DIV/0!</v>
      </c>
      <c r="N52" s="494"/>
      <c r="O52" s="476"/>
      <c r="P52" s="476">
        <f t="shared" si="17"/>
        <v>0</v>
      </c>
      <c r="Q52" s="541" t="e">
        <f t="shared" si="0"/>
        <v>#DIV/0!</v>
      </c>
      <c r="R52" s="494"/>
      <c r="S52" s="476"/>
      <c r="T52" s="476">
        <f t="shared" si="18"/>
        <v>0</v>
      </c>
      <c r="U52" s="541" t="e">
        <f t="shared" si="5"/>
        <v>#DIV/0!</v>
      </c>
      <c r="V52" s="494"/>
      <c r="W52" s="476"/>
      <c r="X52" s="476">
        <f t="shared" si="19"/>
        <v>0</v>
      </c>
      <c r="Y52" s="541" t="e">
        <f t="shared" si="6"/>
        <v>#DIV/0!</v>
      </c>
      <c r="Z52" s="494"/>
      <c r="AA52" s="476"/>
      <c r="AB52" s="476">
        <f t="shared" si="20"/>
        <v>0</v>
      </c>
      <c r="AC52" s="541" t="e">
        <f t="shared" si="1"/>
        <v>#DIV/0!</v>
      </c>
      <c r="AD52" s="572"/>
      <c r="AE52" s="476"/>
      <c r="AF52" s="476">
        <f t="shared" si="21"/>
        <v>0</v>
      </c>
      <c r="AG52" s="541" t="e">
        <f t="shared" si="2"/>
        <v>#DIV/0!</v>
      </c>
    </row>
    <row r="53" spans="1:33" x14ac:dyDescent="0.2">
      <c r="A53" s="485" t="s">
        <v>91</v>
      </c>
      <c r="B53" s="494"/>
      <c r="C53" s="476"/>
      <c r="D53" s="332">
        <f t="shared" si="7"/>
        <v>0</v>
      </c>
      <c r="E53" s="488"/>
      <c r="F53" s="493"/>
      <c r="G53" s="332"/>
      <c r="H53" s="476">
        <f t="shared" si="15"/>
        <v>0</v>
      </c>
      <c r="I53" s="571">
        <v>0</v>
      </c>
      <c r="J53" s="572"/>
      <c r="K53" s="476"/>
      <c r="L53" s="476">
        <f t="shared" si="16"/>
        <v>0</v>
      </c>
      <c r="M53" s="541" t="e">
        <f t="shared" si="4"/>
        <v>#DIV/0!</v>
      </c>
      <c r="N53" s="494"/>
      <c r="O53" s="476"/>
      <c r="P53" s="476">
        <f t="shared" si="17"/>
        <v>0</v>
      </c>
      <c r="Q53" s="541" t="e">
        <f t="shared" si="0"/>
        <v>#DIV/0!</v>
      </c>
      <c r="R53" s="494"/>
      <c r="S53" s="476"/>
      <c r="T53" s="476">
        <f t="shared" si="18"/>
        <v>0</v>
      </c>
      <c r="U53" s="541" t="e">
        <f t="shared" si="5"/>
        <v>#DIV/0!</v>
      </c>
      <c r="V53" s="494"/>
      <c r="W53" s="476"/>
      <c r="X53" s="476">
        <f t="shared" si="19"/>
        <v>0</v>
      </c>
      <c r="Y53" s="541" t="e">
        <f t="shared" si="6"/>
        <v>#DIV/0!</v>
      </c>
      <c r="Z53" s="494"/>
      <c r="AA53" s="476"/>
      <c r="AB53" s="476">
        <f t="shared" si="20"/>
        <v>0</v>
      </c>
      <c r="AC53" s="541" t="e">
        <f t="shared" si="1"/>
        <v>#DIV/0!</v>
      </c>
      <c r="AD53" s="572"/>
      <c r="AE53" s="476"/>
      <c r="AF53" s="476">
        <f t="shared" si="21"/>
        <v>0</v>
      </c>
      <c r="AG53" s="541" t="e">
        <f t="shared" si="2"/>
        <v>#DIV/0!</v>
      </c>
    </row>
    <row r="54" spans="1:33" x14ac:dyDescent="0.2">
      <c r="A54" s="484" t="s">
        <v>92</v>
      </c>
      <c r="B54" s="493"/>
      <c r="C54" s="332"/>
      <c r="D54" s="332">
        <f t="shared" si="7"/>
        <v>0</v>
      </c>
      <c r="E54" s="488"/>
      <c r="F54" s="493"/>
      <c r="G54" s="332"/>
      <c r="H54" s="476">
        <f t="shared" si="15"/>
        <v>0</v>
      </c>
      <c r="I54" s="571">
        <v>0</v>
      </c>
      <c r="J54" s="572"/>
      <c r="K54" s="476"/>
      <c r="L54" s="476">
        <f t="shared" si="16"/>
        <v>0</v>
      </c>
      <c r="M54" s="541" t="e">
        <f t="shared" si="4"/>
        <v>#DIV/0!</v>
      </c>
      <c r="N54" s="494"/>
      <c r="O54" s="476"/>
      <c r="P54" s="476">
        <f t="shared" si="17"/>
        <v>0</v>
      </c>
      <c r="Q54" s="541" t="e">
        <f t="shared" si="0"/>
        <v>#DIV/0!</v>
      </c>
      <c r="R54" s="494"/>
      <c r="S54" s="476"/>
      <c r="T54" s="476">
        <f t="shared" si="18"/>
        <v>0</v>
      </c>
      <c r="U54" s="541" t="e">
        <f t="shared" si="5"/>
        <v>#DIV/0!</v>
      </c>
      <c r="V54" s="494"/>
      <c r="W54" s="476"/>
      <c r="X54" s="476">
        <f t="shared" si="19"/>
        <v>0</v>
      </c>
      <c r="Y54" s="541" t="e">
        <f t="shared" si="6"/>
        <v>#DIV/0!</v>
      </c>
      <c r="Z54" s="494"/>
      <c r="AA54" s="476"/>
      <c r="AB54" s="476">
        <f t="shared" si="20"/>
        <v>0</v>
      </c>
      <c r="AC54" s="541" t="e">
        <f t="shared" si="1"/>
        <v>#DIV/0!</v>
      </c>
      <c r="AD54" s="572"/>
      <c r="AE54" s="476"/>
      <c r="AF54" s="476">
        <f t="shared" si="21"/>
        <v>0</v>
      </c>
      <c r="AG54" s="541" t="e">
        <f t="shared" si="2"/>
        <v>#DIV/0!</v>
      </c>
    </row>
    <row r="55" spans="1:33" x14ac:dyDescent="0.2">
      <c r="A55" s="631" t="s">
        <v>230</v>
      </c>
      <c r="B55" s="632"/>
      <c r="C55" s="633"/>
      <c r="D55" s="332">
        <f t="shared" si="7"/>
        <v>0</v>
      </c>
      <c r="E55" s="634"/>
      <c r="F55" s="632"/>
      <c r="G55" s="633"/>
      <c r="H55" s="635">
        <f t="shared" si="15"/>
        <v>0</v>
      </c>
      <c r="I55" s="571">
        <v>0</v>
      </c>
      <c r="J55" s="637"/>
      <c r="K55" s="635"/>
      <c r="L55" s="635">
        <f t="shared" si="16"/>
        <v>0</v>
      </c>
      <c r="M55" s="541" t="e">
        <f t="shared" si="4"/>
        <v>#DIV/0!</v>
      </c>
      <c r="N55" s="639"/>
      <c r="O55" s="635"/>
      <c r="P55" s="635">
        <f t="shared" si="17"/>
        <v>0</v>
      </c>
      <c r="Q55" s="541" t="e">
        <f t="shared" si="0"/>
        <v>#DIV/0!</v>
      </c>
      <c r="R55" s="639"/>
      <c r="S55" s="635"/>
      <c r="T55" s="635">
        <f t="shared" si="18"/>
        <v>0</v>
      </c>
      <c r="U55" s="541" t="e">
        <f t="shared" si="5"/>
        <v>#DIV/0!</v>
      </c>
      <c r="V55" s="639"/>
      <c r="W55" s="635"/>
      <c r="X55" s="635">
        <f t="shared" si="19"/>
        <v>0</v>
      </c>
      <c r="Y55" s="541" t="e">
        <f t="shared" si="6"/>
        <v>#DIV/0!</v>
      </c>
      <c r="Z55" s="639"/>
      <c r="AA55" s="635"/>
      <c r="AB55" s="635"/>
      <c r="AC55" s="541" t="e">
        <f t="shared" si="1"/>
        <v>#DIV/0!</v>
      </c>
      <c r="AD55" s="637"/>
      <c r="AE55" s="635"/>
      <c r="AF55" s="635"/>
      <c r="AG55" s="541" t="e">
        <f t="shared" si="2"/>
        <v>#DIV/0!</v>
      </c>
    </row>
    <row r="56" spans="1:33" ht="13.5" thickBot="1" x14ac:dyDescent="0.25">
      <c r="A56" s="486" t="s">
        <v>38</v>
      </c>
      <c r="B56" s="495"/>
      <c r="C56" s="477"/>
      <c r="D56" s="477">
        <f t="shared" si="7"/>
        <v>0</v>
      </c>
      <c r="E56" s="506"/>
      <c r="F56" s="495"/>
      <c r="G56" s="477"/>
      <c r="H56" s="577">
        <f t="shared" si="15"/>
        <v>0</v>
      </c>
      <c r="I56" s="578">
        <v>0</v>
      </c>
      <c r="J56" s="579"/>
      <c r="K56" s="577"/>
      <c r="L56" s="577">
        <f t="shared" si="16"/>
        <v>0</v>
      </c>
      <c r="M56" s="542" t="e">
        <f t="shared" si="4"/>
        <v>#DIV/0!</v>
      </c>
      <c r="N56" s="580"/>
      <c r="O56" s="577"/>
      <c r="P56" s="577">
        <f t="shared" si="17"/>
        <v>0</v>
      </c>
      <c r="Q56" s="542" t="e">
        <f t="shared" si="0"/>
        <v>#DIV/0!</v>
      </c>
      <c r="R56" s="580"/>
      <c r="S56" s="577"/>
      <c r="T56" s="577">
        <f t="shared" si="18"/>
        <v>0</v>
      </c>
      <c r="U56" s="542" t="e">
        <f t="shared" si="5"/>
        <v>#DIV/0!</v>
      </c>
      <c r="V56" s="580"/>
      <c r="W56" s="577"/>
      <c r="X56" s="577">
        <f t="shared" si="19"/>
        <v>0</v>
      </c>
      <c r="Y56" s="542" t="e">
        <f t="shared" si="6"/>
        <v>#DIV/0!</v>
      </c>
      <c r="Z56" s="580"/>
      <c r="AA56" s="577"/>
      <c r="AB56" s="577">
        <f t="shared" si="20"/>
        <v>0</v>
      </c>
      <c r="AC56" s="542" t="e">
        <f>(AB56-$H56)/$H56</f>
        <v>#DIV/0!</v>
      </c>
      <c r="AD56" s="579"/>
      <c r="AE56" s="577"/>
      <c r="AF56" s="577">
        <f t="shared" si="21"/>
        <v>0</v>
      </c>
      <c r="AG56" s="542" t="e">
        <f t="shared" si="2"/>
        <v>#DIV/0!</v>
      </c>
    </row>
    <row r="57" spans="1:33" ht="13.5" thickBot="1" x14ac:dyDescent="0.25">
      <c r="B57" s="478"/>
      <c r="C57" s="478"/>
      <c r="D57" s="478"/>
      <c r="E57" s="478"/>
    </row>
    <row r="58" spans="1:33" x14ac:dyDescent="0.2">
      <c r="A58" s="502" t="s">
        <v>171</v>
      </c>
      <c r="B58" s="546">
        <f>B5+B25</f>
        <v>0</v>
      </c>
      <c r="C58" s="547">
        <f>C5+C25</f>
        <v>0</v>
      </c>
      <c r="D58" s="547">
        <f>D5+D25</f>
        <v>0</v>
      </c>
      <c r="E58" s="581"/>
      <c r="F58" s="546">
        <f>F5+F25</f>
        <v>0</v>
      </c>
      <c r="G58" s="547">
        <f>G5+G25</f>
        <v>0</v>
      </c>
      <c r="H58" s="547">
        <f>H5+H25</f>
        <v>0</v>
      </c>
      <c r="I58" s="620">
        <v>0</v>
      </c>
      <c r="J58" s="546">
        <f>J5+J25</f>
        <v>0</v>
      </c>
      <c r="K58" s="547">
        <f>K5+K25</f>
        <v>0</v>
      </c>
      <c r="L58" s="547">
        <f>L5+L25</f>
        <v>0</v>
      </c>
      <c r="M58" s="582" t="e">
        <f>(L58-$H58)/$H58</f>
        <v>#DIV/0!</v>
      </c>
      <c r="N58" s="546">
        <f>N5+N25</f>
        <v>0</v>
      </c>
      <c r="O58" s="547">
        <f>O5+O25</f>
        <v>0</v>
      </c>
      <c r="P58" s="547">
        <f>P5+P25</f>
        <v>0</v>
      </c>
      <c r="Q58" s="583" t="e">
        <f>(P58-$H58)/$H58</f>
        <v>#DIV/0!</v>
      </c>
      <c r="R58" s="546">
        <f>R5+R25</f>
        <v>0</v>
      </c>
      <c r="S58" s="547">
        <f>S5+S25</f>
        <v>0</v>
      </c>
      <c r="T58" s="547">
        <f>T5+T25</f>
        <v>0</v>
      </c>
      <c r="U58" s="582" t="e">
        <f>(T58-$H58)/$H58</f>
        <v>#DIV/0!</v>
      </c>
      <c r="V58" s="546">
        <f>V5+V25</f>
        <v>0</v>
      </c>
      <c r="W58" s="547">
        <f>W5+W25</f>
        <v>0</v>
      </c>
      <c r="X58" s="547">
        <f>X5+X25</f>
        <v>0</v>
      </c>
      <c r="Y58" s="582" t="e">
        <f>(X58-$H58)/$H58</f>
        <v>#DIV/0!</v>
      </c>
      <c r="Z58" s="546">
        <f>Z5+Z25</f>
        <v>0</v>
      </c>
      <c r="AA58" s="547">
        <f>AA5+AA25</f>
        <v>0</v>
      </c>
      <c r="AB58" s="547">
        <f>AB5+AB25</f>
        <v>0</v>
      </c>
      <c r="AC58" s="582" t="e">
        <f>(AB58-$H58)/$H58</f>
        <v>#DIV/0!</v>
      </c>
      <c r="AD58" s="546">
        <f>AD5+AD25</f>
        <v>0</v>
      </c>
      <c r="AE58" s="547">
        <f>AE5+AE25</f>
        <v>0</v>
      </c>
      <c r="AF58" s="547">
        <f>AF5+AF25</f>
        <v>0</v>
      </c>
      <c r="AG58" s="582" t="e">
        <f>(AF58-$H58)/$H58</f>
        <v>#DIV/0!</v>
      </c>
    </row>
    <row r="59" spans="1:33" ht="13.5" thickBot="1" x14ac:dyDescent="0.25">
      <c r="A59" s="468" t="s">
        <v>173</v>
      </c>
      <c r="B59" s="457">
        <f>B17+B30+B9</f>
        <v>0</v>
      </c>
      <c r="C59" s="387">
        <f>C17+C30+C9</f>
        <v>0</v>
      </c>
      <c r="D59" s="387">
        <f>D17+D30+D9</f>
        <v>0</v>
      </c>
      <c r="E59" s="584"/>
      <c r="F59" s="457">
        <f>F17+F30+F9</f>
        <v>0</v>
      </c>
      <c r="G59" s="387">
        <f>G17+G30+G9</f>
        <v>0</v>
      </c>
      <c r="H59" s="387">
        <f>H17+H30+H9</f>
        <v>0</v>
      </c>
      <c r="I59" s="567">
        <v>0</v>
      </c>
      <c r="J59" s="457">
        <f>J17+J30+J9</f>
        <v>0</v>
      </c>
      <c r="K59" s="387">
        <f>K17+K30+K9</f>
        <v>0</v>
      </c>
      <c r="L59" s="387">
        <f>L17+L30+L9</f>
        <v>0</v>
      </c>
      <c r="M59" s="569" t="e">
        <f>(L59-$H59)/$H59</f>
        <v>#DIV/0!</v>
      </c>
      <c r="N59" s="457">
        <f>N17+N30+N9</f>
        <v>0</v>
      </c>
      <c r="O59" s="387">
        <f>O17+O30+O9</f>
        <v>0</v>
      </c>
      <c r="P59" s="387">
        <f>P17+P30+P9</f>
        <v>0</v>
      </c>
      <c r="Q59" s="585" t="e">
        <f>(P59-$H59)/$H59</f>
        <v>#DIV/0!</v>
      </c>
      <c r="R59" s="457">
        <f>R17+R30+R9</f>
        <v>0</v>
      </c>
      <c r="S59" s="387">
        <f>S17+S30+S9</f>
        <v>0</v>
      </c>
      <c r="T59" s="387">
        <f>T17+T30+T9</f>
        <v>0</v>
      </c>
      <c r="U59" s="586" t="e">
        <f>(T59-$H59)/$H59</f>
        <v>#DIV/0!</v>
      </c>
      <c r="V59" s="457">
        <f>V17+V30+V9</f>
        <v>0</v>
      </c>
      <c r="W59" s="387">
        <f>W17+W30+W9</f>
        <v>0</v>
      </c>
      <c r="X59" s="387">
        <f>X17+X30+X9</f>
        <v>0</v>
      </c>
      <c r="Y59" s="569" t="e">
        <f>(X59-$H59)/$H59</f>
        <v>#DIV/0!</v>
      </c>
      <c r="Z59" s="457">
        <f>Z17+Z30+Z9</f>
        <v>0</v>
      </c>
      <c r="AA59" s="387">
        <f>AA17+AA30+AA9</f>
        <v>0</v>
      </c>
      <c r="AB59" s="387">
        <f>AB17+AB30+AB9</f>
        <v>0</v>
      </c>
      <c r="AC59" s="569" t="e">
        <f>(AB59-$H59)/$H59</f>
        <v>#DIV/0!</v>
      </c>
      <c r="AD59" s="457">
        <f>AD17+AD30+AD9</f>
        <v>0</v>
      </c>
      <c r="AE59" s="387">
        <f>AE17+AE30+AE9</f>
        <v>0</v>
      </c>
      <c r="AF59" s="387">
        <f>AF17+AF30+AF9</f>
        <v>0</v>
      </c>
      <c r="AG59" s="569" t="e">
        <f>(AF59-$H59)/$H59</f>
        <v>#DIV/0!</v>
      </c>
    </row>
    <row r="60" spans="1:33" ht="13.5" thickBot="1" x14ac:dyDescent="0.25">
      <c r="A60" s="503" t="s">
        <v>172</v>
      </c>
      <c r="B60" s="459">
        <f>B13+B22+B46</f>
        <v>0</v>
      </c>
      <c r="C60" s="460">
        <f>C13+C22+C46</f>
        <v>0</v>
      </c>
      <c r="D60" s="460">
        <f>D13+D22+D46</f>
        <v>0</v>
      </c>
      <c r="E60" s="587"/>
      <c r="F60" s="459">
        <f>F13+F22+F46</f>
        <v>0</v>
      </c>
      <c r="G60" s="460">
        <f>G13+G22+G46</f>
        <v>0</v>
      </c>
      <c r="H60" s="460">
        <f>H13+H22+H46</f>
        <v>0</v>
      </c>
      <c r="I60" s="621">
        <v>0</v>
      </c>
      <c r="J60" s="459">
        <f>J13+J22+J46</f>
        <v>0</v>
      </c>
      <c r="K60" s="460">
        <f>K13+K22+K46</f>
        <v>0</v>
      </c>
      <c r="L60" s="460">
        <f>L13+L22+L46</f>
        <v>0</v>
      </c>
      <c r="M60" s="588" t="e">
        <f>(L60-$H60)/$H60</f>
        <v>#DIV/0!</v>
      </c>
      <c r="N60" s="459">
        <f>N13+N22+N46</f>
        <v>0</v>
      </c>
      <c r="O60" s="460">
        <f>O13+O22+O46</f>
        <v>0</v>
      </c>
      <c r="P60" s="460">
        <f>P13+P22+P46</f>
        <v>0</v>
      </c>
      <c r="Q60" s="589" t="e">
        <f>(P60-$H60)/$H60</f>
        <v>#DIV/0!</v>
      </c>
      <c r="R60" s="459">
        <f>R13+R22+R46</f>
        <v>0</v>
      </c>
      <c r="S60" s="460">
        <f>S13+S22+S46</f>
        <v>0</v>
      </c>
      <c r="T60" s="590">
        <f>T13+T22+T46</f>
        <v>0</v>
      </c>
      <c r="U60" s="591" t="e">
        <f>(T60-$H60)/$H60</f>
        <v>#DIV/0!</v>
      </c>
      <c r="V60" s="459">
        <f>V13+V22+V46</f>
        <v>0</v>
      </c>
      <c r="W60" s="460">
        <f>W13+W22+W46</f>
        <v>0</v>
      </c>
      <c r="X60" s="460">
        <f>X13+X22+X46</f>
        <v>0</v>
      </c>
      <c r="Y60" s="588" t="e">
        <f>(X60-$H60)/$H60</f>
        <v>#DIV/0!</v>
      </c>
      <c r="Z60" s="459">
        <f>Z13+Z22+Z46</f>
        <v>0</v>
      </c>
      <c r="AA60" s="460">
        <f>AA13+AA22+AA46</f>
        <v>0</v>
      </c>
      <c r="AB60" s="460">
        <f>AB13+AB22+AB46</f>
        <v>0</v>
      </c>
      <c r="AC60" s="588" t="e">
        <f>(AB60-$H60)/$H60</f>
        <v>#DIV/0!</v>
      </c>
      <c r="AD60" s="459">
        <f>AD13+AD22+AD46</f>
        <v>0</v>
      </c>
      <c r="AE60" s="460">
        <f>AE13+AE22+AE46</f>
        <v>0</v>
      </c>
      <c r="AF60" s="460">
        <f>AF13+AF22+AF46</f>
        <v>0</v>
      </c>
      <c r="AG60" s="588" t="e">
        <f>(AF60-$H60)/$H60</f>
        <v>#DIV/0!</v>
      </c>
    </row>
    <row r="61" spans="1:33" ht="13.5" thickBot="1" x14ac:dyDescent="0.25">
      <c r="A61" s="592"/>
      <c r="B61" s="593"/>
      <c r="C61" s="593"/>
      <c r="D61" s="593"/>
      <c r="E61" s="594"/>
      <c r="F61" s="593"/>
      <c r="G61" s="593"/>
      <c r="H61" s="593"/>
      <c r="I61" s="595"/>
      <c r="J61" s="593"/>
      <c r="K61" s="593"/>
      <c r="L61" s="593"/>
      <c r="M61" s="596"/>
      <c r="N61" s="593"/>
      <c r="O61" s="593"/>
      <c r="P61" s="593"/>
      <c r="Q61" s="596"/>
      <c r="R61" s="593"/>
      <c r="S61" s="593"/>
      <c r="T61" s="593"/>
      <c r="U61" s="596"/>
      <c r="V61" s="593"/>
      <c r="W61" s="593"/>
      <c r="X61" s="593"/>
      <c r="Y61" s="596"/>
      <c r="Z61" s="593"/>
      <c r="AA61" s="593"/>
      <c r="AB61" s="593"/>
      <c r="AC61" s="596"/>
      <c r="AD61" s="593"/>
      <c r="AE61" s="593"/>
      <c r="AF61" s="593"/>
      <c r="AG61" s="596"/>
    </row>
    <row r="62" spans="1:33" x14ac:dyDescent="0.2">
      <c r="A62" s="921" t="s">
        <v>216</v>
      </c>
      <c r="B62" s="919" t="s">
        <v>264</v>
      </c>
      <c r="C62" s="917"/>
      <c r="D62" s="917"/>
      <c r="E62" s="930"/>
      <c r="F62" s="923" t="s">
        <v>265</v>
      </c>
      <c r="G62" s="917"/>
      <c r="H62" s="917"/>
      <c r="I62" s="918"/>
      <c r="J62" s="919"/>
      <c r="K62" s="917"/>
      <c r="L62" s="917"/>
      <c r="M62" s="918"/>
      <c r="N62" s="919"/>
      <c r="O62" s="917"/>
      <c r="P62" s="917"/>
      <c r="Q62" s="918"/>
      <c r="R62" s="919"/>
      <c r="S62" s="926"/>
      <c r="T62" s="926"/>
      <c r="U62" s="927"/>
      <c r="V62" s="919"/>
      <c r="W62" s="917"/>
      <c r="X62" s="917"/>
      <c r="Y62" s="918"/>
      <c r="Z62" s="919"/>
      <c r="AA62" s="917"/>
      <c r="AB62" s="917"/>
      <c r="AC62" s="918"/>
      <c r="AD62" s="919"/>
      <c r="AE62" s="917"/>
      <c r="AF62" s="917"/>
      <c r="AG62" s="918"/>
    </row>
    <row r="63" spans="1:33" ht="13.5" thickBot="1" x14ac:dyDescent="0.25">
      <c r="A63" s="922"/>
      <c r="B63" s="550" t="s">
        <v>22</v>
      </c>
      <c r="C63" s="551" t="s">
        <v>21</v>
      </c>
      <c r="D63" s="552" t="s">
        <v>23</v>
      </c>
      <c r="E63" s="597" t="s">
        <v>47</v>
      </c>
      <c r="F63" s="550" t="s">
        <v>235</v>
      </c>
      <c r="G63" s="551" t="s">
        <v>21</v>
      </c>
      <c r="H63" s="552" t="s">
        <v>23</v>
      </c>
      <c r="I63" s="554" t="s">
        <v>47</v>
      </c>
      <c r="J63" s="550" t="s">
        <v>22</v>
      </c>
      <c r="K63" s="551" t="s">
        <v>21</v>
      </c>
      <c r="L63" s="552" t="s">
        <v>23</v>
      </c>
      <c r="M63" s="554" t="s">
        <v>47</v>
      </c>
      <c r="N63" s="550" t="s">
        <v>22</v>
      </c>
      <c r="O63" s="551" t="s">
        <v>21</v>
      </c>
      <c r="P63" s="552" t="s">
        <v>23</v>
      </c>
      <c r="Q63" s="554" t="s">
        <v>47</v>
      </c>
      <c r="R63" s="550" t="s">
        <v>22</v>
      </c>
      <c r="S63" s="551" t="s">
        <v>21</v>
      </c>
      <c r="T63" s="552" t="s">
        <v>23</v>
      </c>
      <c r="U63" s="554" t="s">
        <v>47</v>
      </c>
      <c r="V63" s="550" t="s">
        <v>22</v>
      </c>
      <c r="W63" s="551" t="s">
        <v>21</v>
      </c>
      <c r="X63" s="552" t="s">
        <v>23</v>
      </c>
      <c r="Y63" s="554" t="s">
        <v>47</v>
      </c>
      <c r="Z63" s="550" t="s">
        <v>22</v>
      </c>
      <c r="AA63" s="551" t="s">
        <v>21</v>
      </c>
      <c r="AB63" s="552" t="s">
        <v>23</v>
      </c>
      <c r="AC63" s="554" t="s">
        <v>47</v>
      </c>
      <c r="AD63" s="550" t="s">
        <v>22</v>
      </c>
      <c r="AE63" s="551" t="s">
        <v>21</v>
      </c>
      <c r="AF63" s="551" t="s">
        <v>48</v>
      </c>
      <c r="AG63" s="554" t="s">
        <v>47</v>
      </c>
    </row>
    <row r="64" spans="1:33" x14ac:dyDescent="0.2">
      <c r="A64" s="472" t="s">
        <v>149</v>
      </c>
      <c r="B64" s="556">
        <f t="shared" ref="B64:D65" si="22">B65</f>
        <v>0</v>
      </c>
      <c r="C64" s="557">
        <f t="shared" si="22"/>
        <v>0</v>
      </c>
      <c r="D64" s="557">
        <f t="shared" si="22"/>
        <v>0</v>
      </c>
      <c r="E64" s="598"/>
      <c r="F64" s="556">
        <f t="shared" ref="F64:G65" si="23">F65</f>
        <v>0</v>
      </c>
      <c r="G64" s="557">
        <f t="shared" si="23"/>
        <v>0</v>
      </c>
      <c r="H64" s="557">
        <f>H65</f>
        <v>0</v>
      </c>
      <c r="I64" s="619">
        <v>0</v>
      </c>
      <c r="J64" s="556">
        <f t="shared" ref="J64:L65" si="24">J65</f>
        <v>0</v>
      </c>
      <c r="K64" s="557">
        <f t="shared" si="24"/>
        <v>0</v>
      </c>
      <c r="L64" s="557">
        <f t="shared" si="24"/>
        <v>0</v>
      </c>
      <c r="M64" s="561" t="e">
        <f t="shared" ref="M64:M69" si="25">(L64-$H64)/$H64</f>
        <v>#DIV/0!</v>
      </c>
      <c r="N64" s="556">
        <f t="shared" ref="N64:P65" si="26">N65</f>
        <v>0</v>
      </c>
      <c r="O64" s="557">
        <f t="shared" si="26"/>
        <v>0</v>
      </c>
      <c r="P64" s="557">
        <f t="shared" si="26"/>
        <v>0</v>
      </c>
      <c r="Q64" s="561" t="e">
        <f>(P64-$H64)/$H64</f>
        <v>#DIV/0!</v>
      </c>
      <c r="R64" s="556">
        <f t="shared" ref="R64:T65" si="27">R65</f>
        <v>0</v>
      </c>
      <c r="S64" s="557">
        <f t="shared" si="27"/>
        <v>0</v>
      </c>
      <c r="T64" s="557">
        <f t="shared" si="27"/>
        <v>0</v>
      </c>
      <c r="U64" s="561" t="e">
        <f>(T64-$H64)/$H64</f>
        <v>#DIV/0!</v>
      </c>
      <c r="V64" s="556">
        <f t="shared" ref="V64:X65" si="28">V65</f>
        <v>0</v>
      </c>
      <c r="W64" s="557">
        <f t="shared" si="28"/>
        <v>0</v>
      </c>
      <c r="X64" s="557">
        <f t="shared" si="28"/>
        <v>0</v>
      </c>
      <c r="Y64" s="561" t="e">
        <f>(X64-$H64)/$H64</f>
        <v>#DIV/0!</v>
      </c>
      <c r="Z64" s="556">
        <f t="shared" ref="Z64:AB65" si="29">Z65</f>
        <v>0</v>
      </c>
      <c r="AA64" s="557">
        <f t="shared" si="29"/>
        <v>0</v>
      </c>
      <c r="AB64" s="557">
        <f t="shared" si="29"/>
        <v>0</v>
      </c>
      <c r="AC64" s="561" t="e">
        <f>(AB64-$H64)/$H64</f>
        <v>#DIV/0!</v>
      </c>
      <c r="AD64" s="556">
        <f t="shared" ref="AD64:AF65" si="30">AD65</f>
        <v>0</v>
      </c>
      <c r="AE64" s="557">
        <f t="shared" si="30"/>
        <v>0</v>
      </c>
      <c r="AF64" s="557">
        <f t="shared" si="30"/>
        <v>0</v>
      </c>
      <c r="AG64" s="561" t="e">
        <f>(AF64-$H64)/$H64</f>
        <v>#DIV/0!</v>
      </c>
    </row>
    <row r="65" spans="1:33" x14ac:dyDescent="0.2">
      <c r="A65" s="467" t="s">
        <v>82</v>
      </c>
      <c r="B65" s="492">
        <f t="shared" si="22"/>
        <v>0</v>
      </c>
      <c r="C65" s="475">
        <f t="shared" si="22"/>
        <v>0</v>
      </c>
      <c r="D65" s="475">
        <f t="shared" si="22"/>
        <v>0</v>
      </c>
      <c r="E65" s="599"/>
      <c r="F65" s="492">
        <f t="shared" si="23"/>
        <v>0</v>
      </c>
      <c r="G65" s="475">
        <f t="shared" si="23"/>
        <v>0</v>
      </c>
      <c r="H65" s="475">
        <f>H66</f>
        <v>0</v>
      </c>
      <c r="I65" s="563">
        <v>0</v>
      </c>
      <c r="J65" s="492">
        <f t="shared" si="24"/>
        <v>0</v>
      </c>
      <c r="K65" s="475">
        <f t="shared" si="24"/>
        <v>0</v>
      </c>
      <c r="L65" s="475">
        <f t="shared" si="24"/>
        <v>0</v>
      </c>
      <c r="M65" s="565" t="e">
        <f t="shared" si="25"/>
        <v>#DIV/0!</v>
      </c>
      <c r="N65" s="492">
        <f t="shared" si="26"/>
        <v>0</v>
      </c>
      <c r="O65" s="475">
        <f t="shared" si="26"/>
        <v>0</v>
      </c>
      <c r="P65" s="475">
        <f t="shared" si="26"/>
        <v>0</v>
      </c>
      <c r="Q65" s="539" t="e">
        <f t="shared" ref="Q65:Q69" si="31">(P65-$H65)/$H65</f>
        <v>#DIV/0!</v>
      </c>
      <c r="R65" s="492">
        <f t="shared" si="27"/>
        <v>0</v>
      </c>
      <c r="S65" s="475">
        <f t="shared" si="27"/>
        <v>0</v>
      </c>
      <c r="T65" s="475">
        <f t="shared" si="27"/>
        <v>0</v>
      </c>
      <c r="U65" s="539" t="e">
        <f t="shared" ref="U65:U69" si="32">(T65-$H65)/$H65</f>
        <v>#DIV/0!</v>
      </c>
      <c r="V65" s="492">
        <f t="shared" si="28"/>
        <v>0</v>
      </c>
      <c r="W65" s="475">
        <f t="shared" si="28"/>
        <v>0</v>
      </c>
      <c r="X65" s="475">
        <f t="shared" si="28"/>
        <v>0</v>
      </c>
      <c r="Y65" s="565" t="e">
        <f>(X65-$H65)/$H65</f>
        <v>#DIV/0!</v>
      </c>
      <c r="Z65" s="492">
        <f t="shared" si="29"/>
        <v>0</v>
      </c>
      <c r="AA65" s="475">
        <f t="shared" si="29"/>
        <v>0</v>
      </c>
      <c r="AB65" s="475">
        <f t="shared" si="29"/>
        <v>0</v>
      </c>
      <c r="AC65" s="565" t="e">
        <f t="shared" ref="AC65:AC69" si="33">(AB65-$H65)/$H65</f>
        <v>#DIV/0!</v>
      </c>
      <c r="AD65" s="492">
        <f t="shared" si="30"/>
        <v>0</v>
      </c>
      <c r="AE65" s="475">
        <f t="shared" si="30"/>
        <v>0</v>
      </c>
      <c r="AF65" s="475">
        <f t="shared" si="30"/>
        <v>0</v>
      </c>
      <c r="AG65" s="565" t="e">
        <f t="shared" ref="AG65:AG69" si="34">(AF65-$H65)/$H65</f>
        <v>#DIV/0!</v>
      </c>
    </row>
    <row r="66" spans="1:33" x14ac:dyDescent="0.2">
      <c r="A66" s="468" t="s">
        <v>174</v>
      </c>
      <c r="B66" s="457">
        <f>SUM(B67:B69)</f>
        <v>0</v>
      </c>
      <c r="C66" s="387">
        <f>SUM(C67:C69)</f>
        <v>0</v>
      </c>
      <c r="D66" s="387">
        <f>SUM(D67:D69)</f>
        <v>0</v>
      </c>
      <c r="E66" s="584"/>
      <c r="F66" s="457">
        <f>SUM(F67:F69)</f>
        <v>0</v>
      </c>
      <c r="G66" s="387">
        <f>SUM(G67:G69)</f>
        <v>0</v>
      </c>
      <c r="H66" s="387">
        <f>SUM(H67:H69)</f>
        <v>0</v>
      </c>
      <c r="I66" s="567">
        <v>0</v>
      </c>
      <c r="J66" s="457">
        <f>SUM(J67:J69)</f>
        <v>0</v>
      </c>
      <c r="K66" s="387">
        <f>SUM(K67:K69)</f>
        <v>0</v>
      </c>
      <c r="L66" s="387">
        <f>SUM(L67:L69)</f>
        <v>0</v>
      </c>
      <c r="M66" s="568" t="e">
        <f t="shared" si="25"/>
        <v>#DIV/0!</v>
      </c>
      <c r="N66" s="457">
        <f>SUM(N67:N69)</f>
        <v>0</v>
      </c>
      <c r="O66" s="387">
        <f>SUM(O67:O69)</f>
        <v>0</v>
      </c>
      <c r="P66" s="387">
        <f>SUM(P67:P69)</f>
        <v>0</v>
      </c>
      <c r="Q66" s="568" t="e">
        <f t="shared" si="31"/>
        <v>#DIV/0!</v>
      </c>
      <c r="R66" s="457">
        <f>SUM(R67:R69)</f>
        <v>0</v>
      </c>
      <c r="S66" s="387">
        <f>SUM(S67:S69)</f>
        <v>0</v>
      </c>
      <c r="T66" s="387">
        <f>SUM(T67:T69)</f>
        <v>0</v>
      </c>
      <c r="U66" s="568" t="e">
        <f t="shared" si="32"/>
        <v>#DIV/0!</v>
      </c>
      <c r="V66" s="457">
        <f>SUM(V67:V69)</f>
        <v>0</v>
      </c>
      <c r="W66" s="387">
        <f>SUM(W67:W69)</f>
        <v>0</v>
      </c>
      <c r="X66" s="387">
        <f>SUM(X67:X69)</f>
        <v>0</v>
      </c>
      <c r="Y66" s="568" t="e">
        <f t="shared" ref="Y66:Y69" si="35">(X66-$H66)/$H66</f>
        <v>#DIV/0!</v>
      </c>
      <c r="Z66" s="457">
        <f>SUM(Z67:Z69)</f>
        <v>0</v>
      </c>
      <c r="AA66" s="387">
        <f>SUM(AA67:AA69)</f>
        <v>0</v>
      </c>
      <c r="AB66" s="387">
        <f>SUM(AB67:AB69)</f>
        <v>0</v>
      </c>
      <c r="AC66" s="568" t="e">
        <f t="shared" si="33"/>
        <v>#DIV/0!</v>
      </c>
      <c r="AD66" s="457">
        <f>SUM(AD67:AD69)</f>
        <v>0</v>
      </c>
      <c r="AE66" s="387">
        <f>SUM(AE67:AE69)</f>
        <v>0</v>
      </c>
      <c r="AF66" s="387">
        <f>SUM(AF67:AF69)</f>
        <v>0</v>
      </c>
      <c r="AG66" s="568" t="e">
        <f t="shared" si="34"/>
        <v>#DIV/0!</v>
      </c>
    </row>
    <row r="67" spans="1:33" x14ac:dyDescent="0.2">
      <c r="A67" s="469" t="s">
        <v>262</v>
      </c>
      <c r="B67" s="493"/>
      <c r="C67" s="332"/>
      <c r="D67" s="332">
        <f>SUM(B67:C67)</f>
        <v>0</v>
      </c>
      <c r="E67" s="600"/>
      <c r="F67" s="493"/>
      <c r="G67" s="332"/>
      <c r="H67" s="476">
        <f>SUM(F67:G67)</f>
        <v>0</v>
      </c>
      <c r="I67" s="571">
        <v>0</v>
      </c>
      <c r="J67" s="493"/>
      <c r="K67" s="332"/>
      <c r="L67" s="476">
        <f>SUM(J67:K67)</f>
        <v>0</v>
      </c>
      <c r="M67" s="541" t="e">
        <f t="shared" si="25"/>
        <v>#DIV/0!</v>
      </c>
      <c r="N67" s="494"/>
      <c r="O67" s="476"/>
      <c r="P67" s="476">
        <f>SUM(N67:O67)</f>
        <v>0</v>
      </c>
      <c r="Q67" s="541" t="e">
        <f t="shared" si="31"/>
        <v>#DIV/0!</v>
      </c>
      <c r="R67" s="494"/>
      <c r="S67" s="476"/>
      <c r="T67" s="476">
        <f>SUM(R67:S67)</f>
        <v>0</v>
      </c>
      <c r="U67" s="541" t="e">
        <f t="shared" si="32"/>
        <v>#DIV/0!</v>
      </c>
      <c r="V67" s="494"/>
      <c r="W67" s="476"/>
      <c r="X67" s="476">
        <f>SUM(V67:W67)</f>
        <v>0</v>
      </c>
      <c r="Y67" s="541" t="e">
        <f t="shared" si="35"/>
        <v>#DIV/0!</v>
      </c>
      <c r="Z67" s="494"/>
      <c r="AA67" s="476"/>
      <c r="AB67" s="476">
        <f>SUM(Z67:AA67)</f>
        <v>0</v>
      </c>
      <c r="AC67" s="541" t="e">
        <f t="shared" si="33"/>
        <v>#DIV/0!</v>
      </c>
      <c r="AD67" s="493"/>
      <c r="AE67" s="332"/>
      <c r="AF67" s="476">
        <f>SUM(AD67:AE67)</f>
        <v>0</v>
      </c>
      <c r="AG67" s="541" t="e">
        <f t="shared" si="34"/>
        <v>#DIV/0!</v>
      </c>
    </row>
    <row r="68" spans="1:33" x14ac:dyDescent="0.2">
      <c r="A68" s="469" t="s">
        <v>176</v>
      </c>
      <c r="B68" s="493"/>
      <c r="C68" s="332"/>
      <c r="D68" s="332">
        <f t="shared" ref="D68:D69" si="36">SUM(B68:C68)</f>
        <v>0</v>
      </c>
      <c r="E68" s="600"/>
      <c r="F68" s="493"/>
      <c r="G68" s="332"/>
      <c r="H68" s="476">
        <f>SUM(F68:G68)</f>
        <v>0</v>
      </c>
      <c r="I68" s="571">
        <v>0</v>
      </c>
      <c r="J68" s="493"/>
      <c r="K68" s="332"/>
      <c r="L68" s="476">
        <f>SUM(J68:K68)</f>
        <v>0</v>
      </c>
      <c r="M68" s="541" t="e">
        <f t="shared" si="25"/>
        <v>#DIV/0!</v>
      </c>
      <c r="N68" s="494"/>
      <c r="O68" s="476"/>
      <c r="P68" s="476">
        <f>SUM(N68:O68)</f>
        <v>0</v>
      </c>
      <c r="Q68" s="541" t="e">
        <f t="shared" si="31"/>
        <v>#DIV/0!</v>
      </c>
      <c r="R68" s="494"/>
      <c r="S68" s="476"/>
      <c r="T68" s="476">
        <f>SUM(R68:S68)</f>
        <v>0</v>
      </c>
      <c r="U68" s="541" t="e">
        <f t="shared" si="32"/>
        <v>#DIV/0!</v>
      </c>
      <c r="V68" s="494"/>
      <c r="W68" s="476"/>
      <c r="X68" s="476">
        <f>SUM(V68:W68)</f>
        <v>0</v>
      </c>
      <c r="Y68" s="541" t="e">
        <f t="shared" si="35"/>
        <v>#DIV/0!</v>
      </c>
      <c r="Z68" s="493"/>
      <c r="AA68" s="332"/>
      <c r="AB68" s="476">
        <f>SUM(Z68:AA68)</f>
        <v>0</v>
      </c>
      <c r="AC68" s="541" t="e">
        <f t="shared" si="33"/>
        <v>#DIV/0!</v>
      </c>
      <c r="AD68" s="493"/>
      <c r="AE68" s="332"/>
      <c r="AF68" s="476">
        <f>SUM(AD68:AE68)</f>
        <v>0</v>
      </c>
      <c r="AG68" s="541" t="e">
        <f t="shared" si="34"/>
        <v>#DIV/0!</v>
      </c>
    </row>
    <row r="69" spans="1:33" ht="13.5" thickBot="1" x14ac:dyDescent="0.25">
      <c r="A69" s="471" t="s">
        <v>5</v>
      </c>
      <c r="B69" s="495"/>
      <c r="C69" s="477"/>
      <c r="D69" s="477">
        <f t="shared" si="36"/>
        <v>0</v>
      </c>
      <c r="E69" s="601"/>
      <c r="F69" s="495"/>
      <c r="G69" s="477"/>
      <c r="H69" s="577">
        <f>SUM(F69:G69)</f>
        <v>0</v>
      </c>
      <c r="I69" s="578">
        <v>0</v>
      </c>
      <c r="J69" s="495"/>
      <c r="K69" s="477"/>
      <c r="L69" s="577">
        <f>SUM(J69:K69)</f>
        <v>0</v>
      </c>
      <c r="M69" s="542" t="e">
        <f t="shared" si="25"/>
        <v>#DIV/0!</v>
      </c>
      <c r="N69" s="580"/>
      <c r="O69" s="577"/>
      <c r="P69" s="577">
        <f>SUM(N69:O69)</f>
        <v>0</v>
      </c>
      <c r="Q69" s="542" t="e">
        <f t="shared" si="31"/>
        <v>#DIV/0!</v>
      </c>
      <c r="R69" s="580"/>
      <c r="S69" s="577"/>
      <c r="T69" s="577">
        <f>SUM(R69:S69)</f>
        <v>0</v>
      </c>
      <c r="U69" s="542" t="e">
        <f t="shared" si="32"/>
        <v>#DIV/0!</v>
      </c>
      <c r="V69" s="580"/>
      <c r="W69" s="577"/>
      <c r="X69" s="577">
        <f>SUM(V69:W69)</f>
        <v>0</v>
      </c>
      <c r="Y69" s="542" t="e">
        <f t="shared" si="35"/>
        <v>#DIV/0!</v>
      </c>
      <c r="Z69" s="495"/>
      <c r="AA69" s="477"/>
      <c r="AB69" s="577">
        <f>SUM(Z69:AA69)</f>
        <v>0</v>
      </c>
      <c r="AC69" s="542" t="e">
        <f t="shared" si="33"/>
        <v>#DIV/0!</v>
      </c>
      <c r="AD69" s="495"/>
      <c r="AE69" s="477"/>
      <c r="AF69" s="577">
        <f>SUM(AD69:AE69)</f>
        <v>0</v>
      </c>
      <c r="AG69" s="542" t="e">
        <f t="shared" si="34"/>
        <v>#DIV/0!</v>
      </c>
    </row>
    <row r="70" spans="1:33" ht="13.5" thickBot="1" x14ac:dyDescent="0.25">
      <c r="A70" s="602"/>
      <c r="B70" s="603"/>
      <c r="C70" s="603"/>
      <c r="D70" s="603"/>
      <c r="E70" s="604"/>
      <c r="F70" s="603"/>
      <c r="G70" s="603"/>
      <c r="H70" s="593"/>
      <c r="I70" s="595"/>
      <c r="J70" s="603"/>
      <c r="K70" s="603"/>
      <c r="L70" s="593"/>
      <c r="M70" s="605"/>
      <c r="N70" s="603"/>
      <c r="O70" s="603"/>
      <c r="P70" s="593"/>
      <c r="Q70" s="605"/>
      <c r="R70" s="603"/>
      <c r="S70" s="603"/>
      <c r="T70" s="593"/>
      <c r="U70" s="605"/>
      <c r="V70" s="603"/>
      <c r="W70" s="603"/>
      <c r="X70" s="593"/>
      <c r="Y70" s="605"/>
      <c r="Z70" s="603"/>
      <c r="AA70" s="603"/>
      <c r="AB70" s="593"/>
      <c r="AC70" s="605"/>
      <c r="AD70" s="603"/>
      <c r="AE70" s="603"/>
      <c r="AF70" s="593"/>
      <c r="AG70" s="605"/>
    </row>
    <row r="71" spans="1:33" ht="13.5" thickBot="1" x14ac:dyDescent="0.25">
      <c r="A71" s="606" t="s">
        <v>174</v>
      </c>
      <c r="B71" s="607">
        <f>B66</f>
        <v>0</v>
      </c>
      <c r="C71" s="608">
        <f>C66</f>
        <v>0</v>
      </c>
      <c r="D71" s="608">
        <f>D66</f>
        <v>0</v>
      </c>
      <c r="E71" s="609"/>
      <c r="F71" s="607">
        <f>F66</f>
        <v>0</v>
      </c>
      <c r="G71" s="608">
        <f>G66</f>
        <v>0</v>
      </c>
      <c r="H71" s="608">
        <f>H66</f>
        <v>0</v>
      </c>
      <c r="I71" s="610">
        <v>0</v>
      </c>
      <c r="J71" s="607">
        <f>J66</f>
        <v>0</v>
      </c>
      <c r="K71" s="608">
        <f>K66</f>
        <v>0</v>
      </c>
      <c r="L71" s="608">
        <f>L66</f>
        <v>0</v>
      </c>
      <c r="M71" s="611" t="e">
        <f>(L71-$H71)/$H71</f>
        <v>#DIV/0!</v>
      </c>
      <c r="N71" s="607">
        <f>N66</f>
        <v>0</v>
      </c>
      <c r="O71" s="608">
        <f>O66</f>
        <v>0</v>
      </c>
      <c r="P71" s="608">
        <f>P66</f>
        <v>0</v>
      </c>
      <c r="Q71" s="611" t="e">
        <f>(P71-$H71)/$H71</f>
        <v>#DIV/0!</v>
      </c>
      <c r="R71" s="612">
        <f>R66</f>
        <v>0</v>
      </c>
      <c r="S71" s="613">
        <f>S66</f>
        <v>0</v>
      </c>
      <c r="T71" s="608">
        <f>T66</f>
        <v>0</v>
      </c>
      <c r="U71" s="611" t="e">
        <f>(T71-$H71)/$H71</f>
        <v>#DIV/0!</v>
      </c>
      <c r="V71" s="607">
        <f>V66</f>
        <v>0</v>
      </c>
      <c r="W71" s="608">
        <f>W66</f>
        <v>0</v>
      </c>
      <c r="X71" s="608">
        <f>X66</f>
        <v>0</v>
      </c>
      <c r="Y71" s="611" t="e">
        <f>(X71-$H71)/$H71</f>
        <v>#DIV/0!</v>
      </c>
      <c r="Z71" s="607">
        <f>Z66</f>
        <v>0</v>
      </c>
      <c r="AA71" s="608">
        <f>AA66</f>
        <v>0</v>
      </c>
      <c r="AB71" s="608">
        <f>AB66</f>
        <v>0</v>
      </c>
      <c r="AC71" s="611" t="e">
        <f>(AB71-$H71)/$H71</f>
        <v>#DIV/0!</v>
      </c>
      <c r="AD71" s="607">
        <f>AD66</f>
        <v>0</v>
      </c>
      <c r="AE71" s="608">
        <f>AE66</f>
        <v>0</v>
      </c>
      <c r="AF71" s="608">
        <f>AF66</f>
        <v>0</v>
      </c>
      <c r="AG71" s="611" t="e">
        <f>(AF71-$H71)/$H71</f>
        <v>#DIV/0!</v>
      </c>
    </row>
    <row r="72" spans="1:33" x14ac:dyDescent="0.2">
      <c r="A72" s="602"/>
      <c r="B72" s="603"/>
      <c r="C72" s="603"/>
      <c r="D72" s="603"/>
      <c r="E72" s="604"/>
      <c r="F72" s="603"/>
      <c r="G72" s="603"/>
      <c r="H72" s="593"/>
      <c r="I72" s="595"/>
      <c r="J72" s="603"/>
      <c r="K72" s="603"/>
      <c r="L72" s="593"/>
      <c r="M72" s="605"/>
      <c r="N72" s="603"/>
      <c r="O72" s="603"/>
      <c r="P72" s="593"/>
      <c r="Q72" s="605"/>
      <c r="R72" s="603"/>
      <c r="S72" s="603"/>
      <c r="T72" s="593"/>
      <c r="U72" s="605"/>
      <c r="V72" s="603"/>
      <c r="W72" s="603"/>
      <c r="X72" s="593"/>
      <c r="Y72" s="605"/>
      <c r="Z72" s="603"/>
      <c r="AA72" s="603"/>
      <c r="AB72" s="593"/>
      <c r="AC72" s="605"/>
      <c r="AD72" s="603"/>
      <c r="AE72" s="603"/>
      <c r="AF72" s="593"/>
      <c r="AG72" s="605"/>
    </row>
    <row r="73" spans="1:33" x14ac:dyDescent="0.2">
      <c r="A73" s="898" t="s">
        <v>50</v>
      </c>
      <c r="B73" s="898"/>
      <c r="C73" s="898"/>
      <c r="D73" s="898"/>
      <c r="E73" s="898"/>
      <c r="F73" s="898"/>
      <c r="G73" s="898"/>
      <c r="H73" s="898"/>
      <c r="I73" s="898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  <c r="AG73" s="898"/>
    </row>
    <row r="74" spans="1:33" x14ac:dyDescent="0.2">
      <c r="A74" s="653" t="s">
        <v>204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</row>
    <row r="75" spans="1:33" ht="13.5" thickBot="1" x14ac:dyDescent="0.25">
      <c r="A75" s="652"/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</row>
    <row r="76" spans="1:33" ht="13.5" thickBot="1" x14ac:dyDescent="0.25">
      <c r="A76" s="473"/>
      <c r="B76" s="906"/>
      <c r="C76" s="907"/>
      <c r="D76" s="907"/>
      <c r="E76" s="909"/>
      <c r="F76" s="910"/>
      <c r="G76" s="907"/>
      <c r="H76" s="907"/>
      <c r="I76" s="909"/>
      <c r="J76" s="906"/>
      <c r="K76" s="907"/>
      <c r="L76" s="907"/>
      <c r="M76" s="909"/>
      <c r="N76" s="906"/>
      <c r="O76" s="907"/>
      <c r="P76" s="907"/>
      <c r="Q76" s="909"/>
      <c r="R76" s="906"/>
      <c r="S76" s="911"/>
      <c r="T76" s="911"/>
      <c r="U76" s="912"/>
      <c r="V76" s="906"/>
      <c r="W76" s="907"/>
      <c r="X76" s="907"/>
      <c r="Y76" s="909"/>
      <c r="Z76" s="906"/>
      <c r="AA76" s="907"/>
      <c r="AB76" s="907"/>
      <c r="AC76" s="909"/>
      <c r="AD76" s="906"/>
      <c r="AE76" s="907"/>
      <c r="AF76" s="907"/>
      <c r="AG76" s="909"/>
    </row>
    <row r="77" spans="1:33" ht="13.5" thickBot="1" x14ac:dyDescent="0.25">
      <c r="A77" s="516"/>
      <c r="B77" s="512" t="s">
        <v>22</v>
      </c>
      <c r="C77" s="513" t="s">
        <v>21</v>
      </c>
      <c r="D77" s="514" t="s">
        <v>23</v>
      </c>
      <c r="E77" s="515" t="s">
        <v>47</v>
      </c>
      <c r="F77" s="521" t="s">
        <v>22</v>
      </c>
      <c r="G77" s="513" t="s">
        <v>21</v>
      </c>
      <c r="H77" s="514" t="s">
        <v>23</v>
      </c>
      <c r="I77" s="515" t="s">
        <v>47</v>
      </c>
      <c r="J77" s="512" t="s">
        <v>22</v>
      </c>
      <c r="K77" s="513" t="s">
        <v>21</v>
      </c>
      <c r="L77" s="514" t="s">
        <v>23</v>
      </c>
      <c r="M77" s="515" t="s">
        <v>47</v>
      </c>
      <c r="N77" s="512" t="s">
        <v>22</v>
      </c>
      <c r="O77" s="513" t="s">
        <v>21</v>
      </c>
      <c r="P77" s="514" t="s">
        <v>23</v>
      </c>
      <c r="Q77" s="515" t="s">
        <v>47</v>
      </c>
      <c r="R77" s="512" t="s">
        <v>22</v>
      </c>
      <c r="S77" s="513" t="s">
        <v>21</v>
      </c>
      <c r="T77" s="514" t="s">
        <v>23</v>
      </c>
      <c r="U77" s="515" t="s">
        <v>47</v>
      </c>
      <c r="V77" s="512" t="s">
        <v>22</v>
      </c>
      <c r="W77" s="513" t="s">
        <v>21</v>
      </c>
      <c r="X77" s="514" t="s">
        <v>23</v>
      </c>
      <c r="Y77" s="515" t="s">
        <v>47</v>
      </c>
      <c r="Z77" s="512" t="s">
        <v>22</v>
      </c>
      <c r="AA77" s="513" t="s">
        <v>21</v>
      </c>
      <c r="AB77" s="514" t="s">
        <v>23</v>
      </c>
      <c r="AC77" s="515" t="s">
        <v>47</v>
      </c>
      <c r="AD77" s="512" t="s">
        <v>22</v>
      </c>
      <c r="AE77" s="513" t="s">
        <v>21</v>
      </c>
      <c r="AF77" s="513" t="s">
        <v>48</v>
      </c>
      <c r="AG77" s="515" t="s">
        <v>47</v>
      </c>
    </row>
    <row r="78" spans="1:33" x14ac:dyDescent="0.2">
      <c r="A78" s="472" t="s">
        <v>149</v>
      </c>
      <c r="B78" s="491">
        <f>B79+B91+B99</f>
        <v>0</v>
      </c>
      <c r="C78" s="491">
        <f>C79+C91+C99</f>
        <v>0</v>
      </c>
      <c r="D78" s="491">
        <f>D79+D91+D99</f>
        <v>0</v>
      </c>
      <c r="E78" s="463" t="e">
        <f t="shared" ref="E78:E131" si="37">(D78-$H3)/$H3</f>
        <v>#DIV/0!</v>
      </c>
      <c r="F78" s="466">
        <f>F79+F91+F99</f>
        <v>0</v>
      </c>
      <c r="G78" s="452">
        <f>G79+G91+G99</f>
        <v>0</v>
      </c>
      <c r="H78" s="452">
        <f>H79+H91+H99</f>
        <v>0</v>
      </c>
      <c r="I78" s="463" t="e">
        <f t="shared" ref="I78:I130" si="38">(H78-$H3)/$H3</f>
        <v>#DIV/0!</v>
      </c>
      <c r="J78" s="462">
        <f>J79+J91+J99</f>
        <v>0</v>
      </c>
      <c r="K78" s="452">
        <f>K79+K91+K99</f>
        <v>0</v>
      </c>
      <c r="L78" s="452">
        <f>L79+L91+L99</f>
        <v>0</v>
      </c>
      <c r="M78" s="463" t="e">
        <f t="shared" ref="M78:M131" si="39">(L78-$H3)/$H3</f>
        <v>#DIV/0!</v>
      </c>
      <c r="N78" s="462">
        <f>N79+N91+N99</f>
        <v>0</v>
      </c>
      <c r="O78" s="452">
        <f>O79+O91+O99</f>
        <v>0</v>
      </c>
      <c r="P78" s="453">
        <f>P79+P91+P99</f>
        <v>0</v>
      </c>
      <c r="Q78" s="463" t="e">
        <f t="shared" ref="Q78:Q131" si="40">(P78-$H3)/$H3</f>
        <v>#DIV/0!</v>
      </c>
      <c r="R78" s="462">
        <f>R79+R91+R99</f>
        <v>0</v>
      </c>
      <c r="S78" s="452">
        <f>S79+S91+S99</f>
        <v>0</v>
      </c>
      <c r="T78" s="453">
        <f>T79+T91+T99</f>
        <v>0</v>
      </c>
      <c r="U78" s="463" t="e">
        <f t="shared" ref="U78:U131" si="41">(T78-$H3)/$H3</f>
        <v>#DIV/0!</v>
      </c>
      <c r="V78" s="462">
        <f>V79+V91+V99</f>
        <v>0</v>
      </c>
      <c r="W78" s="452">
        <f>W79+W91+W99</f>
        <v>0</v>
      </c>
      <c r="X78" s="453">
        <f>X79+X91+X99</f>
        <v>0</v>
      </c>
      <c r="Y78" s="463" t="e">
        <f t="shared" ref="Y78:Y130" si="42">(X78-$H3)/$H3</f>
        <v>#DIV/0!</v>
      </c>
      <c r="Z78" s="462">
        <f>Z79+Z91+Z99</f>
        <v>0</v>
      </c>
      <c r="AA78" s="452">
        <f>AA79+AA91+AA99</f>
        <v>0</v>
      </c>
      <c r="AB78" s="453">
        <f>AB79+AB91+AB99</f>
        <v>0</v>
      </c>
      <c r="AC78" s="463" t="e">
        <f t="shared" ref="AC78:AC131" si="43">(AB78-$H3)/$H3</f>
        <v>#DIV/0!</v>
      </c>
      <c r="AD78" s="462">
        <f>AD79+AD91+AD99</f>
        <v>0</v>
      </c>
      <c r="AE78" s="452">
        <f>AE79+AE91+AE99</f>
        <v>0</v>
      </c>
      <c r="AF78" s="453">
        <f>AF79+AF91+AF99</f>
        <v>0</v>
      </c>
      <c r="AG78" s="463" t="e">
        <f t="shared" ref="AG78:AG130" si="44">(AF78-$H3)/$H3</f>
        <v>#DIV/0!</v>
      </c>
    </row>
    <row r="79" spans="1:33" x14ac:dyDescent="0.2">
      <c r="A79" s="467" t="s">
        <v>165</v>
      </c>
      <c r="B79" s="536">
        <f>B80+B84+B88</f>
        <v>0</v>
      </c>
      <c r="C79" s="475">
        <f>C80+C84+C88</f>
        <v>0</v>
      </c>
      <c r="D79" s="475">
        <f>D80+D84+D88</f>
        <v>0</v>
      </c>
      <c r="E79" s="539" t="e">
        <f t="shared" si="37"/>
        <v>#DIV/0!</v>
      </c>
      <c r="F79" s="564">
        <f>F80+F84+F88</f>
        <v>0</v>
      </c>
      <c r="G79" s="475">
        <f>G80+G84+G88</f>
        <v>0</v>
      </c>
      <c r="H79" s="475">
        <f>H80+H84+H88</f>
        <v>0</v>
      </c>
      <c r="I79" s="565" t="e">
        <f t="shared" si="38"/>
        <v>#DIV/0!</v>
      </c>
      <c r="J79" s="492">
        <f>J80+J84+J88</f>
        <v>0</v>
      </c>
      <c r="K79" s="475">
        <f>K80+K84+K88</f>
        <v>0</v>
      </c>
      <c r="L79" s="475">
        <f>L80+L84+L88</f>
        <v>0</v>
      </c>
      <c r="M79" s="565" t="e">
        <f t="shared" si="39"/>
        <v>#DIV/0!</v>
      </c>
      <c r="N79" s="492">
        <f>N80+N84+N88</f>
        <v>0</v>
      </c>
      <c r="O79" s="475">
        <f>O80+O84+O88</f>
        <v>0</v>
      </c>
      <c r="P79" s="475">
        <f>P80+P84+P88</f>
        <v>0</v>
      </c>
      <c r="Q79" s="565" t="e">
        <f t="shared" si="40"/>
        <v>#DIV/0!</v>
      </c>
      <c r="R79" s="492">
        <f>R80+R84+R88</f>
        <v>0</v>
      </c>
      <c r="S79" s="475">
        <f>S80+S84+S88</f>
        <v>0</v>
      </c>
      <c r="T79" s="475">
        <f>T80+T84+T88</f>
        <v>0</v>
      </c>
      <c r="U79" s="565" t="e">
        <f t="shared" si="41"/>
        <v>#DIV/0!</v>
      </c>
      <c r="V79" s="492">
        <f>V80+V84+V88</f>
        <v>0</v>
      </c>
      <c r="W79" s="475">
        <f>W80+W84+W88</f>
        <v>0</v>
      </c>
      <c r="X79" s="475">
        <f>X80+X84+X88</f>
        <v>0</v>
      </c>
      <c r="Y79" s="565" t="e">
        <f t="shared" si="42"/>
        <v>#DIV/0!</v>
      </c>
      <c r="Z79" s="492">
        <f>Z80+Z84+Z88</f>
        <v>0</v>
      </c>
      <c r="AA79" s="475">
        <f>AA80+AA84+AA88</f>
        <v>0</v>
      </c>
      <c r="AB79" s="475">
        <f>AB80+AB84+AB88</f>
        <v>0</v>
      </c>
      <c r="AC79" s="565" t="e">
        <f t="shared" si="43"/>
        <v>#DIV/0!</v>
      </c>
      <c r="AD79" s="492">
        <f>AD80+AD84+AD88</f>
        <v>0</v>
      </c>
      <c r="AE79" s="475">
        <f>AE80+AE84+AE88</f>
        <v>0</v>
      </c>
      <c r="AF79" s="475">
        <f>AF80+AF84+AF88</f>
        <v>0</v>
      </c>
      <c r="AG79" s="565" t="e">
        <f t="shared" si="44"/>
        <v>#DIV/0!</v>
      </c>
    </row>
    <row r="80" spans="1:33" x14ac:dyDescent="0.2">
      <c r="A80" s="468" t="s">
        <v>171</v>
      </c>
      <c r="B80" s="387">
        <f>SUM(B81:B83)</f>
        <v>0</v>
      </c>
      <c r="C80" s="387">
        <f>SUM(C81:C83)</f>
        <v>0</v>
      </c>
      <c r="D80" s="387">
        <f>SUM(D81:D83)</f>
        <v>0</v>
      </c>
      <c r="E80" s="540" t="e">
        <f t="shared" si="37"/>
        <v>#DIV/0!</v>
      </c>
      <c r="F80" s="382">
        <f>SUM(F81:F83)</f>
        <v>0</v>
      </c>
      <c r="G80" s="387">
        <f>SUM(G81:G83)</f>
        <v>0</v>
      </c>
      <c r="H80" s="387">
        <f>SUM(H81:H83)</f>
        <v>0</v>
      </c>
      <c r="I80" s="568" t="e">
        <f t="shared" si="38"/>
        <v>#DIV/0!</v>
      </c>
      <c r="J80" s="457">
        <f>SUM(J81:J83)</f>
        <v>0</v>
      </c>
      <c r="K80" s="387">
        <f>SUM(K81:K83)</f>
        <v>0</v>
      </c>
      <c r="L80" s="387">
        <f>SUM(L81:L83)</f>
        <v>0</v>
      </c>
      <c r="M80" s="540" t="e">
        <f t="shared" si="39"/>
        <v>#DIV/0!</v>
      </c>
      <c r="N80" s="457">
        <f>SUM(N81:N83)</f>
        <v>0</v>
      </c>
      <c r="O80" s="387">
        <f>SUM(O81:O83)</f>
        <v>0</v>
      </c>
      <c r="P80" s="387">
        <f>SUM(P81:P83)</f>
        <v>0</v>
      </c>
      <c r="Q80" s="568" t="e">
        <f t="shared" si="40"/>
        <v>#DIV/0!</v>
      </c>
      <c r="R80" s="457">
        <f>SUM(R81:R83)</f>
        <v>0</v>
      </c>
      <c r="S80" s="387">
        <f>SUM(S81:S83)</f>
        <v>0</v>
      </c>
      <c r="T80" s="387">
        <f>SUM(T81:T83)</f>
        <v>0</v>
      </c>
      <c r="U80" s="568" t="e">
        <f t="shared" si="41"/>
        <v>#DIV/0!</v>
      </c>
      <c r="V80" s="457">
        <f>SUM(V81:V83)</f>
        <v>0</v>
      </c>
      <c r="W80" s="387">
        <f>SUM(W81:W83)</f>
        <v>0</v>
      </c>
      <c r="X80" s="387">
        <f>SUM(X81:X83)</f>
        <v>0</v>
      </c>
      <c r="Y80" s="568" t="e">
        <f t="shared" si="42"/>
        <v>#DIV/0!</v>
      </c>
      <c r="Z80" s="457">
        <f>SUM(Z81:Z83)</f>
        <v>0</v>
      </c>
      <c r="AA80" s="387">
        <f>SUM(AA81:AA83)</f>
        <v>0</v>
      </c>
      <c r="AB80" s="387">
        <f>SUM(AB81:AB83)</f>
        <v>0</v>
      </c>
      <c r="AC80" s="568" t="e">
        <f t="shared" si="43"/>
        <v>#DIV/0!</v>
      </c>
      <c r="AD80" s="457">
        <f>SUM(AD81:AD83)</f>
        <v>0</v>
      </c>
      <c r="AE80" s="387">
        <f>SUM(AE81:AE83)</f>
        <v>0</v>
      </c>
      <c r="AF80" s="387">
        <f>SUM(AF81:AF83)</f>
        <v>0</v>
      </c>
      <c r="AG80" s="568" t="e">
        <f t="shared" si="44"/>
        <v>#DIV/0!</v>
      </c>
    </row>
    <row r="81" spans="1:33" s="654" customFormat="1" x14ac:dyDescent="0.2">
      <c r="A81" s="470" t="s">
        <v>214</v>
      </c>
      <c r="B81" s="538"/>
      <c r="C81" s="476"/>
      <c r="D81" s="476">
        <f>SUM(B81:C81)</f>
        <v>0</v>
      </c>
      <c r="E81" s="541" t="e">
        <f t="shared" si="37"/>
        <v>#DIV/0!</v>
      </c>
      <c r="F81" s="572"/>
      <c r="G81" s="476"/>
      <c r="H81" s="476">
        <f>SUM(F81:G81)</f>
        <v>0</v>
      </c>
      <c r="I81" s="541" t="e">
        <f t="shared" si="38"/>
        <v>#DIV/0!</v>
      </c>
      <c r="J81" s="494"/>
      <c r="K81" s="476"/>
      <c r="L81" s="476">
        <f>SUM(J81:K81)</f>
        <v>0</v>
      </c>
      <c r="M81" s="541" t="e">
        <f t="shared" si="39"/>
        <v>#DIV/0!</v>
      </c>
      <c r="N81" s="494"/>
      <c r="O81" s="476"/>
      <c r="P81" s="476">
        <f>SUM(N81:O81)</f>
        <v>0</v>
      </c>
      <c r="Q81" s="541" t="e">
        <f t="shared" si="40"/>
        <v>#DIV/0!</v>
      </c>
      <c r="R81" s="494"/>
      <c r="S81" s="476"/>
      <c r="T81" s="476">
        <f>SUM(R81:S81)</f>
        <v>0</v>
      </c>
      <c r="U81" s="541" t="e">
        <f t="shared" si="41"/>
        <v>#DIV/0!</v>
      </c>
      <c r="V81" s="494"/>
      <c r="W81" s="476"/>
      <c r="X81" s="476">
        <f>SUM(V81:W81)</f>
        <v>0</v>
      </c>
      <c r="Y81" s="541" t="e">
        <f t="shared" si="42"/>
        <v>#DIV/0!</v>
      </c>
      <c r="Z81" s="494"/>
      <c r="AA81" s="476"/>
      <c r="AB81" s="476">
        <f>SUM(Z81:AA81)</f>
        <v>0</v>
      </c>
      <c r="AC81" s="541" t="e">
        <f t="shared" si="43"/>
        <v>#DIV/0!</v>
      </c>
      <c r="AD81" s="494"/>
      <c r="AE81" s="476"/>
      <c r="AF81" s="476">
        <f>SUM(AD81:AE81)</f>
        <v>0</v>
      </c>
      <c r="AG81" s="541" t="e">
        <f t="shared" si="44"/>
        <v>#DIV/0!</v>
      </c>
    </row>
    <row r="82" spans="1:33" s="654" customFormat="1" x14ac:dyDescent="0.2">
      <c r="A82" s="470" t="s">
        <v>130</v>
      </c>
      <c r="B82" s="538"/>
      <c r="C82" s="476"/>
      <c r="D82" s="476">
        <f>SUM(B82:C82)</f>
        <v>0</v>
      </c>
      <c r="E82" s="541" t="e">
        <f t="shared" si="37"/>
        <v>#DIV/0!</v>
      </c>
      <c r="F82" s="572"/>
      <c r="G82" s="476"/>
      <c r="H82" s="476">
        <f>SUM(F82:G82)</f>
        <v>0</v>
      </c>
      <c r="I82" s="541" t="e">
        <f>(H82-$H7)/$H7</f>
        <v>#DIV/0!</v>
      </c>
      <c r="J82" s="494"/>
      <c r="K82" s="476"/>
      <c r="L82" s="476">
        <f>SUM(J82:K82)</f>
        <v>0</v>
      </c>
      <c r="M82" s="541" t="e">
        <f t="shared" si="39"/>
        <v>#DIV/0!</v>
      </c>
      <c r="N82" s="494"/>
      <c r="O82" s="476"/>
      <c r="P82" s="476">
        <f>SUM(N82:O82)</f>
        <v>0</v>
      </c>
      <c r="Q82" s="541" t="e">
        <f t="shared" si="40"/>
        <v>#DIV/0!</v>
      </c>
      <c r="R82" s="494"/>
      <c r="S82" s="476"/>
      <c r="T82" s="476">
        <f>SUM(R82:S82)</f>
        <v>0</v>
      </c>
      <c r="U82" s="541" t="e">
        <f t="shared" si="41"/>
        <v>#DIV/0!</v>
      </c>
      <c r="V82" s="494"/>
      <c r="W82" s="476"/>
      <c r="X82" s="476">
        <f>SUM(V82:W82)</f>
        <v>0</v>
      </c>
      <c r="Y82" s="541" t="e">
        <f t="shared" si="42"/>
        <v>#DIV/0!</v>
      </c>
      <c r="Z82" s="494"/>
      <c r="AA82" s="476"/>
      <c r="AB82" s="476">
        <f>SUM(Z82:AA82)</f>
        <v>0</v>
      </c>
      <c r="AC82" s="541" t="e">
        <f t="shared" si="43"/>
        <v>#DIV/0!</v>
      </c>
      <c r="AD82" s="494"/>
      <c r="AE82" s="476"/>
      <c r="AF82" s="476">
        <f>SUM(AD82:AE82)</f>
        <v>0</v>
      </c>
      <c r="AG82" s="541" t="e">
        <f t="shared" si="44"/>
        <v>#DIV/0!</v>
      </c>
    </row>
    <row r="83" spans="1:33" s="654" customFormat="1" x14ac:dyDescent="0.2">
      <c r="A83" s="470" t="s">
        <v>10</v>
      </c>
      <c r="B83" s="538"/>
      <c r="C83" s="476"/>
      <c r="D83" s="476">
        <f>SUM(B83:C83)</f>
        <v>0</v>
      </c>
      <c r="E83" s="541" t="e">
        <f t="shared" si="37"/>
        <v>#DIV/0!</v>
      </c>
      <c r="F83" s="572"/>
      <c r="G83" s="476"/>
      <c r="H83" s="476">
        <f>SUM(F83:G83)</f>
        <v>0</v>
      </c>
      <c r="I83" s="541" t="e">
        <f t="shared" si="38"/>
        <v>#DIV/0!</v>
      </c>
      <c r="J83" s="494"/>
      <c r="K83" s="476"/>
      <c r="L83" s="476">
        <f>SUM(J83:K83)</f>
        <v>0</v>
      </c>
      <c r="M83" s="541" t="e">
        <f t="shared" si="39"/>
        <v>#DIV/0!</v>
      </c>
      <c r="N83" s="494"/>
      <c r="O83" s="476"/>
      <c r="P83" s="476">
        <f>SUM(N83:O83)</f>
        <v>0</v>
      </c>
      <c r="Q83" s="541" t="e">
        <f t="shared" si="40"/>
        <v>#DIV/0!</v>
      </c>
      <c r="R83" s="494"/>
      <c r="S83" s="476"/>
      <c r="T83" s="476">
        <f>SUM(R83:S83)</f>
        <v>0</v>
      </c>
      <c r="U83" s="541" t="e">
        <f t="shared" si="41"/>
        <v>#DIV/0!</v>
      </c>
      <c r="V83" s="494"/>
      <c r="W83" s="476"/>
      <c r="X83" s="476">
        <f>SUM(V83:W83)</f>
        <v>0</v>
      </c>
      <c r="Y83" s="541" t="e">
        <f t="shared" si="42"/>
        <v>#DIV/0!</v>
      </c>
      <c r="Z83" s="494"/>
      <c r="AA83" s="476"/>
      <c r="AB83" s="476">
        <f>SUM(Z83:AA83)</f>
        <v>0</v>
      </c>
      <c r="AC83" s="541" t="e">
        <f t="shared" si="43"/>
        <v>#DIV/0!</v>
      </c>
      <c r="AD83" s="494"/>
      <c r="AE83" s="476"/>
      <c r="AF83" s="476">
        <f>SUM(AD83:AE83)</f>
        <v>0</v>
      </c>
      <c r="AG83" s="541" t="e">
        <f t="shared" si="44"/>
        <v>#DIV/0!</v>
      </c>
    </row>
    <row r="84" spans="1:33" x14ac:dyDescent="0.2">
      <c r="A84" s="468" t="s">
        <v>173</v>
      </c>
      <c r="B84" s="501">
        <f>SUM(B85:B87)</f>
        <v>0</v>
      </c>
      <c r="C84" s="387">
        <f>SUM(C85:C87)</f>
        <v>0</v>
      </c>
      <c r="D84" s="387">
        <f>SUM(D85:D87)</f>
        <v>0</v>
      </c>
      <c r="E84" s="540" t="e">
        <f t="shared" si="37"/>
        <v>#DIV/0!</v>
      </c>
      <c r="F84" s="382">
        <f>SUM(F85:F87)</f>
        <v>0</v>
      </c>
      <c r="G84" s="387">
        <f>SUM(G85:G87)</f>
        <v>0</v>
      </c>
      <c r="H84" s="387">
        <f>SUM(H85:H87)</f>
        <v>0</v>
      </c>
      <c r="I84" s="568" t="e">
        <f t="shared" si="38"/>
        <v>#DIV/0!</v>
      </c>
      <c r="J84" s="457">
        <f>SUM(J85:J87)</f>
        <v>0</v>
      </c>
      <c r="K84" s="387">
        <f>SUM(K85:K87)</f>
        <v>0</v>
      </c>
      <c r="L84" s="387">
        <f>SUM(L85:L87)</f>
        <v>0</v>
      </c>
      <c r="M84" s="540" t="e">
        <f t="shared" si="39"/>
        <v>#DIV/0!</v>
      </c>
      <c r="N84" s="457">
        <f>SUM(N85:N87)</f>
        <v>0</v>
      </c>
      <c r="O84" s="387">
        <f>SUM(O85:O87)</f>
        <v>0</v>
      </c>
      <c r="P84" s="387">
        <f>SUM(P85:P87)</f>
        <v>0</v>
      </c>
      <c r="Q84" s="568" t="e">
        <f t="shared" si="40"/>
        <v>#DIV/0!</v>
      </c>
      <c r="R84" s="457">
        <f>SUM(R85:R87)</f>
        <v>0</v>
      </c>
      <c r="S84" s="387">
        <f>SUM(S85:S87)</f>
        <v>0</v>
      </c>
      <c r="T84" s="387">
        <f>SUM(T85:T87)</f>
        <v>0</v>
      </c>
      <c r="U84" s="568" t="e">
        <f t="shared" si="41"/>
        <v>#DIV/0!</v>
      </c>
      <c r="V84" s="457">
        <f>SUM(V85:V87)</f>
        <v>0</v>
      </c>
      <c r="W84" s="387">
        <f>SUM(W85:W87)</f>
        <v>0</v>
      </c>
      <c r="X84" s="387">
        <f>SUM(X85:X87)</f>
        <v>0</v>
      </c>
      <c r="Y84" s="568" t="e">
        <f t="shared" si="42"/>
        <v>#DIV/0!</v>
      </c>
      <c r="Z84" s="457">
        <f>SUM(Z85:Z87)</f>
        <v>0</v>
      </c>
      <c r="AA84" s="387">
        <f>SUM(AA85:AA87)</f>
        <v>0</v>
      </c>
      <c r="AB84" s="387">
        <f>SUM(AB85:AB87)</f>
        <v>0</v>
      </c>
      <c r="AC84" s="568" t="e">
        <f t="shared" si="43"/>
        <v>#DIV/0!</v>
      </c>
      <c r="AD84" s="457">
        <f>SUM(AD85:AD87)</f>
        <v>0</v>
      </c>
      <c r="AE84" s="387">
        <f>SUM(AE85:AE87)</f>
        <v>0</v>
      </c>
      <c r="AF84" s="387">
        <f>SUM(AF85:AF87)</f>
        <v>0</v>
      </c>
      <c r="AG84" s="568" t="e">
        <f t="shared" si="44"/>
        <v>#DIV/0!</v>
      </c>
    </row>
    <row r="85" spans="1:33" s="654" customFormat="1" x14ac:dyDescent="0.2">
      <c r="A85" s="470" t="s">
        <v>185</v>
      </c>
      <c r="B85" s="538"/>
      <c r="C85" s="476"/>
      <c r="D85" s="476">
        <f>SUM(B85:C85)</f>
        <v>0</v>
      </c>
      <c r="E85" s="541" t="e">
        <f t="shared" si="37"/>
        <v>#DIV/0!</v>
      </c>
      <c r="F85" s="572"/>
      <c r="G85" s="476"/>
      <c r="H85" s="476">
        <f>SUM(F85:G85)</f>
        <v>0</v>
      </c>
      <c r="I85" s="541" t="e">
        <f t="shared" si="38"/>
        <v>#DIV/0!</v>
      </c>
      <c r="J85" s="494"/>
      <c r="K85" s="476"/>
      <c r="L85" s="476">
        <f>SUM(J85:K85)</f>
        <v>0</v>
      </c>
      <c r="M85" s="541" t="e">
        <f t="shared" si="39"/>
        <v>#DIV/0!</v>
      </c>
      <c r="N85" s="494"/>
      <c r="O85" s="476"/>
      <c r="P85" s="476">
        <f>SUM(N85:O85)</f>
        <v>0</v>
      </c>
      <c r="Q85" s="541" t="e">
        <f t="shared" si="40"/>
        <v>#DIV/0!</v>
      </c>
      <c r="R85" s="494"/>
      <c r="S85" s="476"/>
      <c r="T85" s="476">
        <f>SUM(R85:S85)</f>
        <v>0</v>
      </c>
      <c r="U85" s="541" t="e">
        <f t="shared" si="41"/>
        <v>#DIV/0!</v>
      </c>
      <c r="V85" s="494"/>
      <c r="W85" s="476"/>
      <c r="X85" s="476">
        <f>SUM(V85:W85)</f>
        <v>0</v>
      </c>
      <c r="Y85" s="541" t="e">
        <f t="shared" si="42"/>
        <v>#DIV/0!</v>
      </c>
      <c r="Z85" s="494"/>
      <c r="AA85" s="476"/>
      <c r="AB85" s="476">
        <f>SUM(Z85:AA85)</f>
        <v>0</v>
      </c>
      <c r="AC85" s="541" t="e">
        <f t="shared" si="43"/>
        <v>#DIV/0!</v>
      </c>
      <c r="AD85" s="494"/>
      <c r="AE85" s="476"/>
      <c r="AF85" s="476">
        <f>SUM(AD85:AE85)</f>
        <v>0</v>
      </c>
      <c r="AG85" s="541" t="e">
        <f t="shared" si="44"/>
        <v>#DIV/0!</v>
      </c>
    </row>
    <row r="86" spans="1:33" s="654" customFormat="1" x14ac:dyDescent="0.2">
      <c r="A86" s="470" t="s">
        <v>234</v>
      </c>
      <c r="B86" s="538"/>
      <c r="C86" s="476"/>
      <c r="D86" s="476">
        <f>SUM(B86:C86)</f>
        <v>0</v>
      </c>
      <c r="E86" s="541" t="e">
        <f t="shared" si="37"/>
        <v>#DIV/0!</v>
      </c>
      <c r="F86" s="572"/>
      <c r="G86" s="476"/>
      <c r="H86" s="476">
        <f>SUM(F86:G86)</f>
        <v>0</v>
      </c>
      <c r="I86" s="541" t="e">
        <f t="shared" si="38"/>
        <v>#DIV/0!</v>
      </c>
      <c r="J86" s="494"/>
      <c r="K86" s="476"/>
      <c r="L86" s="476">
        <f>SUM(J86:K86)</f>
        <v>0</v>
      </c>
      <c r="M86" s="541" t="e">
        <f t="shared" si="39"/>
        <v>#DIV/0!</v>
      </c>
      <c r="N86" s="494"/>
      <c r="O86" s="476"/>
      <c r="P86" s="476">
        <f>SUM(N86:O86)</f>
        <v>0</v>
      </c>
      <c r="Q86" s="541" t="e">
        <f t="shared" si="40"/>
        <v>#DIV/0!</v>
      </c>
      <c r="R86" s="494"/>
      <c r="S86" s="476"/>
      <c r="T86" s="476">
        <f>SUM(R86:S86)</f>
        <v>0</v>
      </c>
      <c r="U86" s="541" t="e">
        <f t="shared" si="41"/>
        <v>#DIV/0!</v>
      </c>
      <c r="V86" s="494"/>
      <c r="W86" s="476"/>
      <c r="X86" s="476">
        <f>SUM(V86:W86)</f>
        <v>0</v>
      </c>
      <c r="Y86" s="541" t="e">
        <f t="shared" si="42"/>
        <v>#DIV/0!</v>
      </c>
      <c r="Z86" s="494"/>
      <c r="AA86" s="476"/>
      <c r="AB86" s="476">
        <f>SUM(Z86:AA86)</f>
        <v>0</v>
      </c>
      <c r="AC86" s="541" t="e">
        <f t="shared" si="43"/>
        <v>#DIV/0!</v>
      </c>
      <c r="AD86" s="494"/>
      <c r="AE86" s="476"/>
      <c r="AF86" s="476"/>
      <c r="AG86" s="541" t="e">
        <f t="shared" si="44"/>
        <v>#DIV/0!</v>
      </c>
    </row>
    <row r="87" spans="1:33" s="654" customFormat="1" x14ac:dyDescent="0.2">
      <c r="A87" s="470" t="s">
        <v>184</v>
      </c>
      <c r="B87" s="538"/>
      <c r="C87" s="476"/>
      <c r="D87" s="476">
        <f>SUM(B87:C87)</f>
        <v>0</v>
      </c>
      <c r="E87" s="541" t="e">
        <f t="shared" si="37"/>
        <v>#DIV/0!</v>
      </c>
      <c r="F87" s="572"/>
      <c r="G87" s="476"/>
      <c r="H87" s="476">
        <f>SUM(F87:G87)</f>
        <v>0</v>
      </c>
      <c r="I87" s="541" t="e">
        <f t="shared" si="38"/>
        <v>#DIV/0!</v>
      </c>
      <c r="J87" s="494"/>
      <c r="K87" s="476"/>
      <c r="L87" s="476">
        <f>SUM(J87:K87)</f>
        <v>0</v>
      </c>
      <c r="M87" s="541" t="e">
        <f t="shared" si="39"/>
        <v>#DIV/0!</v>
      </c>
      <c r="N87" s="494"/>
      <c r="O87" s="476"/>
      <c r="P87" s="476">
        <f>SUM(N87:O87)</f>
        <v>0</v>
      </c>
      <c r="Q87" s="541" t="e">
        <f t="shared" si="40"/>
        <v>#DIV/0!</v>
      </c>
      <c r="R87" s="494"/>
      <c r="S87" s="476"/>
      <c r="T87" s="476">
        <f>SUM(R87:S87)</f>
        <v>0</v>
      </c>
      <c r="U87" s="541" t="e">
        <f t="shared" si="41"/>
        <v>#DIV/0!</v>
      </c>
      <c r="V87" s="494"/>
      <c r="W87" s="476"/>
      <c r="X87" s="476">
        <f>SUM(V87:W87)</f>
        <v>0</v>
      </c>
      <c r="Y87" s="541" t="e">
        <f t="shared" si="42"/>
        <v>#DIV/0!</v>
      </c>
      <c r="Z87" s="494"/>
      <c r="AA87" s="476"/>
      <c r="AB87" s="476">
        <f>SUM(Z87:AA87)</f>
        <v>0</v>
      </c>
      <c r="AC87" s="541" t="e">
        <f t="shared" si="43"/>
        <v>#DIV/0!</v>
      </c>
      <c r="AD87" s="494"/>
      <c r="AE87" s="476"/>
      <c r="AF87" s="476">
        <f>SUM(AD87:AE87)</f>
        <v>0</v>
      </c>
      <c r="AG87" s="541" t="e">
        <f t="shared" si="44"/>
        <v>#DIV/0!</v>
      </c>
    </row>
    <row r="88" spans="1:33" x14ac:dyDescent="0.2">
      <c r="A88" s="468" t="s">
        <v>172</v>
      </c>
      <c r="B88" s="501">
        <f>SUM(B89:B90)</f>
        <v>0</v>
      </c>
      <c r="C88" s="387">
        <f>SUM(C89:C90)</f>
        <v>0</v>
      </c>
      <c r="D88" s="387">
        <f>SUM(D89:D90)</f>
        <v>0</v>
      </c>
      <c r="E88" s="540" t="e">
        <f t="shared" si="37"/>
        <v>#DIV/0!</v>
      </c>
      <c r="F88" s="382">
        <f>SUM(F89:F90)</f>
        <v>0</v>
      </c>
      <c r="G88" s="387">
        <f>SUM(G89:G90)</f>
        <v>0</v>
      </c>
      <c r="H88" s="387">
        <f>SUM(H89:H90)</f>
        <v>0</v>
      </c>
      <c r="I88" s="568" t="e">
        <f t="shared" si="38"/>
        <v>#DIV/0!</v>
      </c>
      <c r="J88" s="457">
        <f>SUM(J89:J90)</f>
        <v>0</v>
      </c>
      <c r="K88" s="387">
        <f>SUM(K89:K90)</f>
        <v>0</v>
      </c>
      <c r="L88" s="387">
        <f>SUM(L89:L90)</f>
        <v>0</v>
      </c>
      <c r="M88" s="568" t="e">
        <f t="shared" si="39"/>
        <v>#DIV/0!</v>
      </c>
      <c r="N88" s="457">
        <f>SUM(N89:N90)</f>
        <v>0</v>
      </c>
      <c r="O88" s="387">
        <f>SUM(O89:O90)</f>
        <v>0</v>
      </c>
      <c r="P88" s="387">
        <f>SUM(P89:P90)</f>
        <v>0</v>
      </c>
      <c r="Q88" s="568" t="e">
        <f t="shared" si="40"/>
        <v>#DIV/0!</v>
      </c>
      <c r="R88" s="457">
        <f>SUM(R89:R90)</f>
        <v>0</v>
      </c>
      <c r="S88" s="387">
        <f>SUM(S89:S90)</f>
        <v>0</v>
      </c>
      <c r="T88" s="387">
        <f>SUM(T89:T90)</f>
        <v>0</v>
      </c>
      <c r="U88" s="614" t="e">
        <f t="shared" si="41"/>
        <v>#DIV/0!</v>
      </c>
      <c r="V88" s="457">
        <f>SUM(V89:V90)</f>
        <v>0</v>
      </c>
      <c r="W88" s="387">
        <f>SUM(W89:W90)</f>
        <v>0</v>
      </c>
      <c r="X88" s="387">
        <f>SUM(X89:X90)</f>
        <v>0</v>
      </c>
      <c r="Y88" s="568" t="e">
        <f t="shared" si="42"/>
        <v>#DIV/0!</v>
      </c>
      <c r="Z88" s="457">
        <f>SUM(Z89:Z90)</f>
        <v>0</v>
      </c>
      <c r="AA88" s="387">
        <f>SUM(AA89:AA90)</f>
        <v>0</v>
      </c>
      <c r="AB88" s="387">
        <f>SUM(AB89:AB90)</f>
        <v>0</v>
      </c>
      <c r="AC88" s="568" t="e">
        <f t="shared" si="43"/>
        <v>#DIV/0!</v>
      </c>
      <c r="AD88" s="457">
        <f>SUM(AD89:AD90)</f>
        <v>0</v>
      </c>
      <c r="AE88" s="387">
        <f>SUM(AE89:AE90)</f>
        <v>0</v>
      </c>
      <c r="AF88" s="387">
        <f>SUM(AF89:AF90)</f>
        <v>0</v>
      </c>
      <c r="AG88" s="568" t="e">
        <f t="shared" si="44"/>
        <v>#DIV/0!</v>
      </c>
    </row>
    <row r="89" spans="1:33" s="654" customFormat="1" x14ac:dyDescent="0.2">
      <c r="A89" s="470" t="s">
        <v>150</v>
      </c>
      <c r="B89" s="538"/>
      <c r="C89" s="476"/>
      <c r="D89" s="476">
        <f>SUM(B89:C89)</f>
        <v>0</v>
      </c>
      <c r="E89" s="541" t="e">
        <f t="shared" si="37"/>
        <v>#DIV/0!</v>
      </c>
      <c r="F89" s="572"/>
      <c r="G89" s="476"/>
      <c r="H89" s="476">
        <f>SUM(F89:G89)</f>
        <v>0</v>
      </c>
      <c r="I89" s="541" t="e">
        <f t="shared" si="38"/>
        <v>#DIV/0!</v>
      </c>
      <c r="J89" s="494"/>
      <c r="K89" s="476"/>
      <c r="L89" s="476">
        <f>SUM(J89:K89)</f>
        <v>0</v>
      </c>
      <c r="M89" s="541" t="e">
        <f t="shared" si="39"/>
        <v>#DIV/0!</v>
      </c>
      <c r="N89" s="494"/>
      <c r="O89" s="476"/>
      <c r="P89" s="476">
        <f>SUM(N89:O89)</f>
        <v>0</v>
      </c>
      <c r="Q89" s="541" t="e">
        <f t="shared" si="40"/>
        <v>#DIV/0!</v>
      </c>
      <c r="R89" s="494"/>
      <c r="S89" s="476"/>
      <c r="T89" s="476">
        <f>SUM(R89:S89)</f>
        <v>0</v>
      </c>
      <c r="U89" s="541" t="e">
        <f t="shared" si="41"/>
        <v>#DIV/0!</v>
      </c>
      <c r="V89" s="494"/>
      <c r="W89" s="476"/>
      <c r="X89" s="476">
        <f>SUM(V89:W89)</f>
        <v>0</v>
      </c>
      <c r="Y89" s="541" t="e">
        <f t="shared" si="42"/>
        <v>#DIV/0!</v>
      </c>
      <c r="Z89" s="494"/>
      <c r="AA89" s="476"/>
      <c r="AB89" s="476">
        <f>SUM(Z89:AA89)</f>
        <v>0</v>
      </c>
      <c r="AC89" s="541" t="e">
        <f t="shared" si="43"/>
        <v>#DIV/0!</v>
      </c>
      <c r="AD89" s="494"/>
      <c r="AE89" s="476"/>
      <c r="AF89" s="476">
        <f>SUM(AD89:AE89)</f>
        <v>0</v>
      </c>
      <c r="AG89" s="541" t="e">
        <f t="shared" si="44"/>
        <v>#DIV/0!</v>
      </c>
    </row>
    <row r="90" spans="1:33" s="654" customFormat="1" x14ac:dyDescent="0.2">
      <c r="A90" s="470" t="s">
        <v>91</v>
      </c>
      <c r="B90" s="538"/>
      <c r="C90" s="476"/>
      <c r="D90" s="476">
        <f>SUM(B90:C90)</f>
        <v>0</v>
      </c>
      <c r="E90" s="541" t="e">
        <f t="shared" si="37"/>
        <v>#DIV/0!</v>
      </c>
      <c r="F90" s="572"/>
      <c r="G90" s="476"/>
      <c r="H90" s="476">
        <f>SUM(F90:G90)</f>
        <v>0</v>
      </c>
      <c r="I90" s="541" t="e">
        <f t="shared" si="38"/>
        <v>#DIV/0!</v>
      </c>
      <c r="J90" s="494"/>
      <c r="K90" s="476"/>
      <c r="L90" s="476">
        <f>SUM(J90:K90)</f>
        <v>0</v>
      </c>
      <c r="M90" s="541" t="e">
        <f>(L90-$H15)/$H15</f>
        <v>#DIV/0!</v>
      </c>
      <c r="N90" s="494"/>
      <c r="O90" s="476"/>
      <c r="P90" s="476">
        <f>SUM(N90:O90)</f>
        <v>0</v>
      </c>
      <c r="Q90" s="541" t="e">
        <f t="shared" si="40"/>
        <v>#DIV/0!</v>
      </c>
      <c r="R90" s="494"/>
      <c r="S90" s="476"/>
      <c r="T90" s="476">
        <f>SUM(R90:S90)</f>
        <v>0</v>
      </c>
      <c r="U90" s="541" t="e">
        <f t="shared" si="41"/>
        <v>#DIV/0!</v>
      </c>
      <c r="V90" s="494"/>
      <c r="W90" s="476"/>
      <c r="X90" s="476">
        <f>SUM(V90:W90)</f>
        <v>0</v>
      </c>
      <c r="Y90" s="541" t="e">
        <f t="shared" si="42"/>
        <v>#DIV/0!</v>
      </c>
      <c r="Z90" s="494"/>
      <c r="AA90" s="476"/>
      <c r="AB90" s="476">
        <f>SUM(Z90:AA90)</f>
        <v>0</v>
      </c>
      <c r="AC90" s="541" t="e">
        <f t="shared" si="43"/>
        <v>#DIV/0!</v>
      </c>
      <c r="AD90" s="494"/>
      <c r="AE90" s="476"/>
      <c r="AF90" s="476">
        <f>SUM(AD90:AE90)</f>
        <v>0</v>
      </c>
      <c r="AG90" s="541" t="e">
        <f t="shared" si="44"/>
        <v>#DIV/0!</v>
      </c>
    </row>
    <row r="91" spans="1:33" x14ac:dyDescent="0.2">
      <c r="A91" s="467" t="s">
        <v>81</v>
      </c>
      <c r="B91" s="536">
        <f>B92+B97</f>
        <v>0</v>
      </c>
      <c r="C91" s="475">
        <f>C92+C97</f>
        <v>0</v>
      </c>
      <c r="D91" s="475">
        <f>D92+D97</f>
        <v>0</v>
      </c>
      <c r="E91" s="539" t="e">
        <f t="shared" si="37"/>
        <v>#DIV/0!</v>
      </c>
      <c r="F91" s="564">
        <f>F92+F97</f>
        <v>0</v>
      </c>
      <c r="G91" s="475">
        <f>G92+G97</f>
        <v>0</v>
      </c>
      <c r="H91" s="475">
        <f>H92+H97</f>
        <v>0</v>
      </c>
      <c r="I91" s="565" t="e">
        <f t="shared" si="38"/>
        <v>#DIV/0!</v>
      </c>
      <c r="J91" s="492">
        <f>J92+J97</f>
        <v>0</v>
      </c>
      <c r="K91" s="475">
        <f>K92+K97</f>
        <v>0</v>
      </c>
      <c r="L91" s="475">
        <f>L92+L97</f>
        <v>0</v>
      </c>
      <c r="M91" s="565" t="e">
        <f t="shared" si="39"/>
        <v>#DIV/0!</v>
      </c>
      <c r="N91" s="492">
        <f>N92+N97</f>
        <v>0</v>
      </c>
      <c r="O91" s="475">
        <f>O92+O97</f>
        <v>0</v>
      </c>
      <c r="P91" s="475">
        <f>P92+P97</f>
        <v>0</v>
      </c>
      <c r="Q91" s="565" t="e">
        <f t="shared" si="40"/>
        <v>#DIV/0!</v>
      </c>
      <c r="R91" s="492">
        <f>R92+R97</f>
        <v>0</v>
      </c>
      <c r="S91" s="475">
        <f>S92+S97</f>
        <v>0</v>
      </c>
      <c r="T91" s="475">
        <f>T92+T97</f>
        <v>0</v>
      </c>
      <c r="U91" s="565" t="e">
        <f t="shared" si="41"/>
        <v>#DIV/0!</v>
      </c>
      <c r="V91" s="492">
        <f>V92+V97</f>
        <v>0</v>
      </c>
      <c r="W91" s="475">
        <f>W92+W97</f>
        <v>0</v>
      </c>
      <c r="X91" s="475">
        <f>X92+X97</f>
        <v>0</v>
      </c>
      <c r="Y91" s="565" t="e">
        <f t="shared" si="42"/>
        <v>#DIV/0!</v>
      </c>
      <c r="Z91" s="492">
        <f>Z92+Z97</f>
        <v>0</v>
      </c>
      <c r="AA91" s="475">
        <f>AA92+AA97</f>
        <v>0</v>
      </c>
      <c r="AB91" s="475">
        <f>AB92+AB97</f>
        <v>0</v>
      </c>
      <c r="AC91" s="565" t="e">
        <f t="shared" si="43"/>
        <v>#DIV/0!</v>
      </c>
      <c r="AD91" s="492">
        <f>AD92+AD97</f>
        <v>0</v>
      </c>
      <c r="AE91" s="475">
        <f>AE92+AE97</f>
        <v>0</v>
      </c>
      <c r="AF91" s="475">
        <f>AF92+AF97</f>
        <v>0</v>
      </c>
      <c r="AG91" s="565" t="e">
        <f t="shared" si="44"/>
        <v>#DIV/0!</v>
      </c>
    </row>
    <row r="92" spans="1:33" x14ac:dyDescent="0.2">
      <c r="A92" s="468" t="s">
        <v>173</v>
      </c>
      <c r="B92" s="501">
        <f>SUM(B93:B96)</f>
        <v>0</v>
      </c>
      <c r="C92" s="387">
        <f>SUM(C93:C96)</f>
        <v>0</v>
      </c>
      <c r="D92" s="387">
        <f>SUM(D93:D96)</f>
        <v>0</v>
      </c>
      <c r="E92" s="540" t="e">
        <f t="shared" si="37"/>
        <v>#DIV/0!</v>
      </c>
      <c r="F92" s="382">
        <f>SUM(F93:F96)</f>
        <v>0</v>
      </c>
      <c r="G92" s="387">
        <f>SUM(G93:G96)</f>
        <v>0</v>
      </c>
      <c r="H92" s="387">
        <f>SUM(H93:H96)</f>
        <v>0</v>
      </c>
      <c r="I92" s="568" t="e">
        <f t="shared" si="38"/>
        <v>#DIV/0!</v>
      </c>
      <c r="J92" s="457">
        <f>SUM(J93:J96)</f>
        <v>0</v>
      </c>
      <c r="K92" s="387">
        <f>SUM(K93:K96)</f>
        <v>0</v>
      </c>
      <c r="L92" s="387">
        <f>SUM(L93:L96)</f>
        <v>0</v>
      </c>
      <c r="M92" s="540" t="e">
        <f t="shared" si="39"/>
        <v>#DIV/0!</v>
      </c>
      <c r="N92" s="457">
        <f>SUM(N93:N96)</f>
        <v>0</v>
      </c>
      <c r="O92" s="387">
        <f>SUM(O93:O96)</f>
        <v>0</v>
      </c>
      <c r="P92" s="387">
        <f>SUM(P93:P96)</f>
        <v>0</v>
      </c>
      <c r="Q92" s="568" t="e">
        <f t="shared" si="40"/>
        <v>#DIV/0!</v>
      </c>
      <c r="R92" s="457">
        <f>SUM(R93:R96)</f>
        <v>0</v>
      </c>
      <c r="S92" s="387">
        <f>SUM(S93:S96)</f>
        <v>0</v>
      </c>
      <c r="T92" s="387">
        <f>SUM(T93:T96)</f>
        <v>0</v>
      </c>
      <c r="U92" s="568" t="e">
        <f t="shared" si="41"/>
        <v>#DIV/0!</v>
      </c>
      <c r="V92" s="457">
        <f>SUM(V93:V96)</f>
        <v>0</v>
      </c>
      <c r="W92" s="387">
        <f>SUM(W93:W96)</f>
        <v>0</v>
      </c>
      <c r="X92" s="387">
        <f>SUM(X93:X96)</f>
        <v>0</v>
      </c>
      <c r="Y92" s="568" t="e">
        <f t="shared" si="42"/>
        <v>#DIV/0!</v>
      </c>
      <c r="Z92" s="457">
        <f>SUM(Z93:Z96)</f>
        <v>0</v>
      </c>
      <c r="AA92" s="387">
        <f>SUM(AA93:AA96)</f>
        <v>0</v>
      </c>
      <c r="AB92" s="387">
        <f>SUM(AB93:AB96)</f>
        <v>0</v>
      </c>
      <c r="AC92" s="568" t="e">
        <f t="shared" si="43"/>
        <v>#DIV/0!</v>
      </c>
      <c r="AD92" s="457">
        <f>SUM(AD93:AD96)</f>
        <v>0</v>
      </c>
      <c r="AE92" s="387">
        <f>SUM(AE93:AE96)</f>
        <v>0</v>
      </c>
      <c r="AF92" s="387">
        <f>SUM(AF93:AF96)</f>
        <v>0</v>
      </c>
      <c r="AG92" s="568" t="e">
        <f t="shared" si="44"/>
        <v>#DIV/0!</v>
      </c>
    </row>
    <row r="93" spans="1:33" s="654" customFormat="1" x14ac:dyDescent="0.2">
      <c r="A93" s="470" t="s">
        <v>9</v>
      </c>
      <c r="B93" s="538"/>
      <c r="C93" s="476"/>
      <c r="D93" s="476">
        <f>SUM(B93:C93)</f>
        <v>0</v>
      </c>
      <c r="E93" s="541" t="e">
        <f t="shared" si="37"/>
        <v>#DIV/0!</v>
      </c>
      <c r="F93" s="572"/>
      <c r="G93" s="476"/>
      <c r="H93" s="476">
        <f>SUM(F93:G93)</f>
        <v>0</v>
      </c>
      <c r="I93" s="541" t="e">
        <f t="shared" si="38"/>
        <v>#DIV/0!</v>
      </c>
      <c r="J93" s="494"/>
      <c r="K93" s="476"/>
      <c r="L93" s="476">
        <f>SUM(J93:K93)</f>
        <v>0</v>
      </c>
      <c r="M93" s="541" t="e">
        <f t="shared" si="39"/>
        <v>#DIV/0!</v>
      </c>
      <c r="N93" s="494"/>
      <c r="O93" s="476"/>
      <c r="P93" s="476">
        <f>SUM(N93:O93)</f>
        <v>0</v>
      </c>
      <c r="Q93" s="541" t="e">
        <f t="shared" si="40"/>
        <v>#DIV/0!</v>
      </c>
      <c r="R93" s="494"/>
      <c r="S93" s="476"/>
      <c r="T93" s="476">
        <f>SUM(R93:S93)</f>
        <v>0</v>
      </c>
      <c r="U93" s="541" t="e">
        <f t="shared" si="41"/>
        <v>#DIV/0!</v>
      </c>
      <c r="V93" s="494"/>
      <c r="W93" s="476"/>
      <c r="X93" s="476">
        <f>SUM(V93:W93)</f>
        <v>0</v>
      </c>
      <c r="Y93" s="541" t="e">
        <f t="shared" si="42"/>
        <v>#DIV/0!</v>
      </c>
      <c r="Z93" s="494"/>
      <c r="AA93" s="476"/>
      <c r="AB93" s="476">
        <f>SUM(Z93:AA93)</f>
        <v>0</v>
      </c>
      <c r="AC93" s="541" t="e">
        <f t="shared" si="43"/>
        <v>#DIV/0!</v>
      </c>
      <c r="AD93" s="494"/>
      <c r="AE93" s="476"/>
      <c r="AF93" s="476">
        <f>SUM(AD93:AE93)</f>
        <v>0</v>
      </c>
      <c r="AG93" s="541" t="e">
        <f t="shared" si="44"/>
        <v>#DIV/0!</v>
      </c>
    </row>
    <row r="94" spans="1:33" s="654" customFormat="1" x14ac:dyDescent="0.2">
      <c r="A94" s="470" t="s">
        <v>103</v>
      </c>
      <c r="B94" s="538"/>
      <c r="C94" s="476"/>
      <c r="D94" s="476">
        <f t="shared" ref="D94:D96" si="45">SUM(B94:C94)</f>
        <v>0</v>
      </c>
      <c r="E94" s="541" t="e">
        <f t="shared" si="37"/>
        <v>#DIV/0!</v>
      </c>
      <c r="F94" s="572"/>
      <c r="G94" s="576"/>
      <c r="H94" s="476">
        <f>SUM(F94:G94)</f>
        <v>0</v>
      </c>
      <c r="I94" s="541" t="e">
        <f t="shared" si="38"/>
        <v>#DIV/0!</v>
      </c>
      <c r="J94" s="494"/>
      <c r="K94" s="576"/>
      <c r="L94" s="476">
        <f>SUM(J94:K94)</f>
        <v>0</v>
      </c>
      <c r="M94" s="541" t="e">
        <f t="shared" si="39"/>
        <v>#DIV/0!</v>
      </c>
      <c r="N94" s="494"/>
      <c r="O94" s="576"/>
      <c r="P94" s="476">
        <f>SUM(N94:O94)</f>
        <v>0</v>
      </c>
      <c r="Q94" s="541" t="e">
        <f t="shared" si="40"/>
        <v>#DIV/0!</v>
      </c>
      <c r="R94" s="494"/>
      <c r="S94" s="576"/>
      <c r="T94" s="476">
        <f>SUM(R94:S94)</f>
        <v>0</v>
      </c>
      <c r="U94" s="541" t="e">
        <f t="shared" si="41"/>
        <v>#DIV/0!</v>
      </c>
      <c r="V94" s="494"/>
      <c r="W94" s="576"/>
      <c r="X94" s="476">
        <f>SUM(V94:W94)</f>
        <v>0</v>
      </c>
      <c r="Y94" s="541" t="e">
        <f t="shared" si="42"/>
        <v>#DIV/0!</v>
      </c>
      <c r="Z94" s="494"/>
      <c r="AA94" s="576"/>
      <c r="AB94" s="476">
        <f>SUM(Z94:AA94)</f>
        <v>0</v>
      </c>
      <c r="AC94" s="541" t="e">
        <f t="shared" si="43"/>
        <v>#DIV/0!</v>
      </c>
      <c r="AD94" s="494"/>
      <c r="AE94" s="576"/>
      <c r="AF94" s="476">
        <f>SUM(AD94:AE94)</f>
        <v>0</v>
      </c>
      <c r="AG94" s="541" t="e">
        <f t="shared" si="44"/>
        <v>#DIV/0!</v>
      </c>
    </row>
    <row r="95" spans="1:33" s="654" customFormat="1" x14ac:dyDescent="0.2">
      <c r="A95" s="470" t="s">
        <v>13</v>
      </c>
      <c r="B95" s="538"/>
      <c r="C95" s="476"/>
      <c r="D95" s="476">
        <f t="shared" si="45"/>
        <v>0</v>
      </c>
      <c r="E95" s="541" t="e">
        <f t="shared" si="37"/>
        <v>#DIV/0!</v>
      </c>
      <c r="F95" s="572"/>
      <c r="G95" s="476"/>
      <c r="H95" s="476">
        <f>SUM(F95:G95)</f>
        <v>0</v>
      </c>
      <c r="I95" s="541" t="e">
        <f t="shared" si="38"/>
        <v>#DIV/0!</v>
      </c>
      <c r="J95" s="494"/>
      <c r="K95" s="476"/>
      <c r="L95" s="476">
        <f>SUM(J95:K95)</f>
        <v>0</v>
      </c>
      <c r="M95" s="541" t="e">
        <f t="shared" si="39"/>
        <v>#DIV/0!</v>
      </c>
      <c r="N95" s="494"/>
      <c r="O95" s="476"/>
      <c r="P95" s="476">
        <f>SUM(N95:O95)</f>
        <v>0</v>
      </c>
      <c r="Q95" s="541" t="e">
        <f t="shared" si="40"/>
        <v>#DIV/0!</v>
      </c>
      <c r="R95" s="494"/>
      <c r="S95" s="476"/>
      <c r="T95" s="476">
        <f>SUM(R95:S95)</f>
        <v>0</v>
      </c>
      <c r="U95" s="541" t="e">
        <f t="shared" si="41"/>
        <v>#DIV/0!</v>
      </c>
      <c r="V95" s="494"/>
      <c r="W95" s="476"/>
      <c r="X95" s="476">
        <f>SUM(V95:W95)</f>
        <v>0</v>
      </c>
      <c r="Y95" s="541" t="e">
        <f t="shared" si="42"/>
        <v>#DIV/0!</v>
      </c>
      <c r="Z95" s="494"/>
      <c r="AA95" s="476"/>
      <c r="AB95" s="476">
        <f>SUM(Z95:AA95)</f>
        <v>0</v>
      </c>
      <c r="AC95" s="541" t="e">
        <f t="shared" si="43"/>
        <v>#DIV/0!</v>
      </c>
      <c r="AD95" s="494"/>
      <c r="AE95" s="476"/>
      <c r="AF95" s="476">
        <f>SUM(AD95:AE95)</f>
        <v>0</v>
      </c>
      <c r="AG95" s="541" t="e">
        <f t="shared" si="44"/>
        <v>#DIV/0!</v>
      </c>
    </row>
    <row r="96" spans="1:33" s="654" customFormat="1" x14ac:dyDescent="0.2">
      <c r="A96" s="470" t="s">
        <v>80</v>
      </c>
      <c r="B96" s="538"/>
      <c r="C96" s="476"/>
      <c r="D96" s="476">
        <f t="shared" si="45"/>
        <v>0</v>
      </c>
      <c r="E96" s="541" t="e">
        <f t="shared" si="37"/>
        <v>#DIV/0!</v>
      </c>
      <c r="F96" s="572"/>
      <c r="G96" s="476"/>
      <c r="H96" s="476">
        <f>SUM(F96:G96)</f>
        <v>0</v>
      </c>
      <c r="I96" s="541" t="e">
        <f t="shared" si="38"/>
        <v>#DIV/0!</v>
      </c>
      <c r="J96" s="494"/>
      <c r="K96" s="476"/>
      <c r="L96" s="476">
        <f>SUM(J96:K96)</f>
        <v>0</v>
      </c>
      <c r="M96" s="541" t="e">
        <f t="shared" si="39"/>
        <v>#DIV/0!</v>
      </c>
      <c r="N96" s="494"/>
      <c r="O96" s="476"/>
      <c r="P96" s="476">
        <f>SUM(N96:O96)</f>
        <v>0</v>
      </c>
      <c r="Q96" s="541" t="e">
        <f t="shared" si="40"/>
        <v>#DIV/0!</v>
      </c>
      <c r="R96" s="494"/>
      <c r="S96" s="476"/>
      <c r="T96" s="476">
        <f>SUM(R96:S96)</f>
        <v>0</v>
      </c>
      <c r="U96" s="541" t="e">
        <f t="shared" si="41"/>
        <v>#DIV/0!</v>
      </c>
      <c r="V96" s="494"/>
      <c r="W96" s="476"/>
      <c r="X96" s="476">
        <f>SUM(V96:W96)</f>
        <v>0</v>
      </c>
      <c r="Y96" s="541" t="e">
        <f t="shared" si="42"/>
        <v>#DIV/0!</v>
      </c>
      <c r="Z96" s="494"/>
      <c r="AA96" s="476"/>
      <c r="AB96" s="476">
        <f>SUM(Z96:AA96)</f>
        <v>0</v>
      </c>
      <c r="AC96" s="541" t="e">
        <f t="shared" si="43"/>
        <v>#DIV/0!</v>
      </c>
      <c r="AD96" s="494"/>
      <c r="AE96" s="476"/>
      <c r="AF96" s="476">
        <f>SUM(AD96:AE96)</f>
        <v>0</v>
      </c>
      <c r="AG96" s="541" t="e">
        <f t="shared" si="44"/>
        <v>#DIV/0!</v>
      </c>
    </row>
    <row r="97" spans="1:33" x14ac:dyDescent="0.2">
      <c r="A97" s="468" t="s">
        <v>172</v>
      </c>
      <c r="B97" s="501">
        <f>SUM(B98:B98)</f>
        <v>0</v>
      </c>
      <c r="C97" s="387">
        <f>SUM(C98:C98)</f>
        <v>0</v>
      </c>
      <c r="D97" s="387">
        <f>SUM(D98:D98)</f>
        <v>0</v>
      </c>
      <c r="E97" s="540" t="e">
        <f t="shared" si="37"/>
        <v>#DIV/0!</v>
      </c>
      <c r="F97" s="382">
        <f>SUM(F98:F98)</f>
        <v>0</v>
      </c>
      <c r="G97" s="387">
        <f>SUM(G98:G98)</f>
        <v>0</v>
      </c>
      <c r="H97" s="387">
        <f>SUM(H98:H98)</f>
        <v>0</v>
      </c>
      <c r="I97" s="568" t="e">
        <f t="shared" si="38"/>
        <v>#DIV/0!</v>
      </c>
      <c r="J97" s="457">
        <f>SUM(J98:J98)</f>
        <v>0</v>
      </c>
      <c r="K97" s="387">
        <f>SUM(K98:K98)</f>
        <v>0</v>
      </c>
      <c r="L97" s="387">
        <f>SUM(L98:L98)</f>
        <v>0</v>
      </c>
      <c r="M97" s="568" t="e">
        <f t="shared" si="39"/>
        <v>#DIV/0!</v>
      </c>
      <c r="N97" s="457">
        <f>SUM(N98:N98)</f>
        <v>0</v>
      </c>
      <c r="O97" s="387">
        <f>SUM(O98:O98)</f>
        <v>0</v>
      </c>
      <c r="P97" s="387">
        <f>SUM(P98:P98)</f>
        <v>0</v>
      </c>
      <c r="Q97" s="568" t="e">
        <f t="shared" si="40"/>
        <v>#DIV/0!</v>
      </c>
      <c r="R97" s="457">
        <f>SUM(R98:R98)</f>
        <v>0</v>
      </c>
      <c r="S97" s="387">
        <f>SUM(S98:S98)</f>
        <v>0</v>
      </c>
      <c r="T97" s="387">
        <f>SUM(T98:T98)</f>
        <v>0</v>
      </c>
      <c r="U97" s="568" t="e">
        <f t="shared" si="41"/>
        <v>#DIV/0!</v>
      </c>
      <c r="V97" s="457">
        <f>SUM(V98:V98)</f>
        <v>0</v>
      </c>
      <c r="W97" s="387">
        <f>SUM(W98:W98)</f>
        <v>0</v>
      </c>
      <c r="X97" s="387">
        <f>SUM(X98:X98)</f>
        <v>0</v>
      </c>
      <c r="Y97" s="568" t="e">
        <f t="shared" si="42"/>
        <v>#DIV/0!</v>
      </c>
      <c r="Z97" s="457">
        <f>SUM(Z98:Z98)</f>
        <v>0</v>
      </c>
      <c r="AA97" s="387">
        <f>SUM(AA98:AA98)</f>
        <v>0</v>
      </c>
      <c r="AB97" s="387">
        <f>SUM(AB98:AB98)</f>
        <v>0</v>
      </c>
      <c r="AC97" s="568" t="e">
        <f t="shared" si="43"/>
        <v>#DIV/0!</v>
      </c>
      <c r="AD97" s="457">
        <f>SUM(AD98:AD98)</f>
        <v>0</v>
      </c>
      <c r="AE97" s="387">
        <f>SUM(AE98:AE98)</f>
        <v>0</v>
      </c>
      <c r="AF97" s="387">
        <f>SUM(AF98:AF98)</f>
        <v>0</v>
      </c>
      <c r="AG97" s="568" t="e">
        <f t="shared" si="44"/>
        <v>#DIV/0!</v>
      </c>
    </row>
    <row r="98" spans="1:33" s="654" customFormat="1" x14ac:dyDescent="0.2">
      <c r="A98" s="470" t="s">
        <v>3</v>
      </c>
      <c r="B98" s="538"/>
      <c r="C98" s="476"/>
      <c r="D98" s="476">
        <f>SUM(B98:C98)</f>
        <v>0</v>
      </c>
      <c r="E98" s="541" t="e">
        <f t="shared" si="37"/>
        <v>#DIV/0!</v>
      </c>
      <c r="F98" s="572"/>
      <c r="G98" s="476"/>
      <c r="H98" s="476">
        <f>SUM(F98:G98)</f>
        <v>0</v>
      </c>
      <c r="I98" s="541" t="e">
        <f t="shared" si="38"/>
        <v>#DIV/0!</v>
      </c>
      <c r="J98" s="494"/>
      <c r="K98" s="476"/>
      <c r="L98" s="476">
        <f>SUM(J98:K98)</f>
        <v>0</v>
      </c>
      <c r="M98" s="541" t="e">
        <f t="shared" si="39"/>
        <v>#DIV/0!</v>
      </c>
      <c r="N98" s="494"/>
      <c r="O98" s="476"/>
      <c r="P98" s="476">
        <f>SUM(N98:O98)</f>
        <v>0</v>
      </c>
      <c r="Q98" s="541" t="e">
        <f t="shared" si="40"/>
        <v>#DIV/0!</v>
      </c>
      <c r="R98" s="494"/>
      <c r="S98" s="476"/>
      <c r="T98" s="476">
        <f>SUM(R98:S98)</f>
        <v>0</v>
      </c>
      <c r="U98" s="541" t="e">
        <f t="shared" si="41"/>
        <v>#DIV/0!</v>
      </c>
      <c r="V98" s="494"/>
      <c r="W98" s="476"/>
      <c r="X98" s="476">
        <f>SUM(V98:W98)</f>
        <v>0</v>
      </c>
      <c r="Y98" s="541" t="e">
        <f t="shared" si="42"/>
        <v>#DIV/0!</v>
      </c>
      <c r="Z98" s="494"/>
      <c r="AA98" s="476"/>
      <c r="AB98" s="476">
        <f>SUM(Z98:AA98)</f>
        <v>0</v>
      </c>
      <c r="AC98" s="541" t="e">
        <f t="shared" si="43"/>
        <v>#DIV/0!</v>
      </c>
      <c r="AD98" s="494"/>
      <c r="AE98" s="476"/>
      <c r="AF98" s="476">
        <f>SUM(AD98:AE98)</f>
        <v>0</v>
      </c>
      <c r="AG98" s="541" t="e">
        <f t="shared" si="44"/>
        <v>#DIV/0!</v>
      </c>
    </row>
    <row r="99" spans="1:33" x14ac:dyDescent="0.2">
      <c r="A99" s="467" t="s">
        <v>82</v>
      </c>
      <c r="B99" s="536">
        <f>B100+B105+B121</f>
        <v>0</v>
      </c>
      <c r="C99" s="475">
        <f>C100+C105+C121</f>
        <v>0</v>
      </c>
      <c r="D99" s="475">
        <f>D100+D105+D121</f>
        <v>0</v>
      </c>
      <c r="E99" s="539" t="e">
        <f t="shared" si="37"/>
        <v>#DIV/0!</v>
      </c>
      <c r="F99" s="564">
        <f>F100+F105+F121</f>
        <v>0</v>
      </c>
      <c r="G99" s="475">
        <f>G100+G105+G121</f>
        <v>0</v>
      </c>
      <c r="H99" s="475">
        <f>H100+H105+H121</f>
        <v>0</v>
      </c>
      <c r="I99" s="565" t="e">
        <f t="shared" si="38"/>
        <v>#DIV/0!</v>
      </c>
      <c r="J99" s="492">
        <f>J100+J105+J121</f>
        <v>0</v>
      </c>
      <c r="K99" s="475">
        <f>K100+K105+K121</f>
        <v>0</v>
      </c>
      <c r="L99" s="475">
        <f>L100+L105+L121</f>
        <v>0</v>
      </c>
      <c r="M99" s="565" t="e">
        <f t="shared" si="39"/>
        <v>#DIV/0!</v>
      </c>
      <c r="N99" s="492">
        <f>N100+N105+N121</f>
        <v>0</v>
      </c>
      <c r="O99" s="475">
        <f>O100+O105+O121</f>
        <v>0</v>
      </c>
      <c r="P99" s="475">
        <f>P100+P105+P121</f>
        <v>0</v>
      </c>
      <c r="Q99" s="565" t="e">
        <f t="shared" si="40"/>
        <v>#DIV/0!</v>
      </c>
      <c r="R99" s="492">
        <f>R100+R105+R121</f>
        <v>0</v>
      </c>
      <c r="S99" s="475">
        <f>S100+S105+S121</f>
        <v>0</v>
      </c>
      <c r="T99" s="475">
        <f>T100+T105+T121</f>
        <v>0</v>
      </c>
      <c r="U99" s="565" t="e">
        <f t="shared" si="41"/>
        <v>#DIV/0!</v>
      </c>
      <c r="V99" s="492">
        <f>V100+V105+V121</f>
        <v>0</v>
      </c>
      <c r="W99" s="475">
        <f>W100+W105+W121</f>
        <v>0</v>
      </c>
      <c r="X99" s="475">
        <f>X100+X105+X121</f>
        <v>0</v>
      </c>
      <c r="Y99" s="565" t="e">
        <f t="shared" si="42"/>
        <v>#DIV/0!</v>
      </c>
      <c r="Z99" s="492">
        <f>Z100+Z105+Z121</f>
        <v>0</v>
      </c>
      <c r="AA99" s="475">
        <f>AA100+AA105+AA121</f>
        <v>0</v>
      </c>
      <c r="AB99" s="475">
        <f>AB100+AB105+AB121</f>
        <v>0</v>
      </c>
      <c r="AC99" s="565" t="e">
        <f t="shared" si="43"/>
        <v>#DIV/0!</v>
      </c>
      <c r="AD99" s="492">
        <f>AD100+AD105+AD121</f>
        <v>0</v>
      </c>
      <c r="AE99" s="475">
        <f>AE100+AE105+AE121</f>
        <v>0</v>
      </c>
      <c r="AF99" s="475">
        <f>AF100+AF105+AF121</f>
        <v>0</v>
      </c>
      <c r="AG99" s="565" t="e">
        <f t="shared" si="44"/>
        <v>#DIV/0!</v>
      </c>
    </row>
    <row r="100" spans="1:33" x14ac:dyDescent="0.2">
      <c r="A100" s="468" t="s">
        <v>171</v>
      </c>
      <c r="B100" s="501">
        <f>SUM(B101:B104)</f>
        <v>0</v>
      </c>
      <c r="C100" s="387">
        <f>SUM(C101:C104)</f>
        <v>0</v>
      </c>
      <c r="D100" s="387">
        <f>SUM(D101:D104)</f>
        <v>0</v>
      </c>
      <c r="E100" s="540" t="e">
        <f t="shared" si="37"/>
        <v>#DIV/0!</v>
      </c>
      <c r="F100" s="382">
        <f>SUM(F101:F104)</f>
        <v>0</v>
      </c>
      <c r="G100" s="387">
        <f>SUM(G101:G104)</f>
        <v>0</v>
      </c>
      <c r="H100" s="387">
        <f>SUM(H101:H104)</f>
        <v>0</v>
      </c>
      <c r="I100" s="568" t="e">
        <f t="shared" si="38"/>
        <v>#DIV/0!</v>
      </c>
      <c r="J100" s="457">
        <f>SUM(J101:J104)</f>
        <v>0</v>
      </c>
      <c r="K100" s="387">
        <f>SUM(K101:K104)</f>
        <v>0</v>
      </c>
      <c r="L100" s="387">
        <f>SUM(L101:L104)</f>
        <v>0</v>
      </c>
      <c r="M100" s="540" t="e">
        <f t="shared" si="39"/>
        <v>#DIV/0!</v>
      </c>
      <c r="N100" s="457">
        <f>SUM(N101:N104)</f>
        <v>0</v>
      </c>
      <c r="O100" s="387">
        <f>SUM(O101:O104)</f>
        <v>0</v>
      </c>
      <c r="P100" s="387">
        <f>SUM(P101:P104)</f>
        <v>0</v>
      </c>
      <c r="Q100" s="568" t="e">
        <f t="shared" si="40"/>
        <v>#DIV/0!</v>
      </c>
      <c r="R100" s="457">
        <f>SUM(R101:R104)</f>
        <v>0</v>
      </c>
      <c r="S100" s="387">
        <f>SUM(S101:S104)</f>
        <v>0</v>
      </c>
      <c r="T100" s="387">
        <f>SUM(T101:T104)</f>
        <v>0</v>
      </c>
      <c r="U100" s="568" t="e">
        <f t="shared" si="41"/>
        <v>#DIV/0!</v>
      </c>
      <c r="V100" s="457">
        <f>SUM(V101:V104)</f>
        <v>0</v>
      </c>
      <c r="W100" s="387">
        <f>SUM(W101:W104)</f>
        <v>0</v>
      </c>
      <c r="X100" s="387">
        <f>SUM(X101:X104)</f>
        <v>0</v>
      </c>
      <c r="Y100" s="568" t="e">
        <f t="shared" si="42"/>
        <v>#DIV/0!</v>
      </c>
      <c r="Z100" s="457">
        <f>SUM(Z101:Z104)</f>
        <v>0</v>
      </c>
      <c r="AA100" s="387">
        <f>SUM(AA101:AA104)</f>
        <v>0</v>
      </c>
      <c r="AB100" s="387">
        <f>SUM(AB101:AB104)</f>
        <v>0</v>
      </c>
      <c r="AC100" s="568" t="e">
        <f t="shared" si="43"/>
        <v>#DIV/0!</v>
      </c>
      <c r="AD100" s="457">
        <f>SUM(AD101:AD104)</f>
        <v>0</v>
      </c>
      <c r="AE100" s="387">
        <f>SUM(AE101:AE104)</f>
        <v>0</v>
      </c>
      <c r="AF100" s="387">
        <f>SUM(AF101:AF104)</f>
        <v>0</v>
      </c>
      <c r="AG100" s="568" t="e">
        <f t="shared" si="44"/>
        <v>#DIV/0!</v>
      </c>
    </row>
    <row r="101" spans="1:33" s="654" customFormat="1" x14ac:dyDescent="0.2">
      <c r="A101" s="470" t="s">
        <v>44</v>
      </c>
      <c r="B101" s="538"/>
      <c r="C101" s="476"/>
      <c r="D101" s="476">
        <f>SUM(B101:C101)</f>
        <v>0</v>
      </c>
      <c r="E101" s="541" t="e">
        <f t="shared" si="37"/>
        <v>#DIV/0!</v>
      </c>
      <c r="F101" s="572"/>
      <c r="G101" s="476"/>
      <c r="H101" s="476">
        <f>SUM(F101:G101)</f>
        <v>0</v>
      </c>
      <c r="I101" s="541" t="e">
        <f t="shared" si="38"/>
        <v>#DIV/0!</v>
      </c>
      <c r="J101" s="494"/>
      <c r="K101" s="476"/>
      <c r="L101" s="476">
        <f>SUM(J101:K101)</f>
        <v>0</v>
      </c>
      <c r="M101" s="541" t="e">
        <f t="shared" si="39"/>
        <v>#DIV/0!</v>
      </c>
      <c r="N101" s="494"/>
      <c r="O101" s="476"/>
      <c r="P101" s="476">
        <f>SUM(N101:O101)</f>
        <v>0</v>
      </c>
      <c r="Q101" s="541" t="e">
        <f t="shared" si="40"/>
        <v>#DIV/0!</v>
      </c>
      <c r="R101" s="494"/>
      <c r="S101" s="476"/>
      <c r="T101" s="476">
        <f>SUM(R101:S101)</f>
        <v>0</v>
      </c>
      <c r="U101" s="541" t="e">
        <f t="shared" si="41"/>
        <v>#DIV/0!</v>
      </c>
      <c r="V101" s="494"/>
      <c r="W101" s="476"/>
      <c r="X101" s="476">
        <f>SUM(V101:W101)</f>
        <v>0</v>
      </c>
      <c r="Y101" s="541" t="e">
        <f t="shared" si="42"/>
        <v>#DIV/0!</v>
      </c>
      <c r="Z101" s="494"/>
      <c r="AA101" s="476"/>
      <c r="AB101" s="476">
        <f>SUM(Z101:AA101)</f>
        <v>0</v>
      </c>
      <c r="AC101" s="541" t="e">
        <f t="shared" si="43"/>
        <v>#DIV/0!</v>
      </c>
      <c r="AD101" s="494"/>
      <c r="AE101" s="476"/>
      <c r="AF101" s="476">
        <f>SUM(AD101:AE101)</f>
        <v>0</v>
      </c>
      <c r="AG101" s="541" t="e">
        <f t="shared" si="44"/>
        <v>#DIV/0!</v>
      </c>
    </row>
    <row r="102" spans="1:33" s="654" customFormat="1" x14ac:dyDescent="0.2">
      <c r="A102" s="470" t="s">
        <v>130</v>
      </c>
      <c r="B102" s="538"/>
      <c r="C102" s="476"/>
      <c r="D102" s="476">
        <f t="shared" ref="D102:D104" si="46">SUM(B102:C102)</f>
        <v>0</v>
      </c>
      <c r="E102" s="541" t="e">
        <f t="shared" si="37"/>
        <v>#DIV/0!</v>
      </c>
      <c r="F102" s="572"/>
      <c r="G102" s="476"/>
      <c r="H102" s="476">
        <f>SUM(F102:G102)</f>
        <v>0</v>
      </c>
      <c r="I102" s="541" t="e">
        <f t="shared" si="38"/>
        <v>#DIV/0!</v>
      </c>
      <c r="J102" s="494"/>
      <c r="K102" s="476"/>
      <c r="L102" s="476">
        <f>SUM(J102:K102)</f>
        <v>0</v>
      </c>
      <c r="M102" s="541" t="e">
        <f t="shared" si="39"/>
        <v>#DIV/0!</v>
      </c>
      <c r="N102" s="494"/>
      <c r="O102" s="476"/>
      <c r="P102" s="476">
        <f>SUM(N102:O102)</f>
        <v>0</v>
      </c>
      <c r="Q102" s="541" t="e">
        <f t="shared" si="40"/>
        <v>#DIV/0!</v>
      </c>
      <c r="R102" s="494"/>
      <c r="S102" s="476"/>
      <c r="T102" s="476">
        <f>SUM(R102:S102)</f>
        <v>0</v>
      </c>
      <c r="U102" s="541" t="e">
        <f t="shared" si="41"/>
        <v>#DIV/0!</v>
      </c>
      <c r="V102" s="494"/>
      <c r="W102" s="476"/>
      <c r="X102" s="476">
        <f>SUM(V102:W102)</f>
        <v>0</v>
      </c>
      <c r="Y102" s="541" t="e">
        <f t="shared" si="42"/>
        <v>#DIV/0!</v>
      </c>
      <c r="Z102" s="494"/>
      <c r="AA102" s="476"/>
      <c r="AB102" s="476">
        <f>SUM(Z102:AA102)</f>
        <v>0</v>
      </c>
      <c r="AC102" s="541" t="e">
        <f t="shared" si="43"/>
        <v>#DIV/0!</v>
      </c>
      <c r="AD102" s="494"/>
      <c r="AE102" s="476"/>
      <c r="AF102" s="476">
        <f>SUM(AD102:AE102)</f>
        <v>0</v>
      </c>
      <c r="AG102" s="541" t="e">
        <f t="shared" si="44"/>
        <v>#DIV/0!</v>
      </c>
    </row>
    <row r="103" spans="1:33" s="654" customFormat="1" x14ac:dyDescent="0.2">
      <c r="A103" s="470" t="s">
        <v>11</v>
      </c>
      <c r="B103" s="538"/>
      <c r="C103" s="476"/>
      <c r="D103" s="476">
        <f t="shared" si="46"/>
        <v>0</v>
      </c>
      <c r="E103" s="541" t="e">
        <f t="shared" si="37"/>
        <v>#DIV/0!</v>
      </c>
      <c r="F103" s="572"/>
      <c r="G103" s="476"/>
      <c r="H103" s="476">
        <f>SUM(F103:G103)</f>
        <v>0</v>
      </c>
      <c r="I103" s="541" t="e">
        <f t="shared" si="38"/>
        <v>#DIV/0!</v>
      </c>
      <c r="J103" s="494"/>
      <c r="K103" s="476"/>
      <c r="L103" s="476">
        <f>SUM(J103:K103)</f>
        <v>0</v>
      </c>
      <c r="M103" s="541" t="e">
        <f t="shared" si="39"/>
        <v>#DIV/0!</v>
      </c>
      <c r="N103" s="494"/>
      <c r="O103" s="476"/>
      <c r="P103" s="476">
        <f>SUM(N103:O103)</f>
        <v>0</v>
      </c>
      <c r="Q103" s="541" t="e">
        <f t="shared" si="40"/>
        <v>#DIV/0!</v>
      </c>
      <c r="R103" s="494"/>
      <c r="S103" s="476"/>
      <c r="T103" s="476">
        <f>SUM(R103:S103)</f>
        <v>0</v>
      </c>
      <c r="U103" s="541" t="e">
        <f t="shared" si="41"/>
        <v>#DIV/0!</v>
      </c>
      <c r="V103" s="494"/>
      <c r="W103" s="476"/>
      <c r="X103" s="476">
        <f>SUM(V103:W103)</f>
        <v>0</v>
      </c>
      <c r="Y103" s="541" t="e">
        <f t="shared" si="42"/>
        <v>#DIV/0!</v>
      </c>
      <c r="Z103" s="494"/>
      <c r="AA103" s="476"/>
      <c r="AB103" s="476">
        <f>SUM(Z103:AA103)</f>
        <v>0</v>
      </c>
      <c r="AC103" s="541" t="e">
        <f t="shared" si="43"/>
        <v>#DIV/0!</v>
      </c>
      <c r="AD103" s="494"/>
      <c r="AE103" s="476"/>
      <c r="AF103" s="476">
        <f>SUM(AD103:AE103)</f>
        <v>0</v>
      </c>
      <c r="AG103" s="541" t="e">
        <f t="shared" si="44"/>
        <v>#DIV/0!</v>
      </c>
    </row>
    <row r="104" spans="1:33" s="654" customFormat="1" x14ac:dyDescent="0.2">
      <c r="A104" s="470" t="s">
        <v>10</v>
      </c>
      <c r="B104" s="538"/>
      <c r="C104" s="476"/>
      <c r="D104" s="476">
        <f t="shared" si="46"/>
        <v>0</v>
      </c>
      <c r="E104" s="541" t="e">
        <f t="shared" si="37"/>
        <v>#DIV/0!</v>
      </c>
      <c r="F104" s="572"/>
      <c r="G104" s="476"/>
      <c r="H104" s="476">
        <f>SUM(F104:G104)</f>
        <v>0</v>
      </c>
      <c r="I104" s="541" t="e">
        <f t="shared" si="38"/>
        <v>#DIV/0!</v>
      </c>
      <c r="J104" s="494"/>
      <c r="K104" s="476"/>
      <c r="L104" s="476">
        <f>SUM(J104:K104)</f>
        <v>0</v>
      </c>
      <c r="M104" s="541" t="e">
        <f t="shared" si="39"/>
        <v>#DIV/0!</v>
      </c>
      <c r="N104" s="494"/>
      <c r="O104" s="476"/>
      <c r="P104" s="476">
        <f>SUM(N104:O104)</f>
        <v>0</v>
      </c>
      <c r="Q104" s="541" t="e">
        <f t="shared" si="40"/>
        <v>#DIV/0!</v>
      </c>
      <c r="R104" s="494"/>
      <c r="S104" s="476"/>
      <c r="T104" s="476">
        <f>SUM(R104:S104)</f>
        <v>0</v>
      </c>
      <c r="U104" s="541" t="e">
        <f t="shared" si="41"/>
        <v>#DIV/0!</v>
      </c>
      <c r="V104" s="494"/>
      <c r="W104" s="476"/>
      <c r="X104" s="476">
        <f>SUM(V104:W104)</f>
        <v>0</v>
      </c>
      <c r="Y104" s="541" t="e">
        <f t="shared" si="42"/>
        <v>#DIV/0!</v>
      </c>
      <c r="Z104" s="494"/>
      <c r="AA104" s="476"/>
      <c r="AB104" s="476">
        <f>SUM(Z104:AA104)</f>
        <v>0</v>
      </c>
      <c r="AC104" s="541" t="e">
        <f t="shared" si="43"/>
        <v>#DIV/0!</v>
      </c>
      <c r="AD104" s="494"/>
      <c r="AE104" s="476"/>
      <c r="AF104" s="476">
        <f>SUM(AD104:AE104)</f>
        <v>0</v>
      </c>
      <c r="AG104" s="541" t="e">
        <f t="shared" si="44"/>
        <v>#DIV/0!</v>
      </c>
    </row>
    <row r="105" spans="1:33" x14ac:dyDescent="0.2">
      <c r="A105" s="468" t="s">
        <v>173</v>
      </c>
      <c r="B105" s="501">
        <f>SUM(B106:B120)</f>
        <v>0</v>
      </c>
      <c r="C105" s="387">
        <f>SUM(C106:C120)</f>
        <v>0</v>
      </c>
      <c r="D105" s="387">
        <f>SUM(D106:D120)</f>
        <v>0</v>
      </c>
      <c r="E105" s="540" t="e">
        <f t="shared" si="37"/>
        <v>#DIV/0!</v>
      </c>
      <c r="F105" s="382">
        <f>SUM(F106:F120)</f>
        <v>0</v>
      </c>
      <c r="G105" s="387">
        <f>SUM(G106:G120)</f>
        <v>0</v>
      </c>
      <c r="H105" s="387">
        <f>SUM(H106:H120)</f>
        <v>0</v>
      </c>
      <c r="I105" s="568" t="e">
        <f t="shared" si="38"/>
        <v>#DIV/0!</v>
      </c>
      <c r="J105" s="457">
        <f>SUM(J106:J120)</f>
        <v>0</v>
      </c>
      <c r="K105" s="387">
        <f>SUM(K106:K120)</f>
        <v>0</v>
      </c>
      <c r="L105" s="387">
        <f>SUM(L106:L120)</f>
        <v>0</v>
      </c>
      <c r="M105" s="568" t="e">
        <f t="shared" si="39"/>
        <v>#DIV/0!</v>
      </c>
      <c r="N105" s="457">
        <f>SUM(N106:N120)</f>
        <v>0</v>
      </c>
      <c r="O105" s="387">
        <f>SUM(O106:O120)</f>
        <v>0</v>
      </c>
      <c r="P105" s="387">
        <f>SUM(P106:P120)</f>
        <v>0</v>
      </c>
      <c r="Q105" s="568" t="e">
        <f t="shared" si="40"/>
        <v>#DIV/0!</v>
      </c>
      <c r="R105" s="457">
        <f>SUM(R106:R120)</f>
        <v>0</v>
      </c>
      <c r="S105" s="387">
        <f>SUM(S106:S120)</f>
        <v>0</v>
      </c>
      <c r="T105" s="387">
        <f>SUM(T106:T120)</f>
        <v>0</v>
      </c>
      <c r="U105" s="568" t="e">
        <f t="shared" si="41"/>
        <v>#DIV/0!</v>
      </c>
      <c r="V105" s="457">
        <f>SUM(V106:V120)</f>
        <v>0</v>
      </c>
      <c r="W105" s="387">
        <f>SUM(W106:W120)</f>
        <v>0</v>
      </c>
      <c r="X105" s="387">
        <f>SUM(X106:X120)</f>
        <v>0</v>
      </c>
      <c r="Y105" s="568" t="e">
        <f t="shared" si="42"/>
        <v>#DIV/0!</v>
      </c>
      <c r="Z105" s="457">
        <f>SUM(Z106:Z120)</f>
        <v>0</v>
      </c>
      <c r="AA105" s="387">
        <f>SUM(AA106:AA120)</f>
        <v>0</v>
      </c>
      <c r="AB105" s="387">
        <f>SUM(AB106:AB120)</f>
        <v>0</v>
      </c>
      <c r="AC105" s="568" t="e">
        <f t="shared" si="43"/>
        <v>#DIV/0!</v>
      </c>
      <c r="AD105" s="457">
        <f>SUM(AD106:AD120)</f>
        <v>0</v>
      </c>
      <c r="AE105" s="387">
        <f>SUM(AE106:AE120)</f>
        <v>0</v>
      </c>
      <c r="AF105" s="387">
        <f>SUM(AF106:AF120)</f>
        <v>0</v>
      </c>
      <c r="AG105" s="568" t="e">
        <f t="shared" si="44"/>
        <v>#DIV/0!</v>
      </c>
    </row>
    <row r="106" spans="1:33" s="654" customFormat="1" x14ac:dyDescent="0.2">
      <c r="A106" s="470" t="s">
        <v>9</v>
      </c>
      <c r="B106" s="538"/>
      <c r="C106" s="476"/>
      <c r="D106" s="476">
        <f>SUM(B106:C106)</f>
        <v>0</v>
      </c>
      <c r="E106" s="541" t="e">
        <f t="shared" si="37"/>
        <v>#DIV/0!</v>
      </c>
      <c r="F106" s="572"/>
      <c r="G106" s="476"/>
      <c r="H106" s="476">
        <f t="shared" ref="H106:H119" si="47">SUM(F106:G106)</f>
        <v>0</v>
      </c>
      <c r="I106" s="541" t="e">
        <f t="shared" si="38"/>
        <v>#DIV/0!</v>
      </c>
      <c r="J106" s="494"/>
      <c r="K106" s="476"/>
      <c r="L106" s="476">
        <f t="shared" ref="L106:L119" si="48">SUM(J106:K106)</f>
        <v>0</v>
      </c>
      <c r="M106" s="541" t="e">
        <f t="shared" si="39"/>
        <v>#DIV/0!</v>
      </c>
      <c r="N106" s="494"/>
      <c r="O106" s="476"/>
      <c r="P106" s="476">
        <f t="shared" ref="P106:P119" si="49">SUM(N106:O106)</f>
        <v>0</v>
      </c>
      <c r="Q106" s="541" t="e">
        <f t="shared" si="40"/>
        <v>#DIV/0!</v>
      </c>
      <c r="R106" s="494"/>
      <c r="S106" s="476"/>
      <c r="T106" s="476">
        <f t="shared" ref="T106:T120" si="50">SUM(R106:S106)</f>
        <v>0</v>
      </c>
      <c r="U106" s="541" t="e">
        <f t="shared" si="41"/>
        <v>#DIV/0!</v>
      </c>
      <c r="V106" s="494"/>
      <c r="W106" s="476"/>
      <c r="X106" s="476">
        <f t="shared" ref="X106:X120" si="51">SUM(V106:W106)</f>
        <v>0</v>
      </c>
      <c r="Y106" s="541" t="e">
        <f t="shared" si="42"/>
        <v>#DIV/0!</v>
      </c>
      <c r="Z106" s="494"/>
      <c r="AA106" s="476"/>
      <c r="AB106" s="476">
        <f t="shared" ref="AB106:AB120" si="52">SUM(Z106:AA106)</f>
        <v>0</v>
      </c>
      <c r="AC106" s="541" t="e">
        <f t="shared" si="43"/>
        <v>#DIV/0!</v>
      </c>
      <c r="AD106" s="494"/>
      <c r="AE106" s="476"/>
      <c r="AF106" s="476">
        <f t="shared" ref="AF106:AF120" si="53">SUM(AD106:AE106)</f>
        <v>0</v>
      </c>
      <c r="AG106" s="541" t="e">
        <f t="shared" si="44"/>
        <v>#DIV/0!</v>
      </c>
    </row>
    <row r="107" spans="1:33" s="654" customFormat="1" x14ac:dyDescent="0.2">
      <c r="A107" s="470" t="s">
        <v>119</v>
      </c>
      <c r="B107" s="538"/>
      <c r="C107" s="476"/>
      <c r="D107" s="476">
        <f t="shared" ref="D107:D120" si="54">SUM(B107:C107)</f>
        <v>0</v>
      </c>
      <c r="E107" s="541" t="e">
        <f t="shared" si="37"/>
        <v>#DIV/0!</v>
      </c>
      <c r="F107" s="572"/>
      <c r="G107" s="476"/>
      <c r="H107" s="476">
        <f t="shared" si="47"/>
        <v>0</v>
      </c>
      <c r="I107" s="541" t="e">
        <f t="shared" si="38"/>
        <v>#DIV/0!</v>
      </c>
      <c r="J107" s="494"/>
      <c r="K107" s="476"/>
      <c r="L107" s="476">
        <f t="shared" si="48"/>
        <v>0</v>
      </c>
      <c r="M107" s="541" t="e">
        <f t="shared" si="39"/>
        <v>#DIV/0!</v>
      </c>
      <c r="N107" s="494"/>
      <c r="O107" s="476"/>
      <c r="P107" s="476">
        <f t="shared" si="49"/>
        <v>0</v>
      </c>
      <c r="Q107" s="541" t="e">
        <f t="shared" si="40"/>
        <v>#DIV/0!</v>
      </c>
      <c r="R107" s="494"/>
      <c r="S107" s="476"/>
      <c r="T107" s="476">
        <f t="shared" si="50"/>
        <v>0</v>
      </c>
      <c r="U107" s="541" t="e">
        <f t="shared" si="41"/>
        <v>#DIV/0!</v>
      </c>
      <c r="V107" s="494"/>
      <c r="W107" s="476"/>
      <c r="X107" s="476">
        <f t="shared" si="51"/>
        <v>0</v>
      </c>
      <c r="Y107" s="541" t="e">
        <f t="shared" si="42"/>
        <v>#DIV/0!</v>
      </c>
      <c r="Z107" s="494"/>
      <c r="AA107" s="476"/>
      <c r="AB107" s="476">
        <f t="shared" si="52"/>
        <v>0</v>
      </c>
      <c r="AC107" s="541" t="e">
        <f t="shared" si="43"/>
        <v>#DIV/0!</v>
      </c>
      <c r="AD107" s="494"/>
      <c r="AE107" s="476"/>
      <c r="AF107" s="476">
        <f t="shared" si="53"/>
        <v>0</v>
      </c>
      <c r="AG107" s="541" t="e">
        <f t="shared" si="44"/>
        <v>#DIV/0!</v>
      </c>
    </row>
    <row r="108" spans="1:33" s="654" customFormat="1" x14ac:dyDescent="0.2">
      <c r="A108" s="470" t="s">
        <v>151</v>
      </c>
      <c r="B108" s="538"/>
      <c r="C108" s="476"/>
      <c r="D108" s="476">
        <f t="shared" si="54"/>
        <v>0</v>
      </c>
      <c r="E108" s="541" t="e">
        <f t="shared" si="37"/>
        <v>#DIV/0!</v>
      </c>
      <c r="F108" s="572"/>
      <c r="G108" s="476"/>
      <c r="H108" s="476">
        <f t="shared" si="47"/>
        <v>0</v>
      </c>
      <c r="I108" s="541" t="e">
        <f t="shared" si="38"/>
        <v>#DIV/0!</v>
      </c>
      <c r="J108" s="494"/>
      <c r="K108" s="476"/>
      <c r="L108" s="476">
        <f t="shared" si="48"/>
        <v>0</v>
      </c>
      <c r="M108" s="541" t="e">
        <f t="shared" si="39"/>
        <v>#DIV/0!</v>
      </c>
      <c r="N108" s="494"/>
      <c r="O108" s="476"/>
      <c r="P108" s="476">
        <f t="shared" si="49"/>
        <v>0</v>
      </c>
      <c r="Q108" s="541" t="e">
        <f t="shared" si="40"/>
        <v>#DIV/0!</v>
      </c>
      <c r="R108" s="494"/>
      <c r="S108" s="476"/>
      <c r="T108" s="476">
        <f t="shared" si="50"/>
        <v>0</v>
      </c>
      <c r="U108" s="541" t="e">
        <f t="shared" si="41"/>
        <v>#DIV/0!</v>
      </c>
      <c r="V108" s="494"/>
      <c r="W108" s="476"/>
      <c r="X108" s="476">
        <f t="shared" si="51"/>
        <v>0</v>
      </c>
      <c r="Y108" s="541" t="e">
        <f t="shared" si="42"/>
        <v>#DIV/0!</v>
      </c>
      <c r="Z108" s="494"/>
      <c r="AA108" s="476"/>
      <c r="AB108" s="476">
        <f t="shared" si="52"/>
        <v>0</v>
      </c>
      <c r="AC108" s="541" t="e">
        <f t="shared" si="43"/>
        <v>#DIV/0!</v>
      </c>
      <c r="AD108" s="494"/>
      <c r="AE108" s="476"/>
      <c r="AF108" s="476">
        <f t="shared" si="53"/>
        <v>0</v>
      </c>
      <c r="AG108" s="541" t="e">
        <f t="shared" si="44"/>
        <v>#DIV/0!</v>
      </c>
    </row>
    <row r="109" spans="1:33" s="654" customFormat="1" x14ac:dyDescent="0.2">
      <c r="A109" s="470" t="s">
        <v>103</v>
      </c>
      <c r="B109" s="538"/>
      <c r="C109" s="476"/>
      <c r="D109" s="476">
        <f t="shared" si="54"/>
        <v>0</v>
      </c>
      <c r="E109" s="541" t="e">
        <f t="shared" si="37"/>
        <v>#DIV/0!</v>
      </c>
      <c r="F109" s="572"/>
      <c r="G109" s="476"/>
      <c r="H109" s="476">
        <f t="shared" si="47"/>
        <v>0</v>
      </c>
      <c r="I109" s="541" t="e">
        <f t="shared" si="38"/>
        <v>#DIV/0!</v>
      </c>
      <c r="J109" s="494"/>
      <c r="K109" s="476"/>
      <c r="L109" s="476">
        <f t="shared" si="48"/>
        <v>0</v>
      </c>
      <c r="M109" s="541" t="e">
        <f t="shared" si="39"/>
        <v>#DIV/0!</v>
      </c>
      <c r="N109" s="494"/>
      <c r="O109" s="476"/>
      <c r="P109" s="476">
        <f t="shared" si="49"/>
        <v>0</v>
      </c>
      <c r="Q109" s="541" t="e">
        <f t="shared" si="40"/>
        <v>#DIV/0!</v>
      </c>
      <c r="R109" s="494"/>
      <c r="S109" s="476"/>
      <c r="T109" s="476">
        <f t="shared" si="50"/>
        <v>0</v>
      </c>
      <c r="U109" s="541" t="e">
        <f t="shared" si="41"/>
        <v>#DIV/0!</v>
      </c>
      <c r="V109" s="494"/>
      <c r="W109" s="476"/>
      <c r="X109" s="476">
        <f t="shared" si="51"/>
        <v>0</v>
      </c>
      <c r="Y109" s="541" t="e">
        <f t="shared" si="42"/>
        <v>#DIV/0!</v>
      </c>
      <c r="Z109" s="494"/>
      <c r="AA109" s="476"/>
      <c r="AB109" s="476">
        <f t="shared" si="52"/>
        <v>0</v>
      </c>
      <c r="AC109" s="541" t="e">
        <f t="shared" si="43"/>
        <v>#DIV/0!</v>
      </c>
      <c r="AD109" s="494"/>
      <c r="AE109" s="476"/>
      <c r="AF109" s="476">
        <f t="shared" si="53"/>
        <v>0</v>
      </c>
      <c r="AG109" s="541" t="e">
        <f t="shared" si="44"/>
        <v>#DIV/0!</v>
      </c>
    </row>
    <row r="110" spans="1:33" s="654" customFormat="1" x14ac:dyDescent="0.2">
      <c r="A110" s="470" t="s">
        <v>154</v>
      </c>
      <c r="B110" s="538"/>
      <c r="C110" s="476"/>
      <c r="D110" s="476">
        <f t="shared" si="54"/>
        <v>0</v>
      </c>
      <c r="E110" s="541" t="e">
        <f t="shared" si="37"/>
        <v>#DIV/0!</v>
      </c>
      <c r="F110" s="572"/>
      <c r="G110" s="476"/>
      <c r="H110" s="476">
        <f t="shared" si="47"/>
        <v>0</v>
      </c>
      <c r="I110" s="541" t="e">
        <f t="shared" si="38"/>
        <v>#DIV/0!</v>
      </c>
      <c r="J110" s="494"/>
      <c r="K110" s="476"/>
      <c r="L110" s="476">
        <f t="shared" si="48"/>
        <v>0</v>
      </c>
      <c r="M110" s="541" t="e">
        <f t="shared" si="39"/>
        <v>#DIV/0!</v>
      </c>
      <c r="N110" s="494"/>
      <c r="O110" s="476"/>
      <c r="P110" s="476">
        <f t="shared" si="49"/>
        <v>0</v>
      </c>
      <c r="Q110" s="541" t="e">
        <f t="shared" si="40"/>
        <v>#DIV/0!</v>
      </c>
      <c r="R110" s="494"/>
      <c r="S110" s="476"/>
      <c r="T110" s="476">
        <f t="shared" si="50"/>
        <v>0</v>
      </c>
      <c r="U110" s="541" t="e">
        <f t="shared" si="41"/>
        <v>#DIV/0!</v>
      </c>
      <c r="V110" s="494"/>
      <c r="W110" s="476"/>
      <c r="X110" s="476">
        <f t="shared" si="51"/>
        <v>0</v>
      </c>
      <c r="Y110" s="541" t="e">
        <f t="shared" si="42"/>
        <v>#DIV/0!</v>
      </c>
      <c r="Z110" s="494"/>
      <c r="AA110" s="476"/>
      <c r="AB110" s="476">
        <f t="shared" si="52"/>
        <v>0</v>
      </c>
      <c r="AC110" s="541" t="e">
        <f t="shared" si="43"/>
        <v>#DIV/0!</v>
      </c>
      <c r="AD110" s="494"/>
      <c r="AE110" s="476"/>
      <c r="AF110" s="476">
        <f t="shared" si="53"/>
        <v>0</v>
      </c>
      <c r="AG110" s="541" t="e">
        <f t="shared" si="44"/>
        <v>#DIV/0!</v>
      </c>
    </row>
    <row r="111" spans="1:33" s="654" customFormat="1" x14ac:dyDescent="0.2">
      <c r="A111" s="470" t="s">
        <v>116</v>
      </c>
      <c r="B111" s="538"/>
      <c r="C111" s="476"/>
      <c r="D111" s="476">
        <f t="shared" si="54"/>
        <v>0</v>
      </c>
      <c r="E111" s="541" t="e">
        <f t="shared" si="37"/>
        <v>#DIV/0!</v>
      </c>
      <c r="F111" s="572"/>
      <c r="G111" s="476"/>
      <c r="H111" s="476">
        <f t="shared" si="47"/>
        <v>0</v>
      </c>
      <c r="I111" s="541" t="e">
        <f t="shared" si="38"/>
        <v>#DIV/0!</v>
      </c>
      <c r="J111" s="494"/>
      <c r="K111" s="476"/>
      <c r="L111" s="476">
        <f t="shared" si="48"/>
        <v>0</v>
      </c>
      <c r="M111" s="541" t="e">
        <f t="shared" si="39"/>
        <v>#DIV/0!</v>
      </c>
      <c r="N111" s="494"/>
      <c r="O111" s="476"/>
      <c r="P111" s="476">
        <f t="shared" si="49"/>
        <v>0</v>
      </c>
      <c r="Q111" s="541" t="e">
        <f t="shared" si="40"/>
        <v>#DIV/0!</v>
      </c>
      <c r="R111" s="494"/>
      <c r="S111" s="476"/>
      <c r="T111" s="476">
        <f t="shared" si="50"/>
        <v>0</v>
      </c>
      <c r="U111" s="541" t="e">
        <f t="shared" si="41"/>
        <v>#DIV/0!</v>
      </c>
      <c r="V111" s="494"/>
      <c r="W111" s="476"/>
      <c r="X111" s="476">
        <f t="shared" si="51"/>
        <v>0</v>
      </c>
      <c r="Y111" s="541" t="e">
        <f t="shared" si="42"/>
        <v>#DIV/0!</v>
      </c>
      <c r="Z111" s="494"/>
      <c r="AA111" s="476"/>
      <c r="AB111" s="476">
        <f t="shared" si="52"/>
        <v>0</v>
      </c>
      <c r="AC111" s="541" t="e">
        <f t="shared" si="43"/>
        <v>#DIV/0!</v>
      </c>
      <c r="AD111" s="494"/>
      <c r="AE111" s="476"/>
      <c r="AF111" s="476">
        <f t="shared" si="53"/>
        <v>0</v>
      </c>
      <c r="AG111" s="541" t="e">
        <f t="shared" si="44"/>
        <v>#DIV/0!</v>
      </c>
    </row>
    <row r="112" spans="1:33" s="654" customFormat="1" x14ac:dyDescent="0.2">
      <c r="A112" s="470" t="s">
        <v>156</v>
      </c>
      <c r="B112" s="538"/>
      <c r="C112" s="476"/>
      <c r="D112" s="476">
        <f t="shared" si="54"/>
        <v>0</v>
      </c>
      <c r="E112" s="541" t="e">
        <f t="shared" si="37"/>
        <v>#DIV/0!</v>
      </c>
      <c r="F112" s="572"/>
      <c r="G112" s="476"/>
      <c r="H112" s="476">
        <f t="shared" si="47"/>
        <v>0</v>
      </c>
      <c r="I112" s="541" t="e">
        <f t="shared" si="38"/>
        <v>#DIV/0!</v>
      </c>
      <c r="J112" s="494"/>
      <c r="K112" s="476"/>
      <c r="L112" s="476">
        <f t="shared" si="48"/>
        <v>0</v>
      </c>
      <c r="M112" s="541" t="e">
        <f t="shared" si="39"/>
        <v>#DIV/0!</v>
      </c>
      <c r="N112" s="494"/>
      <c r="O112" s="476"/>
      <c r="P112" s="476">
        <f t="shared" si="49"/>
        <v>0</v>
      </c>
      <c r="Q112" s="541" t="e">
        <f t="shared" si="40"/>
        <v>#DIV/0!</v>
      </c>
      <c r="R112" s="494"/>
      <c r="S112" s="476"/>
      <c r="T112" s="476">
        <f t="shared" si="50"/>
        <v>0</v>
      </c>
      <c r="U112" s="541" t="e">
        <f t="shared" si="41"/>
        <v>#DIV/0!</v>
      </c>
      <c r="V112" s="494"/>
      <c r="W112" s="476"/>
      <c r="X112" s="476">
        <f t="shared" si="51"/>
        <v>0</v>
      </c>
      <c r="Y112" s="541" t="e">
        <f t="shared" si="42"/>
        <v>#DIV/0!</v>
      </c>
      <c r="Z112" s="494"/>
      <c r="AA112" s="476"/>
      <c r="AB112" s="476">
        <f t="shared" si="52"/>
        <v>0</v>
      </c>
      <c r="AC112" s="541" t="e">
        <f t="shared" si="43"/>
        <v>#DIV/0!</v>
      </c>
      <c r="AD112" s="494"/>
      <c r="AE112" s="476"/>
      <c r="AF112" s="476">
        <f t="shared" si="53"/>
        <v>0</v>
      </c>
      <c r="AG112" s="541" t="e">
        <f t="shared" si="44"/>
        <v>#DIV/0!</v>
      </c>
    </row>
    <row r="113" spans="1:33" s="654" customFormat="1" x14ac:dyDescent="0.2">
      <c r="A113" s="470" t="s">
        <v>157</v>
      </c>
      <c r="B113" s="538"/>
      <c r="C113" s="476"/>
      <c r="D113" s="476">
        <f t="shared" si="54"/>
        <v>0</v>
      </c>
      <c r="E113" s="541" t="e">
        <f t="shared" si="37"/>
        <v>#DIV/0!</v>
      </c>
      <c r="F113" s="572"/>
      <c r="G113" s="476"/>
      <c r="H113" s="476">
        <f t="shared" si="47"/>
        <v>0</v>
      </c>
      <c r="I113" s="541" t="e">
        <f t="shared" si="38"/>
        <v>#DIV/0!</v>
      </c>
      <c r="J113" s="494"/>
      <c r="K113" s="476"/>
      <c r="L113" s="476">
        <f t="shared" si="48"/>
        <v>0</v>
      </c>
      <c r="M113" s="541" t="e">
        <f t="shared" si="39"/>
        <v>#DIV/0!</v>
      </c>
      <c r="N113" s="494"/>
      <c r="O113" s="476"/>
      <c r="P113" s="476">
        <f t="shared" si="49"/>
        <v>0</v>
      </c>
      <c r="Q113" s="541" t="e">
        <f t="shared" si="40"/>
        <v>#DIV/0!</v>
      </c>
      <c r="R113" s="494"/>
      <c r="S113" s="476"/>
      <c r="T113" s="476">
        <f t="shared" si="50"/>
        <v>0</v>
      </c>
      <c r="U113" s="541" t="e">
        <f t="shared" si="41"/>
        <v>#DIV/0!</v>
      </c>
      <c r="V113" s="494"/>
      <c r="W113" s="476"/>
      <c r="X113" s="476">
        <f t="shared" si="51"/>
        <v>0</v>
      </c>
      <c r="Y113" s="541" t="e">
        <f t="shared" si="42"/>
        <v>#DIV/0!</v>
      </c>
      <c r="Z113" s="494"/>
      <c r="AA113" s="476"/>
      <c r="AB113" s="476">
        <f t="shared" si="52"/>
        <v>0</v>
      </c>
      <c r="AC113" s="541" t="e">
        <f t="shared" si="43"/>
        <v>#DIV/0!</v>
      </c>
      <c r="AD113" s="494"/>
      <c r="AE113" s="476"/>
      <c r="AF113" s="476">
        <f t="shared" si="53"/>
        <v>0</v>
      </c>
      <c r="AG113" s="541" t="e">
        <f t="shared" si="44"/>
        <v>#DIV/0!</v>
      </c>
    </row>
    <row r="114" spans="1:33" s="654" customFormat="1" x14ac:dyDescent="0.2">
      <c r="A114" s="470" t="s">
        <v>164</v>
      </c>
      <c r="B114" s="538"/>
      <c r="C114" s="476"/>
      <c r="D114" s="476">
        <f t="shared" si="54"/>
        <v>0</v>
      </c>
      <c r="E114" s="541" t="e">
        <f t="shared" si="37"/>
        <v>#DIV/0!</v>
      </c>
      <c r="F114" s="572"/>
      <c r="G114" s="476"/>
      <c r="H114" s="476">
        <f t="shared" si="47"/>
        <v>0</v>
      </c>
      <c r="I114" s="541" t="e">
        <f t="shared" si="38"/>
        <v>#DIV/0!</v>
      </c>
      <c r="J114" s="494"/>
      <c r="K114" s="476"/>
      <c r="L114" s="476">
        <f t="shared" si="48"/>
        <v>0</v>
      </c>
      <c r="M114" s="541" t="e">
        <f t="shared" si="39"/>
        <v>#DIV/0!</v>
      </c>
      <c r="N114" s="494"/>
      <c r="O114" s="476"/>
      <c r="P114" s="476">
        <f t="shared" si="49"/>
        <v>0</v>
      </c>
      <c r="Q114" s="541" t="e">
        <f t="shared" si="40"/>
        <v>#DIV/0!</v>
      </c>
      <c r="R114" s="494"/>
      <c r="S114" s="476"/>
      <c r="T114" s="476">
        <f t="shared" si="50"/>
        <v>0</v>
      </c>
      <c r="U114" s="541" t="e">
        <f t="shared" si="41"/>
        <v>#DIV/0!</v>
      </c>
      <c r="V114" s="494"/>
      <c r="W114" s="476"/>
      <c r="X114" s="476">
        <f t="shared" si="51"/>
        <v>0</v>
      </c>
      <c r="Y114" s="541" t="e">
        <f t="shared" si="42"/>
        <v>#DIV/0!</v>
      </c>
      <c r="Z114" s="494"/>
      <c r="AA114" s="476"/>
      <c r="AB114" s="476">
        <f t="shared" si="52"/>
        <v>0</v>
      </c>
      <c r="AC114" s="541" t="e">
        <f t="shared" si="43"/>
        <v>#DIV/0!</v>
      </c>
      <c r="AD114" s="494"/>
      <c r="AE114" s="476"/>
      <c r="AF114" s="476">
        <f t="shared" si="53"/>
        <v>0</v>
      </c>
      <c r="AG114" s="541" t="e">
        <f t="shared" si="44"/>
        <v>#DIV/0!</v>
      </c>
    </row>
    <row r="115" spans="1:33" s="654" customFormat="1" x14ac:dyDescent="0.2">
      <c r="A115" s="470" t="s">
        <v>158</v>
      </c>
      <c r="B115" s="538"/>
      <c r="C115" s="476"/>
      <c r="D115" s="476">
        <f t="shared" si="54"/>
        <v>0</v>
      </c>
      <c r="E115" s="541" t="e">
        <f t="shared" si="37"/>
        <v>#DIV/0!</v>
      </c>
      <c r="F115" s="572"/>
      <c r="G115" s="476"/>
      <c r="H115" s="476">
        <f t="shared" si="47"/>
        <v>0</v>
      </c>
      <c r="I115" s="541" t="e">
        <f t="shared" si="38"/>
        <v>#DIV/0!</v>
      </c>
      <c r="J115" s="494"/>
      <c r="K115" s="476"/>
      <c r="L115" s="476">
        <f t="shared" si="48"/>
        <v>0</v>
      </c>
      <c r="M115" s="541" t="e">
        <f t="shared" si="39"/>
        <v>#DIV/0!</v>
      </c>
      <c r="N115" s="494"/>
      <c r="O115" s="476"/>
      <c r="P115" s="476">
        <f t="shared" si="49"/>
        <v>0</v>
      </c>
      <c r="Q115" s="541" t="e">
        <f t="shared" si="40"/>
        <v>#DIV/0!</v>
      </c>
      <c r="R115" s="494"/>
      <c r="S115" s="476"/>
      <c r="T115" s="476">
        <f t="shared" si="50"/>
        <v>0</v>
      </c>
      <c r="U115" s="541" t="e">
        <f t="shared" si="41"/>
        <v>#DIV/0!</v>
      </c>
      <c r="V115" s="494"/>
      <c r="W115" s="476"/>
      <c r="X115" s="476">
        <f t="shared" si="51"/>
        <v>0</v>
      </c>
      <c r="Y115" s="541" t="e">
        <f t="shared" si="42"/>
        <v>#DIV/0!</v>
      </c>
      <c r="Z115" s="494"/>
      <c r="AA115" s="476"/>
      <c r="AB115" s="476">
        <f t="shared" si="52"/>
        <v>0</v>
      </c>
      <c r="AC115" s="541" t="e">
        <f t="shared" si="43"/>
        <v>#DIV/0!</v>
      </c>
      <c r="AD115" s="494"/>
      <c r="AE115" s="476"/>
      <c r="AF115" s="476">
        <f t="shared" si="53"/>
        <v>0</v>
      </c>
      <c r="AG115" s="541" t="e">
        <f t="shared" si="44"/>
        <v>#DIV/0!</v>
      </c>
    </row>
    <row r="116" spans="1:33" s="654" customFormat="1" x14ac:dyDescent="0.2">
      <c r="A116" s="470" t="s">
        <v>215</v>
      </c>
      <c r="B116" s="538"/>
      <c r="C116" s="476"/>
      <c r="D116" s="476">
        <f t="shared" si="54"/>
        <v>0</v>
      </c>
      <c r="E116" s="541" t="e">
        <f t="shared" si="37"/>
        <v>#DIV/0!</v>
      </c>
      <c r="F116" s="572"/>
      <c r="G116" s="476"/>
      <c r="H116" s="476">
        <f t="shared" si="47"/>
        <v>0</v>
      </c>
      <c r="I116" s="541" t="e">
        <f t="shared" si="38"/>
        <v>#DIV/0!</v>
      </c>
      <c r="J116" s="494"/>
      <c r="K116" s="476"/>
      <c r="L116" s="476">
        <f t="shared" si="48"/>
        <v>0</v>
      </c>
      <c r="M116" s="541" t="e">
        <f t="shared" si="39"/>
        <v>#DIV/0!</v>
      </c>
      <c r="N116" s="494"/>
      <c r="O116" s="476"/>
      <c r="P116" s="476">
        <f t="shared" si="49"/>
        <v>0</v>
      </c>
      <c r="Q116" s="541" t="e">
        <f t="shared" si="40"/>
        <v>#DIV/0!</v>
      </c>
      <c r="R116" s="494"/>
      <c r="S116" s="476"/>
      <c r="T116" s="476">
        <f t="shared" si="50"/>
        <v>0</v>
      </c>
      <c r="U116" s="541" t="e">
        <f t="shared" si="41"/>
        <v>#DIV/0!</v>
      </c>
      <c r="V116" s="494"/>
      <c r="W116" s="476"/>
      <c r="X116" s="476">
        <f t="shared" si="51"/>
        <v>0</v>
      </c>
      <c r="Y116" s="541" t="e">
        <f t="shared" si="42"/>
        <v>#DIV/0!</v>
      </c>
      <c r="Z116" s="494"/>
      <c r="AA116" s="476"/>
      <c r="AB116" s="476">
        <f t="shared" si="52"/>
        <v>0</v>
      </c>
      <c r="AC116" s="541" t="e">
        <f t="shared" si="43"/>
        <v>#DIV/0!</v>
      </c>
      <c r="AD116" s="494"/>
      <c r="AE116" s="476"/>
      <c r="AF116" s="476">
        <f t="shared" si="53"/>
        <v>0</v>
      </c>
      <c r="AG116" s="541" t="e">
        <f t="shared" si="44"/>
        <v>#DIV/0!</v>
      </c>
    </row>
    <row r="117" spans="1:33" s="654" customFormat="1" x14ac:dyDescent="0.2">
      <c r="A117" s="470" t="s">
        <v>161</v>
      </c>
      <c r="B117" s="538"/>
      <c r="C117" s="476"/>
      <c r="D117" s="476">
        <f t="shared" si="54"/>
        <v>0</v>
      </c>
      <c r="E117" s="541" t="e">
        <f t="shared" si="37"/>
        <v>#DIV/0!</v>
      </c>
      <c r="F117" s="572"/>
      <c r="G117" s="476"/>
      <c r="H117" s="476">
        <f t="shared" si="47"/>
        <v>0</v>
      </c>
      <c r="I117" s="541" t="e">
        <f t="shared" si="38"/>
        <v>#DIV/0!</v>
      </c>
      <c r="J117" s="494"/>
      <c r="K117" s="476"/>
      <c r="L117" s="476">
        <f t="shared" si="48"/>
        <v>0</v>
      </c>
      <c r="M117" s="541" t="e">
        <f t="shared" si="39"/>
        <v>#DIV/0!</v>
      </c>
      <c r="N117" s="494"/>
      <c r="O117" s="476"/>
      <c r="P117" s="476">
        <f t="shared" si="49"/>
        <v>0</v>
      </c>
      <c r="Q117" s="541" t="e">
        <f t="shared" si="40"/>
        <v>#DIV/0!</v>
      </c>
      <c r="R117" s="494"/>
      <c r="S117" s="476"/>
      <c r="T117" s="476">
        <f t="shared" si="50"/>
        <v>0</v>
      </c>
      <c r="U117" s="541" t="e">
        <f t="shared" si="41"/>
        <v>#DIV/0!</v>
      </c>
      <c r="V117" s="494"/>
      <c r="W117" s="476"/>
      <c r="X117" s="476">
        <f t="shared" si="51"/>
        <v>0</v>
      </c>
      <c r="Y117" s="541" t="e">
        <f t="shared" si="42"/>
        <v>#DIV/0!</v>
      </c>
      <c r="Z117" s="494"/>
      <c r="AA117" s="476"/>
      <c r="AB117" s="476">
        <f t="shared" si="52"/>
        <v>0</v>
      </c>
      <c r="AC117" s="541" t="e">
        <f t="shared" si="43"/>
        <v>#DIV/0!</v>
      </c>
      <c r="AD117" s="494"/>
      <c r="AE117" s="476"/>
      <c r="AF117" s="476">
        <f t="shared" si="53"/>
        <v>0</v>
      </c>
      <c r="AG117" s="541" t="e">
        <f t="shared" si="44"/>
        <v>#DIV/0!</v>
      </c>
    </row>
    <row r="118" spans="1:33" s="654" customFormat="1" x14ac:dyDescent="0.2">
      <c r="A118" s="470" t="s">
        <v>162</v>
      </c>
      <c r="B118" s="538"/>
      <c r="C118" s="476"/>
      <c r="D118" s="476">
        <f t="shared" si="54"/>
        <v>0</v>
      </c>
      <c r="E118" s="541" t="e">
        <f t="shared" si="37"/>
        <v>#DIV/0!</v>
      </c>
      <c r="F118" s="572"/>
      <c r="G118" s="476"/>
      <c r="H118" s="476">
        <f t="shared" si="47"/>
        <v>0</v>
      </c>
      <c r="I118" s="541" t="e">
        <f t="shared" si="38"/>
        <v>#DIV/0!</v>
      </c>
      <c r="J118" s="494"/>
      <c r="K118" s="476"/>
      <c r="L118" s="476">
        <f t="shared" si="48"/>
        <v>0</v>
      </c>
      <c r="M118" s="541" t="e">
        <f t="shared" si="39"/>
        <v>#DIV/0!</v>
      </c>
      <c r="N118" s="494"/>
      <c r="O118" s="476"/>
      <c r="P118" s="476">
        <f t="shared" si="49"/>
        <v>0</v>
      </c>
      <c r="Q118" s="541" t="e">
        <f t="shared" si="40"/>
        <v>#DIV/0!</v>
      </c>
      <c r="R118" s="494"/>
      <c r="S118" s="476"/>
      <c r="T118" s="476">
        <f t="shared" si="50"/>
        <v>0</v>
      </c>
      <c r="U118" s="541" t="e">
        <f t="shared" si="41"/>
        <v>#DIV/0!</v>
      </c>
      <c r="V118" s="494"/>
      <c r="W118" s="476"/>
      <c r="X118" s="476">
        <f t="shared" si="51"/>
        <v>0</v>
      </c>
      <c r="Y118" s="541" t="e">
        <f t="shared" si="42"/>
        <v>#DIV/0!</v>
      </c>
      <c r="Z118" s="494"/>
      <c r="AA118" s="476"/>
      <c r="AB118" s="476">
        <f t="shared" si="52"/>
        <v>0</v>
      </c>
      <c r="AC118" s="541" t="e">
        <f t="shared" si="43"/>
        <v>#DIV/0!</v>
      </c>
      <c r="AD118" s="494"/>
      <c r="AE118" s="476"/>
      <c r="AF118" s="476">
        <f t="shared" si="53"/>
        <v>0</v>
      </c>
      <c r="AG118" s="541" t="e">
        <f t="shared" si="44"/>
        <v>#DIV/0!</v>
      </c>
    </row>
    <row r="119" spans="1:33" s="654" customFormat="1" x14ac:dyDescent="0.2">
      <c r="A119" s="470" t="s">
        <v>56</v>
      </c>
      <c r="B119" s="538"/>
      <c r="C119" s="476"/>
      <c r="D119" s="476">
        <f t="shared" si="54"/>
        <v>0</v>
      </c>
      <c r="E119" s="541" t="e">
        <f t="shared" si="37"/>
        <v>#DIV/0!</v>
      </c>
      <c r="F119" s="572"/>
      <c r="G119" s="476"/>
      <c r="H119" s="476">
        <f t="shared" si="47"/>
        <v>0</v>
      </c>
      <c r="I119" s="541" t="e">
        <f t="shared" si="38"/>
        <v>#DIV/0!</v>
      </c>
      <c r="J119" s="494"/>
      <c r="K119" s="476"/>
      <c r="L119" s="476">
        <f t="shared" si="48"/>
        <v>0</v>
      </c>
      <c r="M119" s="541" t="e">
        <f t="shared" si="39"/>
        <v>#DIV/0!</v>
      </c>
      <c r="N119" s="494"/>
      <c r="O119" s="476"/>
      <c r="P119" s="476">
        <f t="shared" si="49"/>
        <v>0</v>
      </c>
      <c r="Q119" s="541" t="e">
        <f t="shared" si="40"/>
        <v>#DIV/0!</v>
      </c>
      <c r="R119" s="494"/>
      <c r="S119" s="476"/>
      <c r="T119" s="476">
        <f t="shared" si="50"/>
        <v>0</v>
      </c>
      <c r="U119" s="541" t="e">
        <f t="shared" si="41"/>
        <v>#DIV/0!</v>
      </c>
      <c r="V119" s="494"/>
      <c r="W119" s="476"/>
      <c r="X119" s="476">
        <f t="shared" si="51"/>
        <v>0</v>
      </c>
      <c r="Y119" s="541" t="e">
        <f t="shared" si="42"/>
        <v>#DIV/0!</v>
      </c>
      <c r="Z119" s="494"/>
      <c r="AA119" s="476"/>
      <c r="AB119" s="476">
        <f t="shared" si="52"/>
        <v>0</v>
      </c>
      <c r="AC119" s="541" t="e">
        <f t="shared" si="43"/>
        <v>#DIV/0!</v>
      </c>
      <c r="AD119" s="494"/>
      <c r="AE119" s="476"/>
      <c r="AF119" s="476">
        <f t="shared" si="53"/>
        <v>0</v>
      </c>
      <c r="AG119" s="541" t="e">
        <f t="shared" si="44"/>
        <v>#DIV/0!</v>
      </c>
    </row>
    <row r="120" spans="1:33" s="654" customFormat="1" x14ac:dyDescent="0.2">
      <c r="A120" s="470" t="s">
        <v>184</v>
      </c>
      <c r="B120" s="538"/>
      <c r="C120" s="476"/>
      <c r="D120" s="476">
        <f t="shared" si="54"/>
        <v>0</v>
      </c>
      <c r="E120" s="541" t="e">
        <f t="shared" si="37"/>
        <v>#DIV/0!</v>
      </c>
      <c r="F120" s="572"/>
      <c r="G120" s="476"/>
      <c r="H120" s="476">
        <f>SUM(F120:G120)</f>
        <v>0</v>
      </c>
      <c r="I120" s="541" t="e">
        <f t="shared" si="38"/>
        <v>#DIV/0!</v>
      </c>
      <c r="J120" s="494"/>
      <c r="K120" s="476"/>
      <c r="L120" s="476">
        <f>SUM(J120:K120)</f>
        <v>0</v>
      </c>
      <c r="M120" s="541" t="e">
        <f t="shared" si="39"/>
        <v>#DIV/0!</v>
      </c>
      <c r="N120" s="494"/>
      <c r="O120" s="476"/>
      <c r="P120" s="476">
        <f>SUM(N120:O120)</f>
        <v>0</v>
      </c>
      <c r="Q120" s="541" t="e">
        <f t="shared" si="40"/>
        <v>#DIV/0!</v>
      </c>
      <c r="R120" s="494"/>
      <c r="S120" s="476"/>
      <c r="T120" s="476">
        <f t="shared" si="50"/>
        <v>0</v>
      </c>
      <c r="U120" s="541" t="e">
        <f t="shared" si="41"/>
        <v>#DIV/0!</v>
      </c>
      <c r="V120" s="494"/>
      <c r="W120" s="476"/>
      <c r="X120" s="476">
        <f t="shared" si="51"/>
        <v>0</v>
      </c>
      <c r="Y120" s="541" t="e">
        <f t="shared" si="42"/>
        <v>#DIV/0!</v>
      </c>
      <c r="Z120" s="494"/>
      <c r="AA120" s="476"/>
      <c r="AB120" s="476">
        <f t="shared" si="52"/>
        <v>0</v>
      </c>
      <c r="AC120" s="541" t="e">
        <f t="shared" si="43"/>
        <v>#DIV/0!</v>
      </c>
      <c r="AD120" s="494"/>
      <c r="AE120" s="476"/>
      <c r="AF120" s="476">
        <f t="shared" si="53"/>
        <v>0</v>
      </c>
      <c r="AG120" s="541" t="e">
        <f t="shared" si="44"/>
        <v>#DIV/0!</v>
      </c>
    </row>
    <row r="121" spans="1:33" x14ac:dyDescent="0.2">
      <c r="A121" s="468" t="s">
        <v>172</v>
      </c>
      <c r="B121" s="501">
        <f>SUM(B122:B131)</f>
        <v>0</v>
      </c>
      <c r="C121" s="387">
        <f>SUM(C122:C131)</f>
        <v>0</v>
      </c>
      <c r="D121" s="387">
        <f>SUM(D122:D131)</f>
        <v>0</v>
      </c>
      <c r="E121" s="540" t="e">
        <f t="shared" si="37"/>
        <v>#DIV/0!</v>
      </c>
      <c r="F121" s="382">
        <f>SUM(F122:F131)</f>
        <v>0</v>
      </c>
      <c r="G121" s="387">
        <f>SUM(G122:G131)</f>
        <v>0</v>
      </c>
      <c r="H121" s="387">
        <f>SUM(H122:H131)</f>
        <v>0</v>
      </c>
      <c r="I121" s="568" t="e">
        <f t="shared" si="38"/>
        <v>#DIV/0!</v>
      </c>
      <c r="J121" s="457">
        <f>SUM(J122:J131)</f>
        <v>0</v>
      </c>
      <c r="K121" s="387">
        <f>SUM(K122:K131)</f>
        <v>0</v>
      </c>
      <c r="L121" s="387">
        <f>SUM(L122:L131)</f>
        <v>0</v>
      </c>
      <c r="M121" s="540" t="e">
        <f t="shared" si="39"/>
        <v>#DIV/0!</v>
      </c>
      <c r="N121" s="457">
        <f>SUM(N122:N131)</f>
        <v>0</v>
      </c>
      <c r="O121" s="387">
        <f>SUM(O122:O131)</f>
        <v>0</v>
      </c>
      <c r="P121" s="387">
        <f>SUM(P122:P131)</f>
        <v>0</v>
      </c>
      <c r="Q121" s="568" t="e">
        <f t="shared" si="40"/>
        <v>#DIV/0!</v>
      </c>
      <c r="R121" s="457">
        <f>SUM(R122:R131)</f>
        <v>0</v>
      </c>
      <c r="S121" s="387">
        <f>SUM(S122:S131)</f>
        <v>0</v>
      </c>
      <c r="T121" s="387">
        <f>SUM(T122:T131)</f>
        <v>0</v>
      </c>
      <c r="U121" s="568" t="e">
        <f t="shared" si="41"/>
        <v>#DIV/0!</v>
      </c>
      <c r="V121" s="457">
        <f>SUM(V122:V131)</f>
        <v>0</v>
      </c>
      <c r="W121" s="387">
        <f>SUM(W122:W131)</f>
        <v>0</v>
      </c>
      <c r="X121" s="387">
        <f>SUM(X122:X131)</f>
        <v>0</v>
      </c>
      <c r="Y121" s="568" t="e">
        <f t="shared" si="42"/>
        <v>#DIV/0!</v>
      </c>
      <c r="Z121" s="457">
        <f>SUM(Z122:Z131)</f>
        <v>0</v>
      </c>
      <c r="AA121" s="387">
        <f>SUM(AA122:AA131)</f>
        <v>0</v>
      </c>
      <c r="AB121" s="387">
        <f>SUM(AB122:AB131)</f>
        <v>0</v>
      </c>
      <c r="AC121" s="568" t="e">
        <f t="shared" si="43"/>
        <v>#DIV/0!</v>
      </c>
      <c r="AD121" s="457">
        <f>SUM(AD122:AD131)</f>
        <v>0</v>
      </c>
      <c r="AE121" s="387">
        <f>SUM(AE122:AE131)</f>
        <v>0</v>
      </c>
      <c r="AF121" s="387">
        <f>SUM(AF122:AF131)</f>
        <v>0</v>
      </c>
      <c r="AG121" s="568" t="e">
        <f t="shared" si="44"/>
        <v>#DIV/0!</v>
      </c>
    </row>
    <row r="122" spans="1:33" s="654" customFormat="1" x14ac:dyDescent="0.2">
      <c r="A122" s="470" t="s">
        <v>102</v>
      </c>
      <c r="B122" s="538"/>
      <c r="C122" s="476"/>
      <c r="D122" s="476">
        <f>SUM(B122:C122)</f>
        <v>0</v>
      </c>
      <c r="E122" s="541" t="e">
        <f t="shared" si="37"/>
        <v>#DIV/0!</v>
      </c>
      <c r="F122" s="572"/>
      <c r="G122" s="476"/>
      <c r="H122" s="476">
        <f t="shared" ref="H122:H131" si="55">SUM(F122:G122)</f>
        <v>0</v>
      </c>
      <c r="I122" s="541" t="e">
        <f t="shared" si="38"/>
        <v>#DIV/0!</v>
      </c>
      <c r="J122" s="494"/>
      <c r="K122" s="476"/>
      <c r="L122" s="476">
        <f t="shared" ref="L122:L131" si="56">SUM(J122:K122)</f>
        <v>0</v>
      </c>
      <c r="M122" s="541" t="e">
        <f t="shared" si="39"/>
        <v>#DIV/0!</v>
      </c>
      <c r="N122" s="494"/>
      <c r="O122" s="476"/>
      <c r="P122" s="476">
        <f t="shared" ref="P122:P131" si="57">SUM(N122:O122)</f>
        <v>0</v>
      </c>
      <c r="Q122" s="541" t="e">
        <f t="shared" si="40"/>
        <v>#DIV/0!</v>
      </c>
      <c r="R122" s="494"/>
      <c r="S122" s="476"/>
      <c r="T122" s="476">
        <f t="shared" ref="T122:T131" si="58">SUM(R122:S122)</f>
        <v>0</v>
      </c>
      <c r="U122" s="541" t="e">
        <f t="shared" si="41"/>
        <v>#DIV/0!</v>
      </c>
      <c r="V122" s="494"/>
      <c r="W122" s="476"/>
      <c r="X122" s="476">
        <f t="shared" ref="X122:X131" si="59">SUM(V122:W122)</f>
        <v>0</v>
      </c>
      <c r="Y122" s="541" t="e">
        <f t="shared" si="42"/>
        <v>#DIV/0!</v>
      </c>
      <c r="Z122" s="494"/>
      <c r="AA122" s="476"/>
      <c r="AB122" s="476">
        <f t="shared" ref="AB122:AB131" si="60">SUM(Z122:AA122)</f>
        <v>0</v>
      </c>
      <c r="AC122" s="541" t="e">
        <f t="shared" si="43"/>
        <v>#DIV/0!</v>
      </c>
      <c r="AD122" s="494"/>
      <c r="AE122" s="476"/>
      <c r="AF122" s="476">
        <f t="shared" ref="AF122:AF131" si="61">SUM(AD122:AE122)</f>
        <v>0</v>
      </c>
      <c r="AG122" s="541" t="e">
        <f t="shared" si="44"/>
        <v>#DIV/0!</v>
      </c>
    </row>
    <row r="123" spans="1:33" s="654" customFormat="1" x14ac:dyDescent="0.2">
      <c r="A123" s="470" t="s">
        <v>152</v>
      </c>
      <c r="B123" s="538"/>
      <c r="C123" s="476"/>
      <c r="D123" s="476">
        <f t="shared" ref="D123:D131" si="62">SUM(B123:C123)</f>
        <v>0</v>
      </c>
      <c r="E123" s="541" t="e">
        <f t="shared" si="37"/>
        <v>#DIV/0!</v>
      </c>
      <c r="F123" s="572"/>
      <c r="G123" s="476"/>
      <c r="H123" s="476">
        <f t="shared" si="55"/>
        <v>0</v>
      </c>
      <c r="I123" s="541" t="e">
        <f t="shared" si="38"/>
        <v>#DIV/0!</v>
      </c>
      <c r="J123" s="494"/>
      <c r="K123" s="476"/>
      <c r="L123" s="476">
        <f t="shared" si="56"/>
        <v>0</v>
      </c>
      <c r="M123" s="541" t="e">
        <f t="shared" si="39"/>
        <v>#DIV/0!</v>
      </c>
      <c r="N123" s="494"/>
      <c r="O123" s="476"/>
      <c r="P123" s="476">
        <f t="shared" si="57"/>
        <v>0</v>
      </c>
      <c r="Q123" s="541" t="e">
        <f t="shared" si="40"/>
        <v>#DIV/0!</v>
      </c>
      <c r="R123" s="494"/>
      <c r="S123" s="476"/>
      <c r="T123" s="476">
        <f t="shared" si="58"/>
        <v>0</v>
      </c>
      <c r="U123" s="541" t="e">
        <f t="shared" si="41"/>
        <v>#DIV/0!</v>
      </c>
      <c r="V123" s="494"/>
      <c r="W123" s="476"/>
      <c r="X123" s="476">
        <f t="shared" si="59"/>
        <v>0</v>
      </c>
      <c r="Y123" s="541" t="e">
        <f t="shared" si="42"/>
        <v>#DIV/0!</v>
      </c>
      <c r="Z123" s="494"/>
      <c r="AA123" s="476"/>
      <c r="AB123" s="476">
        <f t="shared" si="60"/>
        <v>0</v>
      </c>
      <c r="AC123" s="541" t="e">
        <f t="shared" si="43"/>
        <v>#DIV/0!</v>
      </c>
      <c r="AD123" s="494"/>
      <c r="AE123" s="476"/>
      <c r="AF123" s="476">
        <f t="shared" si="61"/>
        <v>0</v>
      </c>
      <c r="AG123" s="541" t="e">
        <f t="shared" si="44"/>
        <v>#DIV/0!</v>
      </c>
    </row>
    <row r="124" spans="1:33" s="654" customFormat="1" x14ac:dyDescent="0.2">
      <c r="A124" s="470" t="s">
        <v>153</v>
      </c>
      <c r="B124" s="538"/>
      <c r="C124" s="476"/>
      <c r="D124" s="476">
        <f t="shared" si="62"/>
        <v>0</v>
      </c>
      <c r="E124" s="541" t="e">
        <f t="shared" si="37"/>
        <v>#DIV/0!</v>
      </c>
      <c r="F124" s="572"/>
      <c r="G124" s="476"/>
      <c r="H124" s="476">
        <f>SUM(F124:G124)</f>
        <v>0</v>
      </c>
      <c r="I124" s="541" t="e">
        <f t="shared" si="38"/>
        <v>#DIV/0!</v>
      </c>
      <c r="J124" s="494"/>
      <c r="K124" s="476"/>
      <c r="L124" s="476">
        <f>SUM(J124:K124)</f>
        <v>0</v>
      </c>
      <c r="M124" s="541" t="e">
        <f t="shared" si="39"/>
        <v>#DIV/0!</v>
      </c>
      <c r="N124" s="494"/>
      <c r="O124" s="476"/>
      <c r="P124" s="476">
        <f>SUM(N124:O124)</f>
        <v>0</v>
      </c>
      <c r="Q124" s="541" t="e">
        <f t="shared" si="40"/>
        <v>#DIV/0!</v>
      </c>
      <c r="R124" s="494"/>
      <c r="S124" s="476"/>
      <c r="T124" s="476">
        <f>SUM(R124:S124)</f>
        <v>0</v>
      </c>
      <c r="U124" s="541" t="e">
        <f t="shared" si="41"/>
        <v>#DIV/0!</v>
      </c>
      <c r="V124" s="494"/>
      <c r="W124" s="476"/>
      <c r="X124" s="476">
        <f>SUM(V124:W124)</f>
        <v>0</v>
      </c>
      <c r="Y124" s="541" t="e">
        <f t="shared" si="42"/>
        <v>#DIV/0!</v>
      </c>
      <c r="Z124" s="494"/>
      <c r="AA124" s="476"/>
      <c r="AB124" s="476">
        <f>SUM(Z124:AA124)</f>
        <v>0</v>
      </c>
      <c r="AC124" s="541" t="e">
        <f t="shared" si="43"/>
        <v>#DIV/0!</v>
      </c>
      <c r="AD124" s="494"/>
      <c r="AE124" s="476"/>
      <c r="AF124" s="476">
        <f>SUM(AD124:AE124)</f>
        <v>0</v>
      </c>
      <c r="AG124" s="541" t="e">
        <f t="shared" si="44"/>
        <v>#DIV/0!</v>
      </c>
    </row>
    <row r="125" spans="1:33" s="654" customFormat="1" x14ac:dyDescent="0.2">
      <c r="A125" s="470" t="s">
        <v>155</v>
      </c>
      <c r="B125" s="538"/>
      <c r="C125" s="476"/>
      <c r="D125" s="476">
        <f t="shared" si="62"/>
        <v>0</v>
      </c>
      <c r="E125" s="541" t="e">
        <f t="shared" si="37"/>
        <v>#DIV/0!</v>
      </c>
      <c r="F125" s="572"/>
      <c r="G125" s="476"/>
      <c r="H125" s="476">
        <f t="shared" si="55"/>
        <v>0</v>
      </c>
      <c r="I125" s="541" t="e">
        <f t="shared" si="38"/>
        <v>#DIV/0!</v>
      </c>
      <c r="J125" s="494"/>
      <c r="K125" s="476"/>
      <c r="L125" s="476">
        <f t="shared" si="56"/>
        <v>0</v>
      </c>
      <c r="M125" s="541" t="e">
        <f t="shared" si="39"/>
        <v>#DIV/0!</v>
      </c>
      <c r="N125" s="494"/>
      <c r="O125" s="476"/>
      <c r="P125" s="476">
        <f t="shared" si="57"/>
        <v>0</v>
      </c>
      <c r="Q125" s="541" t="e">
        <f t="shared" si="40"/>
        <v>#DIV/0!</v>
      </c>
      <c r="R125" s="494"/>
      <c r="S125" s="476"/>
      <c r="T125" s="476">
        <f t="shared" si="58"/>
        <v>0</v>
      </c>
      <c r="U125" s="541" t="e">
        <f t="shared" si="41"/>
        <v>#DIV/0!</v>
      </c>
      <c r="V125" s="494"/>
      <c r="W125" s="476"/>
      <c r="X125" s="476">
        <f t="shared" si="59"/>
        <v>0</v>
      </c>
      <c r="Y125" s="541" t="e">
        <f t="shared" si="42"/>
        <v>#DIV/0!</v>
      </c>
      <c r="Z125" s="494"/>
      <c r="AA125" s="476"/>
      <c r="AB125" s="476">
        <f t="shared" si="60"/>
        <v>0</v>
      </c>
      <c r="AC125" s="541" t="e">
        <f t="shared" si="43"/>
        <v>#DIV/0!</v>
      </c>
      <c r="AD125" s="494"/>
      <c r="AE125" s="476"/>
      <c r="AF125" s="476">
        <f t="shared" si="61"/>
        <v>0</v>
      </c>
      <c r="AG125" s="541" t="e">
        <f t="shared" si="44"/>
        <v>#DIV/0!</v>
      </c>
    </row>
    <row r="126" spans="1:33" s="654" customFormat="1" x14ac:dyDescent="0.2">
      <c r="A126" s="470" t="s">
        <v>118</v>
      </c>
      <c r="B126" s="538"/>
      <c r="C126" s="476"/>
      <c r="D126" s="476">
        <f t="shared" si="62"/>
        <v>0</v>
      </c>
      <c r="E126" s="541" t="e">
        <f t="shared" si="37"/>
        <v>#DIV/0!</v>
      </c>
      <c r="F126" s="572"/>
      <c r="G126" s="476"/>
      <c r="H126" s="476">
        <f t="shared" si="55"/>
        <v>0</v>
      </c>
      <c r="I126" s="541" t="e">
        <f t="shared" si="38"/>
        <v>#DIV/0!</v>
      </c>
      <c r="J126" s="494"/>
      <c r="K126" s="476"/>
      <c r="L126" s="476">
        <f t="shared" si="56"/>
        <v>0</v>
      </c>
      <c r="M126" s="541" t="e">
        <f t="shared" si="39"/>
        <v>#DIV/0!</v>
      </c>
      <c r="N126" s="494"/>
      <c r="O126" s="476"/>
      <c r="P126" s="476">
        <f t="shared" si="57"/>
        <v>0</v>
      </c>
      <c r="Q126" s="541" t="e">
        <f t="shared" si="40"/>
        <v>#DIV/0!</v>
      </c>
      <c r="R126" s="494"/>
      <c r="S126" s="476"/>
      <c r="T126" s="476">
        <f t="shared" si="58"/>
        <v>0</v>
      </c>
      <c r="U126" s="541" t="e">
        <f t="shared" si="41"/>
        <v>#DIV/0!</v>
      </c>
      <c r="V126" s="494"/>
      <c r="W126" s="476"/>
      <c r="X126" s="476">
        <f t="shared" si="59"/>
        <v>0</v>
      </c>
      <c r="Y126" s="541" t="e">
        <f t="shared" si="42"/>
        <v>#DIV/0!</v>
      </c>
      <c r="Z126" s="494"/>
      <c r="AA126" s="476"/>
      <c r="AB126" s="476">
        <f t="shared" si="60"/>
        <v>0</v>
      </c>
      <c r="AC126" s="541" t="e">
        <f t="shared" si="43"/>
        <v>#DIV/0!</v>
      </c>
      <c r="AD126" s="494"/>
      <c r="AE126" s="476"/>
      <c r="AF126" s="476">
        <f t="shared" si="61"/>
        <v>0</v>
      </c>
      <c r="AG126" s="541" t="e">
        <f t="shared" si="44"/>
        <v>#DIV/0!</v>
      </c>
    </row>
    <row r="127" spans="1:33" s="654" customFormat="1" x14ac:dyDescent="0.2">
      <c r="A127" s="470" t="s">
        <v>248</v>
      </c>
      <c r="B127" s="538"/>
      <c r="C127" s="476"/>
      <c r="D127" s="476">
        <f t="shared" si="62"/>
        <v>0</v>
      </c>
      <c r="E127" s="541" t="e">
        <f t="shared" si="37"/>
        <v>#DIV/0!</v>
      </c>
      <c r="F127" s="572"/>
      <c r="G127" s="476"/>
      <c r="H127" s="476">
        <f t="shared" si="55"/>
        <v>0</v>
      </c>
      <c r="I127" s="541" t="e">
        <f t="shared" si="38"/>
        <v>#DIV/0!</v>
      </c>
      <c r="J127" s="494"/>
      <c r="K127" s="476"/>
      <c r="L127" s="476">
        <f t="shared" si="56"/>
        <v>0</v>
      </c>
      <c r="M127" s="541" t="e">
        <f t="shared" si="39"/>
        <v>#DIV/0!</v>
      </c>
      <c r="N127" s="494"/>
      <c r="O127" s="476"/>
      <c r="P127" s="476">
        <f t="shared" si="57"/>
        <v>0</v>
      </c>
      <c r="Q127" s="541" t="e">
        <f t="shared" si="40"/>
        <v>#DIV/0!</v>
      </c>
      <c r="R127" s="494"/>
      <c r="S127" s="476"/>
      <c r="T127" s="476">
        <f t="shared" si="58"/>
        <v>0</v>
      </c>
      <c r="U127" s="541" t="e">
        <f t="shared" si="41"/>
        <v>#DIV/0!</v>
      </c>
      <c r="V127" s="494"/>
      <c r="W127" s="476"/>
      <c r="X127" s="476">
        <f t="shared" si="59"/>
        <v>0</v>
      </c>
      <c r="Y127" s="541" t="e">
        <f t="shared" si="42"/>
        <v>#DIV/0!</v>
      </c>
      <c r="Z127" s="494"/>
      <c r="AA127" s="476"/>
      <c r="AB127" s="476">
        <f t="shared" si="60"/>
        <v>0</v>
      </c>
      <c r="AC127" s="541" t="e">
        <f t="shared" si="43"/>
        <v>#DIV/0!</v>
      </c>
      <c r="AD127" s="494"/>
      <c r="AE127" s="476"/>
      <c r="AF127" s="476"/>
      <c r="AG127" s="541" t="e">
        <f t="shared" si="44"/>
        <v>#DIV/0!</v>
      </c>
    </row>
    <row r="128" spans="1:33" s="654" customFormat="1" x14ac:dyDescent="0.2">
      <c r="A128" s="470" t="s">
        <v>91</v>
      </c>
      <c r="B128" s="538"/>
      <c r="C128" s="476"/>
      <c r="D128" s="476">
        <f t="shared" si="62"/>
        <v>0</v>
      </c>
      <c r="E128" s="541" t="e">
        <f t="shared" si="37"/>
        <v>#DIV/0!</v>
      </c>
      <c r="F128" s="572"/>
      <c r="G128" s="476"/>
      <c r="H128" s="476">
        <f t="shared" si="55"/>
        <v>0</v>
      </c>
      <c r="I128" s="541" t="e">
        <f t="shared" si="38"/>
        <v>#DIV/0!</v>
      </c>
      <c r="J128" s="494"/>
      <c r="K128" s="476"/>
      <c r="L128" s="476">
        <f t="shared" si="56"/>
        <v>0</v>
      </c>
      <c r="M128" s="541" t="e">
        <f t="shared" si="39"/>
        <v>#DIV/0!</v>
      </c>
      <c r="N128" s="494"/>
      <c r="O128" s="476"/>
      <c r="P128" s="476">
        <f t="shared" si="57"/>
        <v>0</v>
      </c>
      <c r="Q128" s="541" t="e">
        <f t="shared" si="40"/>
        <v>#DIV/0!</v>
      </c>
      <c r="R128" s="494"/>
      <c r="S128" s="476"/>
      <c r="T128" s="476">
        <f t="shared" si="58"/>
        <v>0</v>
      </c>
      <c r="U128" s="541" t="e">
        <f t="shared" si="41"/>
        <v>#DIV/0!</v>
      </c>
      <c r="V128" s="494"/>
      <c r="W128" s="476"/>
      <c r="X128" s="476">
        <f t="shared" si="59"/>
        <v>0</v>
      </c>
      <c r="Y128" s="541" t="e">
        <f t="shared" si="42"/>
        <v>#DIV/0!</v>
      </c>
      <c r="Z128" s="494"/>
      <c r="AA128" s="476"/>
      <c r="AB128" s="476">
        <f t="shared" si="60"/>
        <v>0</v>
      </c>
      <c r="AC128" s="541" t="e">
        <f t="shared" si="43"/>
        <v>#DIV/0!</v>
      </c>
      <c r="AD128" s="494"/>
      <c r="AE128" s="476"/>
      <c r="AF128" s="476">
        <f t="shared" si="61"/>
        <v>0</v>
      </c>
      <c r="AG128" s="541" t="e">
        <f t="shared" si="44"/>
        <v>#DIV/0!</v>
      </c>
    </row>
    <row r="129" spans="1:33" s="654" customFormat="1" x14ac:dyDescent="0.2">
      <c r="A129" s="470" t="s">
        <v>92</v>
      </c>
      <c r="B129" s="538"/>
      <c r="C129" s="476"/>
      <c r="D129" s="476">
        <f t="shared" si="62"/>
        <v>0</v>
      </c>
      <c r="E129" s="541" t="e">
        <f t="shared" si="37"/>
        <v>#DIV/0!</v>
      </c>
      <c r="F129" s="572"/>
      <c r="G129" s="476"/>
      <c r="H129" s="476">
        <f t="shared" si="55"/>
        <v>0</v>
      </c>
      <c r="I129" s="541" t="e">
        <f t="shared" si="38"/>
        <v>#DIV/0!</v>
      </c>
      <c r="J129" s="494"/>
      <c r="K129" s="476"/>
      <c r="L129" s="476">
        <f t="shared" si="56"/>
        <v>0</v>
      </c>
      <c r="M129" s="541" t="e">
        <f t="shared" si="39"/>
        <v>#DIV/0!</v>
      </c>
      <c r="N129" s="494"/>
      <c r="O129" s="476"/>
      <c r="P129" s="476">
        <f t="shared" si="57"/>
        <v>0</v>
      </c>
      <c r="Q129" s="541" t="e">
        <f t="shared" si="40"/>
        <v>#DIV/0!</v>
      </c>
      <c r="R129" s="494"/>
      <c r="S129" s="476"/>
      <c r="T129" s="476">
        <f t="shared" si="58"/>
        <v>0</v>
      </c>
      <c r="U129" s="541" t="e">
        <f t="shared" si="41"/>
        <v>#DIV/0!</v>
      </c>
      <c r="V129" s="494"/>
      <c r="W129" s="476"/>
      <c r="X129" s="476">
        <f t="shared" si="59"/>
        <v>0</v>
      </c>
      <c r="Y129" s="541" t="e">
        <f t="shared" si="42"/>
        <v>#DIV/0!</v>
      </c>
      <c r="Z129" s="494"/>
      <c r="AA129" s="476"/>
      <c r="AB129" s="476">
        <f t="shared" si="60"/>
        <v>0</v>
      </c>
      <c r="AC129" s="541" t="e">
        <f t="shared" si="43"/>
        <v>#DIV/0!</v>
      </c>
      <c r="AD129" s="494"/>
      <c r="AE129" s="476"/>
      <c r="AF129" s="476">
        <f t="shared" si="61"/>
        <v>0</v>
      </c>
      <c r="AG129" s="541" t="e">
        <f t="shared" si="44"/>
        <v>#DIV/0!</v>
      </c>
    </row>
    <row r="130" spans="1:33" s="654" customFormat="1" x14ac:dyDescent="0.2">
      <c r="A130" s="470" t="s">
        <v>230</v>
      </c>
      <c r="B130" s="538"/>
      <c r="C130" s="476"/>
      <c r="D130" s="476">
        <f t="shared" si="62"/>
        <v>0</v>
      </c>
      <c r="E130" s="541" t="e">
        <f t="shared" si="37"/>
        <v>#DIV/0!</v>
      </c>
      <c r="F130" s="572"/>
      <c r="G130" s="476"/>
      <c r="H130" s="476">
        <f t="shared" si="55"/>
        <v>0</v>
      </c>
      <c r="I130" s="541" t="e">
        <f t="shared" si="38"/>
        <v>#DIV/0!</v>
      </c>
      <c r="J130" s="494"/>
      <c r="K130" s="476"/>
      <c r="L130" s="476">
        <f t="shared" si="56"/>
        <v>0</v>
      </c>
      <c r="M130" s="541" t="e">
        <f t="shared" si="39"/>
        <v>#DIV/0!</v>
      </c>
      <c r="N130" s="494"/>
      <c r="O130" s="476"/>
      <c r="P130" s="476">
        <f t="shared" si="57"/>
        <v>0</v>
      </c>
      <c r="Q130" s="541" t="e">
        <f t="shared" si="40"/>
        <v>#DIV/0!</v>
      </c>
      <c r="R130" s="494"/>
      <c r="S130" s="476"/>
      <c r="T130" s="476">
        <f t="shared" si="58"/>
        <v>0</v>
      </c>
      <c r="U130" s="541" t="e">
        <f t="shared" si="41"/>
        <v>#DIV/0!</v>
      </c>
      <c r="V130" s="494"/>
      <c r="W130" s="476"/>
      <c r="X130" s="476">
        <f t="shared" si="59"/>
        <v>0</v>
      </c>
      <c r="Y130" s="541" t="e">
        <f t="shared" si="42"/>
        <v>#DIV/0!</v>
      </c>
      <c r="Z130" s="494"/>
      <c r="AA130" s="476"/>
      <c r="AB130" s="476">
        <f t="shared" si="60"/>
        <v>0</v>
      </c>
      <c r="AC130" s="541" t="e">
        <f t="shared" si="43"/>
        <v>#DIV/0!</v>
      </c>
      <c r="AD130" s="494"/>
      <c r="AE130" s="476"/>
      <c r="AF130" s="476"/>
      <c r="AG130" s="541" t="e">
        <f t="shared" si="44"/>
        <v>#DIV/0!</v>
      </c>
    </row>
    <row r="131" spans="1:33" s="654" customFormat="1" ht="13.5" thickBot="1" x14ac:dyDescent="0.25">
      <c r="A131" s="655" t="s">
        <v>38</v>
      </c>
      <c r="B131" s="656"/>
      <c r="C131" s="577"/>
      <c r="D131" s="577">
        <f t="shared" si="62"/>
        <v>0</v>
      </c>
      <c r="E131" s="542" t="e">
        <f t="shared" si="37"/>
        <v>#DIV/0!</v>
      </c>
      <c r="F131" s="579"/>
      <c r="G131" s="577"/>
      <c r="H131" s="577">
        <f t="shared" si="55"/>
        <v>0</v>
      </c>
      <c r="I131" s="542" t="e">
        <f>(H131-$H56)/$H56</f>
        <v>#DIV/0!</v>
      </c>
      <c r="J131" s="580"/>
      <c r="K131" s="577"/>
      <c r="L131" s="577">
        <f t="shared" si="56"/>
        <v>0</v>
      </c>
      <c r="M131" s="542" t="e">
        <f t="shared" si="39"/>
        <v>#DIV/0!</v>
      </c>
      <c r="N131" s="580"/>
      <c r="O131" s="577"/>
      <c r="P131" s="577">
        <f t="shared" si="57"/>
        <v>0</v>
      </c>
      <c r="Q131" s="542" t="e">
        <f t="shared" si="40"/>
        <v>#DIV/0!</v>
      </c>
      <c r="R131" s="580"/>
      <c r="S131" s="577"/>
      <c r="T131" s="577">
        <f t="shared" si="58"/>
        <v>0</v>
      </c>
      <c r="U131" s="542" t="e">
        <f t="shared" si="41"/>
        <v>#DIV/0!</v>
      </c>
      <c r="V131" s="580"/>
      <c r="W131" s="577"/>
      <c r="X131" s="577">
        <f t="shared" si="59"/>
        <v>0</v>
      </c>
      <c r="Y131" s="542" t="e">
        <f>(X131-$H56)/$H56</f>
        <v>#DIV/0!</v>
      </c>
      <c r="Z131" s="580"/>
      <c r="AA131" s="577"/>
      <c r="AB131" s="577">
        <f t="shared" si="60"/>
        <v>0</v>
      </c>
      <c r="AC131" s="542" t="e">
        <f t="shared" si="43"/>
        <v>#DIV/0!</v>
      </c>
      <c r="AD131" s="580"/>
      <c r="AE131" s="577"/>
      <c r="AF131" s="577">
        <f t="shared" si="61"/>
        <v>0</v>
      </c>
      <c r="AG131" s="542" t="e">
        <f>(AF131-$H56)/$H56</f>
        <v>#DIV/0!</v>
      </c>
    </row>
    <row r="132" spans="1:33" ht="13.5" thickBot="1" x14ac:dyDescent="0.25">
      <c r="B132" s="478"/>
      <c r="C132" s="478"/>
      <c r="D132" s="478"/>
      <c r="E132" s="478"/>
    </row>
    <row r="133" spans="1:33" x14ac:dyDescent="0.2">
      <c r="A133" s="502" t="s">
        <v>171</v>
      </c>
      <c r="B133" s="546">
        <f>B80+B100</f>
        <v>0</v>
      </c>
      <c r="C133" s="547">
        <f>C80+C100</f>
        <v>0</v>
      </c>
      <c r="D133" s="547">
        <f>D80+D100</f>
        <v>0</v>
      </c>
      <c r="E133" s="582" t="e">
        <f>(D133-$H58)/$H58</f>
        <v>#DIV/0!</v>
      </c>
      <c r="F133" s="546">
        <f>F80+F100</f>
        <v>0</v>
      </c>
      <c r="G133" s="547">
        <f>G80+G100</f>
        <v>0</v>
      </c>
      <c r="H133" s="547">
        <f>H80+H100</f>
        <v>0</v>
      </c>
      <c r="I133" s="582" t="e">
        <f>(H133-$H58)/$H58</f>
        <v>#DIV/0!</v>
      </c>
      <c r="J133" s="546">
        <f>J80+J100</f>
        <v>0</v>
      </c>
      <c r="K133" s="547">
        <f>K80+K100</f>
        <v>0</v>
      </c>
      <c r="L133" s="547">
        <f>L80+L100</f>
        <v>0</v>
      </c>
      <c r="M133" s="582" t="e">
        <f>(L133-$H58)/$H58</f>
        <v>#DIV/0!</v>
      </c>
      <c r="N133" s="546">
        <f>N80+N100</f>
        <v>0</v>
      </c>
      <c r="O133" s="547">
        <f>O80+O100</f>
        <v>0</v>
      </c>
      <c r="P133" s="547">
        <f>P80+P100</f>
        <v>0</v>
      </c>
      <c r="Q133" s="582" t="e">
        <f>(P133-$H58)/$H58</f>
        <v>#DIV/0!</v>
      </c>
      <c r="R133" s="546">
        <f>R80+R100</f>
        <v>0</v>
      </c>
      <c r="S133" s="547">
        <f>S80+S100</f>
        <v>0</v>
      </c>
      <c r="T133" s="547">
        <f>T80+T100</f>
        <v>0</v>
      </c>
      <c r="U133" s="582" t="e">
        <f>(T133-$H58)/$H58</f>
        <v>#DIV/0!</v>
      </c>
      <c r="V133" s="546">
        <f>V80+V100</f>
        <v>0</v>
      </c>
      <c r="W133" s="547">
        <f>W80+W100</f>
        <v>0</v>
      </c>
      <c r="X133" s="547">
        <f>X80+X100</f>
        <v>0</v>
      </c>
      <c r="Y133" s="582" t="e">
        <f>(X133-$H58)/$H58</f>
        <v>#DIV/0!</v>
      </c>
      <c r="Z133" s="546">
        <f>Z80+Z100</f>
        <v>0</v>
      </c>
      <c r="AA133" s="547">
        <f>AA80+AA100</f>
        <v>0</v>
      </c>
      <c r="AB133" s="547">
        <f>AB80+AB100</f>
        <v>0</v>
      </c>
      <c r="AC133" s="582" t="e">
        <f>(AB133-$H58)/$H58</f>
        <v>#DIV/0!</v>
      </c>
      <c r="AD133" s="546">
        <f>AD80+AD100</f>
        <v>0</v>
      </c>
      <c r="AE133" s="547">
        <f>AE80+AE100</f>
        <v>0</v>
      </c>
      <c r="AF133" s="547">
        <f>AF80+AF100</f>
        <v>0</v>
      </c>
      <c r="AG133" s="582" t="e">
        <f>(AF133-$H58)/$H58</f>
        <v>#DIV/0!</v>
      </c>
    </row>
    <row r="134" spans="1:33" x14ac:dyDescent="0.2">
      <c r="A134" s="468" t="s">
        <v>173</v>
      </c>
      <c r="B134" s="387">
        <f>B92+B105+B84</f>
        <v>0</v>
      </c>
      <c r="C134" s="387">
        <f>C92+C105+C84</f>
        <v>0</v>
      </c>
      <c r="D134" s="387">
        <f>D92+D105+D84</f>
        <v>0</v>
      </c>
      <c r="E134" s="569" t="e">
        <f>(D134-$H59)/$H59</f>
        <v>#DIV/0!</v>
      </c>
      <c r="F134" s="501">
        <f>F84+F92+F105</f>
        <v>0</v>
      </c>
      <c r="G134" s="387">
        <f>G84+G92+G105</f>
        <v>0</v>
      </c>
      <c r="H134" s="382">
        <f>H84+H92+H105</f>
        <v>0</v>
      </c>
      <c r="I134" s="569" t="e">
        <f>(H134-$H59)/$H59</f>
        <v>#DIV/0!</v>
      </c>
      <c r="J134" s="457">
        <f>J92+J105+J84</f>
        <v>0</v>
      </c>
      <c r="K134" s="387">
        <f>K92+K105+K84</f>
        <v>0</v>
      </c>
      <c r="L134" s="387">
        <f>L92+L105+L84</f>
        <v>0</v>
      </c>
      <c r="M134" s="569" t="e">
        <f>(L134-$H59)/$H59</f>
        <v>#DIV/0!</v>
      </c>
      <c r="N134" s="457">
        <f>N92+N105+N84</f>
        <v>0</v>
      </c>
      <c r="O134" s="387">
        <f>O92+O105+O84</f>
        <v>0</v>
      </c>
      <c r="P134" s="387">
        <f>P92+P105+P84</f>
        <v>0</v>
      </c>
      <c r="Q134" s="569" t="e">
        <f>(P134-$H59)/$H59</f>
        <v>#DIV/0!</v>
      </c>
      <c r="R134" s="457">
        <f>R92+R105+R84</f>
        <v>0</v>
      </c>
      <c r="S134" s="387">
        <f>S92+S105+S84</f>
        <v>0</v>
      </c>
      <c r="T134" s="387">
        <f>T92+T105+T84</f>
        <v>0</v>
      </c>
      <c r="U134" s="569" t="e">
        <f>(T134-$H59)/$H59</f>
        <v>#DIV/0!</v>
      </c>
      <c r="V134" s="457">
        <f>V92+V105+V84</f>
        <v>0</v>
      </c>
      <c r="W134" s="387">
        <f>W92+W105+W84</f>
        <v>0</v>
      </c>
      <c r="X134" s="387">
        <f>X92+X105+X84</f>
        <v>0</v>
      </c>
      <c r="Y134" s="569" t="e">
        <f>(X134-$H59)/$H59</f>
        <v>#DIV/0!</v>
      </c>
      <c r="Z134" s="457">
        <f>Z92+Z105+Z84</f>
        <v>0</v>
      </c>
      <c r="AA134" s="387">
        <f>AA92+AA105+AA84</f>
        <v>0</v>
      </c>
      <c r="AB134" s="387">
        <f>AB92+AB105+AB84</f>
        <v>0</v>
      </c>
      <c r="AC134" s="569" t="e">
        <f>(AB134-$H59)/$H59</f>
        <v>#DIV/0!</v>
      </c>
      <c r="AD134" s="457">
        <f>AD92+AD105+AD84</f>
        <v>0</v>
      </c>
      <c r="AE134" s="387">
        <f>AE92+AE105+AE84</f>
        <v>0</v>
      </c>
      <c r="AF134" s="387">
        <f>AF92+AF105+AF84</f>
        <v>0</v>
      </c>
      <c r="AG134" s="569" t="e">
        <f>(AF134-$H59)/$H59</f>
        <v>#DIV/0!</v>
      </c>
    </row>
    <row r="135" spans="1:33" x14ac:dyDescent="0.2">
      <c r="A135" s="468" t="s">
        <v>172</v>
      </c>
      <c r="B135" s="457">
        <f>B88+B97+B121</f>
        <v>0</v>
      </c>
      <c r="C135" s="387">
        <f>C88+C97+C121</f>
        <v>0</v>
      </c>
      <c r="D135" s="387">
        <f>D88+D97+D121</f>
        <v>0</v>
      </c>
      <c r="E135" s="569" t="e">
        <f>(D135-$H60)/$H60</f>
        <v>#DIV/0!</v>
      </c>
      <c r="F135" s="457">
        <f>F88+F97+F121</f>
        <v>0</v>
      </c>
      <c r="G135" s="387">
        <f>G88+G97+G121</f>
        <v>0</v>
      </c>
      <c r="H135" s="387">
        <f>H88+H97+H121</f>
        <v>0</v>
      </c>
      <c r="I135" s="569" t="e">
        <f>(H135-$H60)/$H60</f>
        <v>#DIV/0!</v>
      </c>
      <c r="J135" s="457">
        <f>J88+J97+J121</f>
        <v>0</v>
      </c>
      <c r="K135" s="387">
        <f>K88+K97+K121</f>
        <v>0</v>
      </c>
      <c r="L135" s="387">
        <f>L88+L97+L121</f>
        <v>0</v>
      </c>
      <c r="M135" s="569" t="e">
        <f>(L135-$H60)/$H60</f>
        <v>#DIV/0!</v>
      </c>
      <c r="N135" s="457">
        <f>N88+N97+N121</f>
        <v>0</v>
      </c>
      <c r="O135" s="387">
        <f>O88+O97+O121</f>
        <v>0</v>
      </c>
      <c r="P135" s="387">
        <f>P88+P97+P121</f>
        <v>0</v>
      </c>
      <c r="Q135" s="569" t="e">
        <f>(P135-$H60)/$H60</f>
        <v>#DIV/0!</v>
      </c>
      <c r="R135" s="457">
        <f>R88+R97+R121</f>
        <v>0</v>
      </c>
      <c r="S135" s="387">
        <f>S88+S97+S121</f>
        <v>0</v>
      </c>
      <c r="T135" s="387">
        <f>T88+T97+T121</f>
        <v>0</v>
      </c>
      <c r="U135" s="569" t="e">
        <f>(T135-$H60)/$H60</f>
        <v>#DIV/0!</v>
      </c>
      <c r="V135" s="457">
        <f>V88+V97+V121</f>
        <v>0</v>
      </c>
      <c r="W135" s="387">
        <f>W88+W97+W121</f>
        <v>0</v>
      </c>
      <c r="X135" s="387">
        <f>X88+X97+X121</f>
        <v>0</v>
      </c>
      <c r="Y135" s="569" t="e">
        <f>(X135-$H60)/$H60</f>
        <v>#DIV/0!</v>
      </c>
      <c r="Z135" s="457">
        <f>Z88+Z97+Z121</f>
        <v>0</v>
      </c>
      <c r="AA135" s="387">
        <f>AA88+AA97+AA121</f>
        <v>0</v>
      </c>
      <c r="AB135" s="387">
        <f>AB88+AB97+AB121</f>
        <v>0</v>
      </c>
      <c r="AC135" s="569" t="e">
        <f>(AB135-$H60)/$H60</f>
        <v>#DIV/0!</v>
      </c>
      <c r="AD135" s="457">
        <f>AD88+AD97+AD121</f>
        <v>0</v>
      </c>
      <c r="AE135" s="387">
        <f>AE88+AE97+AE121</f>
        <v>0</v>
      </c>
      <c r="AF135" s="387">
        <f>AF88+AF97+AF121</f>
        <v>0</v>
      </c>
      <c r="AG135" s="569" t="e">
        <f>(AF135-$H60)/$H60</f>
        <v>#DIV/0!</v>
      </c>
    </row>
    <row r="136" spans="1:33" ht="13.5" thickBot="1" x14ac:dyDescent="0.25">
      <c r="A136" s="641"/>
      <c r="B136" s="641"/>
      <c r="C136" s="641"/>
      <c r="D136" s="641"/>
      <c r="E136" s="641"/>
      <c r="F136" s="641"/>
      <c r="G136" s="641"/>
      <c r="H136" s="641"/>
      <c r="I136" s="641"/>
      <c r="J136" s="641"/>
      <c r="K136" s="641"/>
      <c r="L136" s="641"/>
      <c r="M136" s="641"/>
      <c r="N136" s="641"/>
      <c r="O136" s="641"/>
      <c r="P136" s="641"/>
      <c r="Q136" s="641"/>
      <c r="R136" s="641"/>
      <c r="S136" s="641"/>
      <c r="T136" s="641"/>
      <c r="U136" s="641"/>
      <c r="V136" s="641"/>
      <c r="W136" s="641"/>
      <c r="X136" s="641"/>
      <c r="Y136" s="641"/>
      <c r="Z136" s="641"/>
      <c r="AA136" s="641"/>
      <c r="AB136" s="641"/>
      <c r="AC136" s="641"/>
      <c r="AD136" s="641"/>
      <c r="AE136" s="641"/>
      <c r="AF136" s="641"/>
      <c r="AG136" s="641"/>
    </row>
    <row r="137" spans="1:33" x14ac:dyDescent="0.2">
      <c r="A137" s="615"/>
      <c r="B137" s="919"/>
      <c r="C137" s="917"/>
      <c r="D137" s="917"/>
      <c r="E137" s="918"/>
      <c r="F137" s="919"/>
      <c r="G137" s="917"/>
      <c r="H137" s="917"/>
      <c r="I137" s="918"/>
      <c r="J137" s="919"/>
      <c r="K137" s="917"/>
      <c r="L137" s="917"/>
      <c r="M137" s="918"/>
      <c r="N137" s="919"/>
      <c r="O137" s="917"/>
      <c r="P137" s="917"/>
      <c r="Q137" s="918"/>
      <c r="R137" s="919"/>
      <c r="S137" s="926"/>
      <c r="T137" s="926"/>
      <c r="U137" s="927"/>
      <c r="V137" s="919"/>
      <c r="W137" s="917"/>
      <c r="X137" s="917"/>
      <c r="Y137" s="918"/>
      <c r="Z137" s="919"/>
      <c r="AA137" s="917"/>
      <c r="AB137" s="917"/>
      <c r="AC137" s="918"/>
      <c r="AD137" s="920"/>
      <c r="AE137" s="917"/>
      <c r="AF137" s="917"/>
      <c r="AG137" s="918"/>
    </row>
    <row r="138" spans="1:33" ht="13.5" thickBot="1" x14ac:dyDescent="0.25">
      <c r="A138" s="616" t="s">
        <v>216</v>
      </c>
      <c r="B138" s="550" t="s">
        <v>22</v>
      </c>
      <c r="C138" s="551" t="s">
        <v>21</v>
      </c>
      <c r="D138" s="552" t="s">
        <v>23</v>
      </c>
      <c r="E138" s="597" t="s">
        <v>47</v>
      </c>
      <c r="F138" s="550" t="s">
        <v>22</v>
      </c>
      <c r="G138" s="551" t="s">
        <v>21</v>
      </c>
      <c r="H138" s="552" t="s">
        <v>23</v>
      </c>
      <c r="I138" s="554" t="s">
        <v>47</v>
      </c>
      <c r="J138" s="550" t="s">
        <v>22</v>
      </c>
      <c r="K138" s="551" t="s">
        <v>21</v>
      </c>
      <c r="L138" s="552" t="s">
        <v>23</v>
      </c>
      <c r="M138" s="554" t="s">
        <v>47</v>
      </c>
      <c r="N138" s="550" t="s">
        <v>22</v>
      </c>
      <c r="O138" s="551" t="s">
        <v>21</v>
      </c>
      <c r="P138" s="552" t="s">
        <v>23</v>
      </c>
      <c r="Q138" s="554" t="s">
        <v>47</v>
      </c>
      <c r="R138" s="550" t="s">
        <v>22</v>
      </c>
      <c r="S138" s="551" t="s">
        <v>21</v>
      </c>
      <c r="T138" s="552" t="s">
        <v>23</v>
      </c>
      <c r="U138" s="554" t="s">
        <v>47</v>
      </c>
      <c r="V138" s="550" t="s">
        <v>22</v>
      </c>
      <c r="W138" s="551" t="s">
        <v>21</v>
      </c>
      <c r="X138" s="552" t="s">
        <v>23</v>
      </c>
      <c r="Y138" s="554" t="s">
        <v>47</v>
      </c>
      <c r="Z138" s="550" t="s">
        <v>22</v>
      </c>
      <c r="AA138" s="551" t="s">
        <v>21</v>
      </c>
      <c r="AB138" s="552" t="s">
        <v>23</v>
      </c>
      <c r="AC138" s="554" t="s">
        <v>47</v>
      </c>
      <c r="AD138" s="555" t="s">
        <v>22</v>
      </c>
      <c r="AE138" s="551" t="s">
        <v>21</v>
      </c>
      <c r="AF138" s="551" t="s">
        <v>48</v>
      </c>
      <c r="AG138" s="554" t="s">
        <v>47</v>
      </c>
    </row>
    <row r="139" spans="1:33" x14ac:dyDescent="0.2">
      <c r="A139" s="472" t="s">
        <v>149</v>
      </c>
      <c r="B139" s="556">
        <f t="shared" ref="B139:D140" si="63">B140</f>
        <v>0</v>
      </c>
      <c r="C139" s="557">
        <f t="shared" si="63"/>
        <v>0</v>
      </c>
      <c r="D139" s="557">
        <f t="shared" si="63"/>
        <v>0</v>
      </c>
      <c r="E139" s="561" t="e">
        <f t="shared" ref="E139:E144" si="64">(D139-$H64)/$H64</f>
        <v>#DIV/0!</v>
      </c>
      <c r="F139" s="556">
        <f t="shared" ref="F139:G140" si="65">F140</f>
        <v>0</v>
      </c>
      <c r="G139" s="557">
        <f t="shared" si="65"/>
        <v>0</v>
      </c>
      <c r="H139" s="557">
        <f>H140</f>
        <v>0</v>
      </c>
      <c r="I139" s="623" t="e">
        <f t="shared" ref="I139:I144" si="66">(H139-$H64)/$H64</f>
        <v>#DIV/0!</v>
      </c>
      <c r="J139" s="556">
        <f t="shared" ref="J139:L140" si="67">J140</f>
        <v>0</v>
      </c>
      <c r="K139" s="557">
        <f t="shared" si="67"/>
        <v>0</v>
      </c>
      <c r="L139" s="557">
        <f t="shared" si="67"/>
        <v>0</v>
      </c>
      <c r="M139" s="561" t="e">
        <f t="shared" ref="M139:M144" si="68">(L139-$H64)/$H64</f>
        <v>#DIV/0!</v>
      </c>
      <c r="N139" s="556">
        <f t="shared" ref="N139:P140" si="69">N140</f>
        <v>0</v>
      </c>
      <c r="O139" s="557">
        <f t="shared" si="69"/>
        <v>0</v>
      </c>
      <c r="P139" s="557">
        <f t="shared" si="69"/>
        <v>0</v>
      </c>
      <c r="Q139" s="561" t="e">
        <f t="shared" ref="Q139:Q144" si="70">(P139-$H64)/$H64</f>
        <v>#DIV/0!</v>
      </c>
      <c r="R139" s="556">
        <f t="shared" ref="R139:T140" si="71">R140</f>
        <v>0</v>
      </c>
      <c r="S139" s="557">
        <f t="shared" si="71"/>
        <v>0</v>
      </c>
      <c r="T139" s="557">
        <f t="shared" si="71"/>
        <v>0</v>
      </c>
      <c r="U139" s="561" t="e">
        <f t="shared" ref="U139:U144" si="72">(T139-$H64)/$H64</f>
        <v>#DIV/0!</v>
      </c>
      <c r="V139" s="556">
        <f t="shared" ref="V139:X140" si="73">V140</f>
        <v>0</v>
      </c>
      <c r="W139" s="557">
        <f t="shared" si="73"/>
        <v>0</v>
      </c>
      <c r="X139" s="557">
        <f t="shared" si="73"/>
        <v>0</v>
      </c>
      <c r="Y139" s="561" t="e">
        <f t="shared" ref="Y139:Y144" si="74">(X139-$H64)/$H64</f>
        <v>#DIV/0!</v>
      </c>
      <c r="Z139" s="556">
        <f t="shared" ref="Z139:AB140" si="75">Z140</f>
        <v>0</v>
      </c>
      <c r="AA139" s="557">
        <f t="shared" si="75"/>
        <v>0</v>
      </c>
      <c r="AB139" s="557">
        <f t="shared" si="75"/>
        <v>0</v>
      </c>
      <c r="AC139" s="561" t="e">
        <f t="shared" ref="AC139:AC144" si="76">(AB139-$H64)/$H64</f>
        <v>#DIV/0!</v>
      </c>
      <c r="AD139" s="560">
        <f t="shared" ref="AD139:AF140" si="77">AD140</f>
        <v>0</v>
      </c>
      <c r="AE139" s="557">
        <f t="shared" si="77"/>
        <v>0</v>
      </c>
      <c r="AF139" s="557">
        <f t="shared" si="77"/>
        <v>0</v>
      </c>
      <c r="AG139" s="561" t="e">
        <f t="shared" ref="AG139:AG144" si="78">(AF139-$H64)/$H64</f>
        <v>#DIV/0!</v>
      </c>
    </row>
    <row r="140" spans="1:33" x14ac:dyDescent="0.2">
      <c r="A140" s="467" t="s">
        <v>82</v>
      </c>
      <c r="B140" s="492">
        <f t="shared" si="63"/>
        <v>0</v>
      </c>
      <c r="C140" s="475">
        <f t="shared" si="63"/>
        <v>0</v>
      </c>
      <c r="D140" s="475">
        <f t="shared" si="63"/>
        <v>0</v>
      </c>
      <c r="E140" s="539" t="e">
        <f t="shared" si="64"/>
        <v>#DIV/0!</v>
      </c>
      <c r="F140" s="617">
        <f t="shared" si="65"/>
        <v>0</v>
      </c>
      <c r="G140" s="475">
        <f t="shared" si="65"/>
        <v>0</v>
      </c>
      <c r="H140" s="475">
        <f>H141</f>
        <v>0</v>
      </c>
      <c r="I140" s="624" t="e">
        <f t="shared" si="66"/>
        <v>#DIV/0!</v>
      </c>
      <c r="J140" s="492">
        <f t="shared" si="67"/>
        <v>0</v>
      </c>
      <c r="K140" s="475">
        <f t="shared" si="67"/>
        <v>0</v>
      </c>
      <c r="L140" s="475">
        <f t="shared" si="67"/>
        <v>0</v>
      </c>
      <c r="M140" s="565" t="e">
        <f t="shared" si="68"/>
        <v>#DIV/0!</v>
      </c>
      <c r="N140" s="492">
        <f t="shared" si="69"/>
        <v>0</v>
      </c>
      <c r="O140" s="475">
        <f t="shared" si="69"/>
        <v>0</v>
      </c>
      <c r="P140" s="475">
        <f t="shared" si="69"/>
        <v>0</v>
      </c>
      <c r="Q140" s="539" t="e">
        <f t="shared" si="70"/>
        <v>#DIV/0!</v>
      </c>
      <c r="R140" s="492">
        <f t="shared" si="71"/>
        <v>0</v>
      </c>
      <c r="S140" s="475">
        <f t="shared" si="71"/>
        <v>0</v>
      </c>
      <c r="T140" s="475">
        <f t="shared" si="71"/>
        <v>0</v>
      </c>
      <c r="U140" s="539" t="e">
        <f t="shared" si="72"/>
        <v>#DIV/0!</v>
      </c>
      <c r="V140" s="492">
        <f t="shared" si="73"/>
        <v>0</v>
      </c>
      <c r="W140" s="475">
        <f t="shared" si="73"/>
        <v>0</v>
      </c>
      <c r="X140" s="475">
        <f t="shared" si="73"/>
        <v>0</v>
      </c>
      <c r="Y140" s="565" t="e">
        <f t="shared" si="74"/>
        <v>#DIV/0!</v>
      </c>
      <c r="Z140" s="492">
        <f t="shared" si="75"/>
        <v>0</v>
      </c>
      <c r="AA140" s="475">
        <f t="shared" si="75"/>
        <v>0</v>
      </c>
      <c r="AB140" s="475">
        <f t="shared" si="75"/>
        <v>0</v>
      </c>
      <c r="AC140" s="565" t="e">
        <f t="shared" si="76"/>
        <v>#DIV/0!</v>
      </c>
      <c r="AD140" s="564">
        <f t="shared" si="77"/>
        <v>0</v>
      </c>
      <c r="AE140" s="475">
        <f t="shared" si="77"/>
        <v>0</v>
      </c>
      <c r="AF140" s="475">
        <f t="shared" si="77"/>
        <v>0</v>
      </c>
      <c r="AG140" s="565" t="e">
        <f t="shared" si="78"/>
        <v>#DIV/0!</v>
      </c>
    </row>
    <row r="141" spans="1:33" x14ac:dyDescent="0.2">
      <c r="A141" s="468" t="s">
        <v>174</v>
      </c>
      <c r="B141" s="457">
        <f>SUM(B142:B144)</f>
        <v>0</v>
      </c>
      <c r="C141" s="387">
        <f>SUM(C142:C144)</f>
        <v>0</v>
      </c>
      <c r="D141" s="387">
        <f>SUM(D142:D144)</f>
        <v>0</v>
      </c>
      <c r="E141" s="614" t="e">
        <f t="shared" si="64"/>
        <v>#DIV/0!</v>
      </c>
      <c r="F141" s="457">
        <f>SUM(F142:F144)</f>
        <v>0</v>
      </c>
      <c r="G141" s="387">
        <f>SUM(G142:G144)</f>
        <v>0</v>
      </c>
      <c r="H141" s="387">
        <f>SUM(H142:H144)</f>
        <v>0</v>
      </c>
      <c r="I141" s="569" t="e">
        <f t="shared" si="66"/>
        <v>#DIV/0!</v>
      </c>
      <c r="J141" s="457">
        <f>SUM(J142:J144)</f>
        <v>0</v>
      </c>
      <c r="K141" s="387">
        <f>SUM(K142:K144)</f>
        <v>0</v>
      </c>
      <c r="L141" s="387">
        <f>SUM(L142:L144)</f>
        <v>0</v>
      </c>
      <c r="M141" s="568" t="e">
        <f t="shared" si="68"/>
        <v>#DIV/0!</v>
      </c>
      <c r="N141" s="457">
        <f>SUM(N142:N144)</f>
        <v>0</v>
      </c>
      <c r="O141" s="387">
        <f>SUM(O142:O144)</f>
        <v>0</v>
      </c>
      <c r="P141" s="387">
        <f>SUM(P142:P144)</f>
        <v>0</v>
      </c>
      <c r="Q141" s="568" t="e">
        <f t="shared" si="70"/>
        <v>#DIV/0!</v>
      </c>
      <c r="R141" s="457">
        <f>SUM(R142:R144)</f>
        <v>0</v>
      </c>
      <c r="S141" s="387">
        <f>SUM(S142:S144)</f>
        <v>0</v>
      </c>
      <c r="T141" s="387">
        <f>SUM(T142:T144)</f>
        <v>0</v>
      </c>
      <c r="U141" s="568" t="e">
        <f t="shared" si="72"/>
        <v>#DIV/0!</v>
      </c>
      <c r="V141" s="457">
        <f>SUM(V142:V144)</f>
        <v>0</v>
      </c>
      <c r="W141" s="387">
        <f>SUM(W142:W144)</f>
        <v>0</v>
      </c>
      <c r="X141" s="387">
        <f>SUM(X142:X144)</f>
        <v>0</v>
      </c>
      <c r="Y141" s="568" t="e">
        <f t="shared" si="74"/>
        <v>#DIV/0!</v>
      </c>
      <c r="Z141" s="457">
        <f>SUM(Z142:Z144)</f>
        <v>0</v>
      </c>
      <c r="AA141" s="387">
        <f>SUM(AA142:AA144)</f>
        <v>0</v>
      </c>
      <c r="AB141" s="387">
        <f>SUM(AB142:AB144)</f>
        <v>0</v>
      </c>
      <c r="AC141" s="568" t="e">
        <f t="shared" si="76"/>
        <v>#DIV/0!</v>
      </c>
      <c r="AD141" s="382">
        <f>SUM(AD142:AD144)</f>
        <v>0</v>
      </c>
      <c r="AE141" s="387">
        <f>SUM(AE142:AE144)</f>
        <v>0</v>
      </c>
      <c r="AF141" s="387">
        <f>SUM(AF142:AF144)</f>
        <v>0</v>
      </c>
      <c r="AG141" s="568" t="e">
        <f t="shared" si="78"/>
        <v>#DIV/0!</v>
      </c>
    </row>
    <row r="142" spans="1:33" s="654" customFormat="1" x14ac:dyDescent="0.2">
      <c r="A142" s="470" t="s">
        <v>262</v>
      </c>
      <c r="B142" s="494"/>
      <c r="C142" s="476"/>
      <c r="D142" s="476">
        <f>SUM(B142:C142)</f>
        <v>0</v>
      </c>
      <c r="E142" s="541" t="e">
        <f t="shared" si="64"/>
        <v>#DIV/0!</v>
      </c>
      <c r="F142" s="494"/>
      <c r="G142" s="476"/>
      <c r="H142" s="476">
        <f>SUM(F142:G142)</f>
        <v>0</v>
      </c>
      <c r="I142" s="644" t="e">
        <f t="shared" si="66"/>
        <v>#DIV/0!</v>
      </c>
      <c r="J142" s="494"/>
      <c r="K142" s="476"/>
      <c r="L142" s="476">
        <f>SUM(J142:K142)</f>
        <v>0</v>
      </c>
      <c r="M142" s="541" t="e">
        <f t="shared" si="68"/>
        <v>#DIV/0!</v>
      </c>
      <c r="N142" s="494"/>
      <c r="O142" s="476"/>
      <c r="P142" s="476">
        <f>SUM(N142:O142)</f>
        <v>0</v>
      </c>
      <c r="Q142" s="541" t="e">
        <f t="shared" si="70"/>
        <v>#DIV/0!</v>
      </c>
      <c r="R142" s="494"/>
      <c r="S142" s="476"/>
      <c r="T142" s="476">
        <f>SUM(R142:S142)</f>
        <v>0</v>
      </c>
      <c r="U142" s="541" t="e">
        <f t="shared" si="72"/>
        <v>#DIV/0!</v>
      </c>
      <c r="V142" s="494"/>
      <c r="W142" s="476"/>
      <c r="X142" s="476">
        <f>SUM(V142:W142)</f>
        <v>0</v>
      </c>
      <c r="Y142" s="541" t="e">
        <f t="shared" si="74"/>
        <v>#DIV/0!</v>
      </c>
      <c r="Z142" s="494"/>
      <c r="AA142" s="476"/>
      <c r="AB142" s="476">
        <f>SUM(Z142:AA142)</f>
        <v>0</v>
      </c>
      <c r="AC142" s="541" t="e">
        <f t="shared" si="76"/>
        <v>#DIV/0!</v>
      </c>
      <c r="AD142" s="572"/>
      <c r="AE142" s="476"/>
      <c r="AF142" s="476">
        <f>SUM(AD142:AE142)</f>
        <v>0</v>
      </c>
      <c r="AG142" s="541" t="e">
        <f t="shared" si="78"/>
        <v>#DIV/0!</v>
      </c>
    </row>
    <row r="143" spans="1:33" s="654" customFormat="1" x14ac:dyDescent="0.2">
      <c r="A143" s="470" t="s">
        <v>176</v>
      </c>
      <c r="B143" s="494"/>
      <c r="C143" s="476"/>
      <c r="D143" s="476">
        <f t="shared" ref="D143:D144" si="79">SUM(B143:C143)</f>
        <v>0</v>
      </c>
      <c r="E143" s="541" t="e">
        <f t="shared" si="64"/>
        <v>#DIV/0!</v>
      </c>
      <c r="F143" s="494"/>
      <c r="G143" s="476"/>
      <c r="H143" s="476">
        <f>SUM(F143:G143)</f>
        <v>0</v>
      </c>
      <c r="I143" s="644" t="e">
        <f t="shared" si="66"/>
        <v>#DIV/0!</v>
      </c>
      <c r="J143" s="494"/>
      <c r="K143" s="476"/>
      <c r="L143" s="476">
        <f>SUM(J143:K143)</f>
        <v>0</v>
      </c>
      <c r="M143" s="541" t="e">
        <f t="shared" si="68"/>
        <v>#DIV/0!</v>
      </c>
      <c r="N143" s="494"/>
      <c r="O143" s="476"/>
      <c r="P143" s="476">
        <f>SUM(N143:O143)</f>
        <v>0</v>
      </c>
      <c r="Q143" s="541" t="e">
        <f t="shared" si="70"/>
        <v>#DIV/0!</v>
      </c>
      <c r="R143" s="494"/>
      <c r="S143" s="476"/>
      <c r="T143" s="476">
        <f>SUM(R143:S143)</f>
        <v>0</v>
      </c>
      <c r="U143" s="541" t="e">
        <f t="shared" si="72"/>
        <v>#DIV/0!</v>
      </c>
      <c r="V143" s="494"/>
      <c r="W143" s="476"/>
      <c r="X143" s="476">
        <f t="shared" ref="X143:X144" si="80">SUM(V143:W143)</f>
        <v>0</v>
      </c>
      <c r="Y143" s="541" t="e">
        <f t="shared" si="74"/>
        <v>#DIV/0!</v>
      </c>
      <c r="Z143" s="494"/>
      <c r="AA143" s="476"/>
      <c r="AB143" s="476">
        <f t="shared" ref="AB143:AB144" si="81">SUM(Z143:AA143)</f>
        <v>0</v>
      </c>
      <c r="AC143" s="541" t="e">
        <f t="shared" si="76"/>
        <v>#DIV/0!</v>
      </c>
      <c r="AD143" s="572"/>
      <c r="AE143" s="476"/>
      <c r="AF143" s="476">
        <f t="shared" ref="AF143:AF144" si="82">SUM(AD143:AE143)</f>
        <v>0</v>
      </c>
      <c r="AG143" s="541" t="e">
        <f t="shared" si="78"/>
        <v>#DIV/0!</v>
      </c>
    </row>
    <row r="144" spans="1:33" s="654" customFormat="1" ht="13.5" thickBot="1" x14ac:dyDescent="0.25">
      <c r="A144" s="655" t="s">
        <v>5</v>
      </c>
      <c r="B144" s="580"/>
      <c r="C144" s="577"/>
      <c r="D144" s="577">
        <f t="shared" si="79"/>
        <v>0</v>
      </c>
      <c r="E144" s="645" t="e">
        <f t="shared" si="64"/>
        <v>#DIV/0!</v>
      </c>
      <c r="F144" s="580"/>
      <c r="G144" s="577"/>
      <c r="H144" s="577">
        <f>SUM(F144:G144)</f>
        <v>0</v>
      </c>
      <c r="I144" s="645" t="e">
        <f t="shared" si="66"/>
        <v>#DIV/0!</v>
      </c>
      <c r="J144" s="580"/>
      <c r="K144" s="577"/>
      <c r="L144" s="577">
        <f>SUM(J144:K144)</f>
        <v>0</v>
      </c>
      <c r="M144" s="542" t="e">
        <f t="shared" si="68"/>
        <v>#DIV/0!</v>
      </c>
      <c r="N144" s="580"/>
      <c r="O144" s="577"/>
      <c r="P144" s="577">
        <f>SUM(N144:O144)</f>
        <v>0</v>
      </c>
      <c r="Q144" s="542" t="e">
        <f t="shared" si="70"/>
        <v>#DIV/0!</v>
      </c>
      <c r="R144" s="580"/>
      <c r="S144" s="577"/>
      <c r="T144" s="577">
        <f>SUM(R144:S144)</f>
        <v>0</v>
      </c>
      <c r="U144" s="542" t="e">
        <f t="shared" si="72"/>
        <v>#DIV/0!</v>
      </c>
      <c r="V144" s="580"/>
      <c r="W144" s="577"/>
      <c r="X144" s="577">
        <f t="shared" si="80"/>
        <v>0</v>
      </c>
      <c r="Y144" s="542" t="e">
        <f t="shared" si="74"/>
        <v>#DIV/0!</v>
      </c>
      <c r="Z144" s="580"/>
      <c r="AA144" s="577"/>
      <c r="AB144" s="577">
        <f t="shared" si="81"/>
        <v>0</v>
      </c>
      <c r="AC144" s="542" t="e">
        <f t="shared" si="76"/>
        <v>#DIV/0!</v>
      </c>
      <c r="AD144" s="579"/>
      <c r="AE144" s="577"/>
      <c r="AF144" s="577">
        <f t="shared" si="82"/>
        <v>0</v>
      </c>
      <c r="AG144" s="542" t="e">
        <f t="shared" si="78"/>
        <v>#DIV/0!</v>
      </c>
    </row>
    <row r="145" spans="1:33" ht="13.5" thickBot="1" x14ac:dyDescent="0.25">
      <c r="A145" s="602"/>
      <c r="B145" s="603"/>
      <c r="C145" s="603"/>
      <c r="D145" s="603"/>
      <c r="E145" s="604"/>
      <c r="F145" s="603"/>
      <c r="G145" s="603"/>
      <c r="H145" s="593"/>
      <c r="I145" s="595"/>
      <c r="J145" s="603"/>
      <c r="K145" s="603"/>
      <c r="L145" s="593"/>
      <c r="M145" s="605"/>
      <c r="N145" s="603"/>
      <c r="O145" s="603"/>
      <c r="P145" s="593"/>
      <c r="Q145" s="605"/>
      <c r="R145" s="603"/>
      <c r="S145" s="603"/>
      <c r="T145" s="593"/>
      <c r="U145" s="605"/>
      <c r="V145" s="603"/>
      <c r="W145" s="603"/>
      <c r="X145" s="593"/>
      <c r="Y145" s="605"/>
      <c r="Z145" s="603"/>
      <c r="AA145" s="603"/>
      <c r="AB145" s="593"/>
      <c r="AC145" s="605"/>
      <c r="AD145" s="603"/>
      <c r="AE145" s="603"/>
      <c r="AF145" s="593"/>
      <c r="AG145" s="605"/>
    </row>
    <row r="146" spans="1:33" ht="13.5" thickBot="1" x14ac:dyDescent="0.25">
      <c r="A146" s="606" t="s">
        <v>174</v>
      </c>
      <c r="B146" s="607">
        <f>B141</f>
        <v>0</v>
      </c>
      <c r="C146" s="608">
        <f>C141</f>
        <v>0</v>
      </c>
      <c r="D146" s="608">
        <f>D141</f>
        <v>0</v>
      </c>
      <c r="E146" s="626" t="e">
        <f>(D146-$H71)/$H71</f>
        <v>#DIV/0!</v>
      </c>
      <c r="F146" s="607">
        <f>F141</f>
        <v>0</v>
      </c>
      <c r="G146" s="608">
        <f>G141</f>
        <v>0</v>
      </c>
      <c r="H146" s="608">
        <f>H141</f>
        <v>0</v>
      </c>
      <c r="I146" s="627" t="e">
        <f>(H146-$H71)/$H71</f>
        <v>#DIV/0!</v>
      </c>
      <c r="J146" s="607">
        <f>J141</f>
        <v>0</v>
      </c>
      <c r="K146" s="608">
        <f>K141</f>
        <v>0</v>
      </c>
      <c r="L146" s="608">
        <f>L141</f>
        <v>0</v>
      </c>
      <c r="M146" s="611" t="e">
        <f>(L146-$H71)/$H71</f>
        <v>#DIV/0!</v>
      </c>
      <c r="N146" s="607">
        <f>N141</f>
        <v>0</v>
      </c>
      <c r="O146" s="608">
        <f>O141</f>
        <v>0</v>
      </c>
      <c r="P146" s="608">
        <f>P141</f>
        <v>0</v>
      </c>
      <c r="Q146" s="611" t="e">
        <f>(P146-$H71)/$H71</f>
        <v>#DIV/0!</v>
      </c>
      <c r="R146" s="607">
        <f>R141</f>
        <v>0</v>
      </c>
      <c r="S146" s="608">
        <f>S141</f>
        <v>0</v>
      </c>
      <c r="T146" s="608">
        <f>T141</f>
        <v>0</v>
      </c>
      <c r="U146" s="611" t="e">
        <f>(T146-$H71)/$H71</f>
        <v>#DIV/0!</v>
      </c>
      <c r="V146" s="607">
        <f>V141</f>
        <v>0</v>
      </c>
      <c r="W146" s="608">
        <f>W141</f>
        <v>0</v>
      </c>
      <c r="X146" s="608">
        <f>X141</f>
        <v>0</v>
      </c>
      <c r="Y146" s="611" t="e">
        <f>(X146-$H71)/$H71</f>
        <v>#DIV/0!</v>
      </c>
      <c r="Z146" s="607">
        <f>Z141</f>
        <v>0</v>
      </c>
      <c r="AA146" s="608">
        <f>AA141</f>
        <v>0</v>
      </c>
      <c r="AB146" s="608">
        <f>AB141</f>
        <v>0</v>
      </c>
      <c r="AC146" s="611" t="e">
        <f>(AB146-$H71)/$H71</f>
        <v>#DIV/0!</v>
      </c>
      <c r="AD146" s="607">
        <f>AD141</f>
        <v>0</v>
      </c>
      <c r="AE146" s="608">
        <f>AE141</f>
        <v>0</v>
      </c>
      <c r="AF146" s="608">
        <f>AF141</f>
        <v>0</v>
      </c>
      <c r="AG146" s="611" t="e">
        <f>(AF146-$H71)/$H71</f>
        <v>#DIV/0!</v>
      </c>
    </row>
    <row r="147" spans="1:33" x14ac:dyDescent="0.2">
      <c r="A147" s="653"/>
      <c r="B147" s="653"/>
      <c r="C147" s="653"/>
      <c r="D147" s="653"/>
      <c r="E147" s="653"/>
      <c r="F147" s="653"/>
      <c r="G147" s="653"/>
      <c r="H147" s="653"/>
      <c r="I147" s="653"/>
      <c r="J147" s="653"/>
      <c r="K147" s="653"/>
      <c r="L147" s="653"/>
      <c r="M147" s="653"/>
      <c r="N147" s="653"/>
      <c r="O147" s="653"/>
      <c r="P147" s="653"/>
      <c r="Q147" s="653"/>
      <c r="R147" s="653"/>
      <c r="S147" s="653"/>
      <c r="T147" s="653"/>
      <c r="U147" s="653"/>
      <c r="V147" s="653"/>
      <c r="W147" s="653"/>
      <c r="X147" s="653"/>
      <c r="Y147" s="653"/>
      <c r="Z147" s="653"/>
      <c r="AA147" s="653"/>
      <c r="AB147" s="653"/>
      <c r="AC147" s="653"/>
      <c r="AD147" s="653"/>
      <c r="AE147" s="653"/>
      <c r="AF147" s="653"/>
      <c r="AG147" s="653"/>
    </row>
    <row r="148" spans="1:33" x14ac:dyDescent="0.2">
      <c r="A148" s="898" t="s">
        <v>50</v>
      </c>
      <c r="B148" s="898"/>
      <c r="C148" s="898"/>
      <c r="D148" s="898"/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898"/>
      <c r="P148" s="898"/>
      <c r="Q148" s="898"/>
      <c r="R148" s="898"/>
      <c r="S148" s="898"/>
      <c r="T148" s="898"/>
      <c r="U148" s="898"/>
      <c r="V148" s="898"/>
      <c r="W148" s="898"/>
      <c r="X148" s="898"/>
      <c r="Y148" s="898"/>
      <c r="Z148" s="898"/>
      <c r="AA148" s="898"/>
      <c r="AB148" s="898"/>
      <c r="AC148" s="898"/>
      <c r="AD148" s="898"/>
      <c r="AE148" s="898"/>
      <c r="AF148" s="898"/>
      <c r="AG148" s="898"/>
    </row>
    <row r="149" spans="1:33" x14ac:dyDescent="0.2">
      <c r="A149" s="653" t="s">
        <v>204</v>
      </c>
      <c r="B149" s="478"/>
      <c r="C149" s="478"/>
      <c r="D149" s="478"/>
      <c r="E149" s="478"/>
    </row>
  </sheetData>
  <mergeCells count="36">
    <mergeCell ref="AD137:AG137"/>
    <mergeCell ref="B76:E76"/>
    <mergeCell ref="F76:I76"/>
    <mergeCell ref="J76:M76"/>
    <mergeCell ref="N76:Q76"/>
    <mergeCell ref="R76:U76"/>
    <mergeCell ref="J137:M137"/>
    <mergeCell ref="N137:Q137"/>
    <mergeCell ref="R137:U137"/>
    <mergeCell ref="V137:Y137"/>
    <mergeCell ref="Z137:AC137"/>
    <mergeCell ref="A1:A2"/>
    <mergeCell ref="AD1:AG1"/>
    <mergeCell ref="Z1:AC1"/>
    <mergeCell ref="B1:E1"/>
    <mergeCell ref="F1:I1"/>
    <mergeCell ref="J1:M1"/>
    <mergeCell ref="N1:Q1"/>
    <mergeCell ref="R1:U1"/>
    <mergeCell ref="V1:Y1"/>
    <mergeCell ref="A73:AG73"/>
    <mergeCell ref="A148:AG148"/>
    <mergeCell ref="R62:U62"/>
    <mergeCell ref="V62:Y62"/>
    <mergeCell ref="Z62:AC62"/>
    <mergeCell ref="AD62:AG62"/>
    <mergeCell ref="A62:A63"/>
    <mergeCell ref="B62:E62"/>
    <mergeCell ref="F62:I62"/>
    <mergeCell ref="J62:M62"/>
    <mergeCell ref="N62:Q62"/>
    <mergeCell ref="V76:Y76"/>
    <mergeCell ref="Z76:AC76"/>
    <mergeCell ref="AD76:AG76"/>
    <mergeCell ref="B137:E137"/>
    <mergeCell ref="F137:I137"/>
  </mergeCells>
  <printOptions horizontalCentered="1"/>
  <pageMargins left="0.70866141732283472" right="0.70866141732283472" top="0.78740157480314965" bottom="0.59055118110236227" header="0.39370078740157483" footer="0.19685039370078741"/>
  <pageSetup paperSize="9" scale="52" fitToHeight="2" orientation="landscape" horizontalDpi="4294967293" r:id="rId1"/>
  <headerFooter>
    <oddHeader>&amp;C&amp;"Arial,Fed"&amp;16Studentertal for Første Studieår ved Det Teknisk-Naturvidenskabelige Fakultet og 
Det Sundhedsvidenskabelige Fakultet 2010/2011 - 2. semester</oddHeader>
    <oddFooter>&amp;L&amp;8&amp;Z&amp;F</oddFooter>
  </headerFooter>
  <rowBreaks count="1" manualBreakCount="1">
    <brk id="64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G149"/>
  <sheetViews>
    <sheetView workbookViewId="0">
      <selection activeCell="B3" sqref="B3"/>
    </sheetView>
  </sheetViews>
  <sheetFormatPr defaultColWidth="8.85546875" defaultRowHeight="12.75" x14ac:dyDescent="0.2"/>
  <cols>
    <col min="1" max="1" width="22.85546875" customWidth="1"/>
    <col min="2" max="33" width="6" customWidth="1"/>
  </cols>
  <sheetData>
    <row r="1" spans="1:33" x14ac:dyDescent="0.2">
      <c r="A1" s="928" t="s">
        <v>212</v>
      </c>
      <c r="B1" s="919" t="s">
        <v>213</v>
      </c>
      <c r="C1" s="917"/>
      <c r="D1" s="917"/>
      <c r="E1" s="930"/>
      <c r="F1" s="923" t="s">
        <v>217</v>
      </c>
      <c r="G1" s="917"/>
      <c r="H1" s="917"/>
      <c r="I1" s="918"/>
      <c r="J1" s="920" t="s">
        <v>219</v>
      </c>
      <c r="K1" s="917"/>
      <c r="L1" s="917"/>
      <c r="M1" s="918"/>
      <c r="N1" s="919" t="s">
        <v>220</v>
      </c>
      <c r="O1" s="917"/>
      <c r="P1" s="917"/>
      <c r="Q1" s="918"/>
      <c r="R1" s="919" t="s">
        <v>221</v>
      </c>
      <c r="S1" s="926"/>
      <c r="T1" s="926"/>
      <c r="U1" s="927"/>
      <c r="V1" s="916" t="s">
        <v>223</v>
      </c>
      <c r="W1" s="917"/>
      <c r="X1" s="917"/>
      <c r="Y1" s="918"/>
      <c r="Z1" s="919"/>
      <c r="AA1" s="917"/>
      <c r="AB1" s="917"/>
      <c r="AC1" s="918"/>
      <c r="AD1" s="920"/>
      <c r="AE1" s="917"/>
      <c r="AF1" s="917"/>
      <c r="AG1" s="918"/>
    </row>
    <row r="2" spans="1:33" ht="13.5" thickBot="1" x14ac:dyDescent="0.25">
      <c r="A2" s="929"/>
      <c r="B2" s="550" t="s">
        <v>22</v>
      </c>
      <c r="C2" s="551" t="s">
        <v>21</v>
      </c>
      <c r="D2" s="552" t="s">
        <v>23</v>
      </c>
      <c r="E2" s="553" t="s">
        <v>47</v>
      </c>
      <c r="F2" s="550" t="s">
        <v>22</v>
      </c>
      <c r="G2" s="551" t="s">
        <v>21</v>
      </c>
      <c r="H2" s="552" t="s">
        <v>23</v>
      </c>
      <c r="I2" s="554" t="s">
        <v>47</v>
      </c>
      <c r="J2" s="555" t="s">
        <v>22</v>
      </c>
      <c r="K2" s="551" t="s">
        <v>21</v>
      </c>
      <c r="L2" s="552" t="s">
        <v>23</v>
      </c>
      <c r="M2" s="554" t="s">
        <v>47</v>
      </c>
      <c r="N2" s="550" t="s">
        <v>22</v>
      </c>
      <c r="O2" s="551" t="s">
        <v>21</v>
      </c>
      <c r="P2" s="552" t="s">
        <v>23</v>
      </c>
      <c r="Q2" s="554" t="s">
        <v>47</v>
      </c>
      <c r="R2" s="550" t="s">
        <v>22</v>
      </c>
      <c r="S2" s="551" t="s">
        <v>21</v>
      </c>
      <c r="T2" s="552" t="s">
        <v>23</v>
      </c>
      <c r="U2" s="554" t="s">
        <v>47</v>
      </c>
      <c r="V2" s="550" t="s">
        <v>22</v>
      </c>
      <c r="W2" s="551" t="s">
        <v>21</v>
      </c>
      <c r="X2" s="552" t="s">
        <v>23</v>
      </c>
      <c r="Y2" s="554" t="s">
        <v>47</v>
      </c>
      <c r="Z2" s="550" t="s">
        <v>22</v>
      </c>
      <c r="AA2" s="551" t="s">
        <v>21</v>
      </c>
      <c r="AB2" s="552" t="s">
        <v>23</v>
      </c>
      <c r="AC2" s="554" t="s">
        <v>47</v>
      </c>
      <c r="AD2" s="555" t="s">
        <v>22</v>
      </c>
      <c r="AE2" s="551" t="s">
        <v>21</v>
      </c>
      <c r="AF2" s="551" t="s">
        <v>48</v>
      </c>
      <c r="AG2" s="554" t="s">
        <v>47</v>
      </c>
    </row>
    <row r="3" spans="1:33" x14ac:dyDescent="0.2">
      <c r="A3" s="481" t="s">
        <v>149</v>
      </c>
      <c r="B3" s="556">
        <f>B4+B15+B24</f>
        <v>1438</v>
      </c>
      <c r="C3" s="557">
        <f>C4+C15+C24</f>
        <v>466</v>
      </c>
      <c r="D3" s="558">
        <f>D4+D15+D24</f>
        <v>1904</v>
      </c>
      <c r="E3" s="559"/>
      <c r="F3" s="556">
        <f>F4+F15+F24</f>
        <v>1379</v>
      </c>
      <c r="G3" s="557">
        <f>G4+G15+G24</f>
        <v>442</v>
      </c>
      <c r="H3" s="557">
        <f>H4+H15+H24</f>
        <v>1821</v>
      </c>
      <c r="I3" s="619">
        <v>0</v>
      </c>
      <c r="J3" s="560">
        <f>J4+J15+J24</f>
        <v>1378</v>
      </c>
      <c r="K3" s="557">
        <f>K4+K15+K24</f>
        <v>444</v>
      </c>
      <c r="L3" s="557">
        <f>L4+L15+L24</f>
        <v>1822</v>
      </c>
      <c r="M3" s="561">
        <f>(L3-$H3)/$H3</f>
        <v>5.4914881933003845E-4</v>
      </c>
      <c r="N3" s="556">
        <f>N4+N15+N24</f>
        <v>1351</v>
      </c>
      <c r="O3" s="557">
        <f>O4+O15+O24</f>
        <v>435</v>
      </c>
      <c r="P3" s="558">
        <f>P4+P15+P24</f>
        <v>1786</v>
      </c>
      <c r="Q3" s="561">
        <f t="shared" ref="Q3:Q56" si="0">(P3-$H3)/$H3</f>
        <v>-1.9220208676551345E-2</v>
      </c>
      <c r="R3" s="556">
        <f>R4+R15+R24</f>
        <v>1332</v>
      </c>
      <c r="S3" s="557">
        <f>S4+S15+S24</f>
        <v>426</v>
      </c>
      <c r="T3" s="558">
        <f>T4+T15+T24</f>
        <v>1758</v>
      </c>
      <c r="U3" s="561">
        <f>(T3-$H3)/$H3</f>
        <v>-3.459637561779242E-2</v>
      </c>
      <c r="V3" s="556">
        <f>V4+V15+V24</f>
        <v>1298</v>
      </c>
      <c r="W3" s="557">
        <f>W4+W15+W24</f>
        <v>418</v>
      </c>
      <c r="X3" s="558">
        <f>X4+X15+X24</f>
        <v>1716</v>
      </c>
      <c r="Y3" s="561">
        <f>(X3-$H3)/$H3</f>
        <v>-5.7660626029654036E-2</v>
      </c>
      <c r="Z3" s="556">
        <f>Z4+Z15+Z24</f>
        <v>0</v>
      </c>
      <c r="AA3" s="557">
        <f>AA4+AA15+AA24</f>
        <v>0</v>
      </c>
      <c r="AB3" s="558">
        <f>AB4+AB15+AB24</f>
        <v>0</v>
      </c>
      <c r="AC3" s="561">
        <f>(AB3-$H3)/$H3</f>
        <v>-1</v>
      </c>
      <c r="AD3" s="560">
        <f>AD4+AD15+AD24</f>
        <v>0</v>
      </c>
      <c r="AE3" s="557">
        <f>AE4+AE15+AE24</f>
        <v>0</v>
      </c>
      <c r="AF3" s="558">
        <f>AF4+AF15+AF24</f>
        <v>0</v>
      </c>
      <c r="AG3" s="561">
        <f>(AF3-$H3)/$H3</f>
        <v>-1</v>
      </c>
    </row>
    <row r="4" spans="1:33" x14ac:dyDescent="0.2">
      <c r="A4" s="482" t="s">
        <v>165</v>
      </c>
      <c r="B4" s="492">
        <f>B5+B9+B12</f>
        <v>376</v>
      </c>
      <c r="C4" s="475">
        <f>C5+C9+C12</f>
        <v>114</v>
      </c>
      <c r="D4" s="475">
        <f>D5+D9+D12</f>
        <v>490</v>
      </c>
      <c r="E4" s="562"/>
      <c r="F4" s="492">
        <f>F5+F9+F12</f>
        <v>357</v>
      </c>
      <c r="G4" s="475">
        <f>G5+G9+G12</f>
        <v>107</v>
      </c>
      <c r="H4" s="475">
        <f>H5+H9+H12</f>
        <v>464</v>
      </c>
      <c r="I4" s="563">
        <v>0</v>
      </c>
      <c r="J4" s="564">
        <f>J5+J9+J12</f>
        <v>359</v>
      </c>
      <c r="K4" s="475">
        <f>K5+K9+K12</f>
        <v>106</v>
      </c>
      <c r="L4" s="475">
        <f>L5+L9+L12</f>
        <v>465</v>
      </c>
      <c r="M4" s="565">
        <f>(L4-$H4)/$H4</f>
        <v>2.1551724137931034E-3</v>
      </c>
      <c r="N4" s="492">
        <f>N5+N9+N12</f>
        <v>346</v>
      </c>
      <c r="O4" s="475">
        <f>O5+O9+O12</f>
        <v>103</v>
      </c>
      <c r="P4" s="475">
        <f>P5+P9+P12</f>
        <v>449</v>
      </c>
      <c r="Q4" s="565">
        <f t="shared" si="0"/>
        <v>-3.2327586206896554E-2</v>
      </c>
      <c r="R4" s="492">
        <f>R5+R9+R12</f>
        <v>341</v>
      </c>
      <c r="S4" s="475">
        <f>S5+S9+S12</f>
        <v>102</v>
      </c>
      <c r="T4" s="475">
        <f>T5+T9+T12</f>
        <v>443</v>
      </c>
      <c r="U4" s="565">
        <f>(T4-$H4)/$H4</f>
        <v>-4.5258620689655173E-2</v>
      </c>
      <c r="V4" s="492">
        <f>V5+V9+V12</f>
        <v>326</v>
      </c>
      <c r="W4" s="475">
        <f>W5+W9+W12</f>
        <v>101</v>
      </c>
      <c r="X4" s="475">
        <f>X5+X9+X12</f>
        <v>427</v>
      </c>
      <c r="Y4" s="565">
        <f>(X4-$H4)/$H4</f>
        <v>-7.9741379310344834E-2</v>
      </c>
      <c r="Z4" s="492">
        <f>Z5+Z9+Z12</f>
        <v>0</v>
      </c>
      <c r="AA4" s="475">
        <f>AA5+AA9+AA12</f>
        <v>0</v>
      </c>
      <c r="AB4" s="475">
        <f>AB5+AB9+AB12</f>
        <v>0</v>
      </c>
      <c r="AC4" s="565">
        <f>(AB4-$H4)/$H4</f>
        <v>-1</v>
      </c>
      <c r="AD4" s="564">
        <f>AD5+AD9+AD12</f>
        <v>0</v>
      </c>
      <c r="AE4" s="475">
        <f>AE5+AE9+AE12</f>
        <v>0</v>
      </c>
      <c r="AF4" s="475">
        <f>AF5+AF9+AF12</f>
        <v>0</v>
      </c>
      <c r="AG4" s="565">
        <f>(AF4-$H4)/$H4</f>
        <v>-1</v>
      </c>
    </row>
    <row r="5" spans="1:33" x14ac:dyDescent="0.2">
      <c r="A5" s="483" t="s">
        <v>171</v>
      </c>
      <c r="B5" s="457">
        <f>SUM(B6:B8)</f>
        <v>72</v>
      </c>
      <c r="C5" s="387">
        <f>SUM(C6:C8)</f>
        <v>26</v>
      </c>
      <c r="D5" s="387">
        <f>SUM(D6:D8)</f>
        <v>98</v>
      </c>
      <c r="E5" s="566"/>
      <c r="F5" s="457">
        <f>SUM(F6:F8)</f>
        <v>70</v>
      </c>
      <c r="G5" s="387">
        <f>SUM(G6:G8)</f>
        <v>24</v>
      </c>
      <c r="H5" s="387">
        <f>SUM(H6:H8)</f>
        <v>94</v>
      </c>
      <c r="I5" s="567">
        <v>0</v>
      </c>
      <c r="J5" s="382">
        <f>SUM(J6:J8)</f>
        <v>70</v>
      </c>
      <c r="K5" s="387">
        <f>SUM(K6:K8)</f>
        <v>24</v>
      </c>
      <c r="L5" s="387">
        <f>SUM(L6:L8)</f>
        <v>94</v>
      </c>
      <c r="M5" s="568">
        <f>(L5-$H5)/$H5</f>
        <v>0</v>
      </c>
      <c r="N5" s="457">
        <f>SUM(N6:N8)</f>
        <v>66</v>
      </c>
      <c r="O5" s="387">
        <f>SUM(O6:O8)</f>
        <v>22</v>
      </c>
      <c r="P5" s="387">
        <f>SUM(P6:P8)</f>
        <v>88</v>
      </c>
      <c r="Q5" s="569">
        <f t="shared" si="0"/>
        <v>-6.3829787234042548E-2</v>
      </c>
      <c r="R5" s="457">
        <f>SUM(R6:R8)</f>
        <v>61</v>
      </c>
      <c r="S5" s="387">
        <f>SUM(S6:S8)</f>
        <v>22</v>
      </c>
      <c r="T5" s="387">
        <f>SUM(T6:T8)</f>
        <v>83</v>
      </c>
      <c r="U5" s="569">
        <f>(T5-$H5)/$H5</f>
        <v>-0.11702127659574468</v>
      </c>
      <c r="V5" s="457">
        <f>SUM(V6:V8)</f>
        <v>60</v>
      </c>
      <c r="W5" s="387">
        <f>SUM(W6:W8)</f>
        <v>21</v>
      </c>
      <c r="X5" s="387">
        <f>SUM(X6:X8)</f>
        <v>81</v>
      </c>
      <c r="Y5" s="568">
        <f>(X5-$H5)/$H5</f>
        <v>-0.13829787234042554</v>
      </c>
      <c r="Z5" s="457">
        <f>SUM(Z6:Z8)</f>
        <v>0</v>
      </c>
      <c r="AA5" s="387">
        <f>SUM(AA6:AA8)</f>
        <v>0</v>
      </c>
      <c r="AB5" s="387">
        <f>SUM(AB6:AB8)</f>
        <v>0</v>
      </c>
      <c r="AC5" s="568">
        <f t="shared" ref="AC5:AC54" si="1">(AB5-$H5)/$H5</f>
        <v>-1</v>
      </c>
      <c r="AD5" s="382">
        <f>SUM(AD6:AD8)</f>
        <v>0</v>
      </c>
      <c r="AE5" s="387">
        <f>SUM(AE6:AE8)</f>
        <v>0</v>
      </c>
      <c r="AF5" s="387">
        <f>SUM(AF6:AF8)</f>
        <v>0</v>
      </c>
      <c r="AG5" s="568">
        <f t="shared" ref="AG5:AG56" si="2">(AF5-$H5)/$H5</f>
        <v>-1</v>
      </c>
    </row>
    <row r="6" spans="1:33" x14ac:dyDescent="0.2">
      <c r="A6" s="485" t="s">
        <v>214</v>
      </c>
      <c r="B6" s="494">
        <v>29</v>
      </c>
      <c r="C6" s="476">
        <v>12</v>
      </c>
      <c r="D6" s="332">
        <f>SUM(B6:C6)</f>
        <v>41</v>
      </c>
      <c r="E6" s="570"/>
      <c r="F6" s="494">
        <v>29</v>
      </c>
      <c r="G6" s="476">
        <v>11</v>
      </c>
      <c r="H6" s="476">
        <f>SUM(F6:G6)</f>
        <v>40</v>
      </c>
      <c r="I6" s="571">
        <v>0</v>
      </c>
      <c r="J6" s="572">
        <v>30</v>
      </c>
      <c r="K6" s="476">
        <v>11</v>
      </c>
      <c r="L6" s="476">
        <f>SUM(J6:K6)</f>
        <v>41</v>
      </c>
      <c r="M6" s="543">
        <f>(L6-$H6)/$H6</f>
        <v>2.5000000000000001E-2</v>
      </c>
      <c r="N6" s="494">
        <v>28</v>
      </c>
      <c r="O6" s="476">
        <v>11</v>
      </c>
      <c r="P6" s="476">
        <f>SUM(N6:O6)</f>
        <v>39</v>
      </c>
      <c r="Q6" s="541">
        <f t="shared" si="0"/>
        <v>-2.5000000000000001E-2</v>
      </c>
      <c r="R6" s="494">
        <v>26</v>
      </c>
      <c r="S6" s="476">
        <v>11</v>
      </c>
      <c r="T6" s="476">
        <f>SUM(R6:S6)</f>
        <v>37</v>
      </c>
      <c r="U6" s="545">
        <f>(T6-$H6)/$H6</f>
        <v>-7.4999999999999997E-2</v>
      </c>
      <c r="V6" s="494">
        <v>25</v>
      </c>
      <c r="W6" s="476">
        <v>11</v>
      </c>
      <c r="X6" s="476">
        <f>SUM(V6:W6)</f>
        <v>36</v>
      </c>
      <c r="Y6" s="545">
        <f>(X6-$H6)/$H6</f>
        <v>-0.1</v>
      </c>
      <c r="Z6" s="494"/>
      <c r="AA6" s="476"/>
      <c r="AB6" s="476">
        <f>SUM(Z6:AA6)</f>
        <v>0</v>
      </c>
      <c r="AC6" s="541">
        <f t="shared" si="1"/>
        <v>-1</v>
      </c>
      <c r="AD6" s="572"/>
      <c r="AE6" s="476"/>
      <c r="AF6" s="476">
        <f>SUM(AD6:AE6)</f>
        <v>0</v>
      </c>
      <c r="AG6" s="541">
        <f>(AF6-$H6)/$H6</f>
        <v>-1</v>
      </c>
    </row>
    <row r="7" spans="1:33" x14ac:dyDescent="0.2">
      <c r="A7" s="484" t="s">
        <v>130</v>
      </c>
      <c r="B7" s="493">
        <v>27</v>
      </c>
      <c r="C7" s="332">
        <v>10</v>
      </c>
      <c r="D7" s="332">
        <f t="shared" ref="D7:D8" si="3">SUM(B7:C7)</f>
        <v>37</v>
      </c>
      <c r="E7" s="488"/>
      <c r="F7" s="494">
        <v>26</v>
      </c>
      <c r="G7" s="476">
        <v>10</v>
      </c>
      <c r="H7" s="476">
        <f>SUM(F7:G7)</f>
        <v>36</v>
      </c>
      <c r="I7" s="571">
        <v>0</v>
      </c>
      <c r="J7" s="572">
        <v>25</v>
      </c>
      <c r="K7" s="476">
        <v>10</v>
      </c>
      <c r="L7" s="476">
        <f>SUM(J7:K7)</f>
        <v>35</v>
      </c>
      <c r="M7" s="541">
        <f>(L7-$H7)/$H7</f>
        <v>-2.7777777777777776E-2</v>
      </c>
      <c r="N7" s="494">
        <v>23</v>
      </c>
      <c r="O7" s="476">
        <v>8</v>
      </c>
      <c r="P7" s="476">
        <f>SUM(N7:O7)</f>
        <v>31</v>
      </c>
      <c r="Q7" s="545">
        <f t="shared" si="0"/>
        <v>-0.1388888888888889</v>
      </c>
      <c r="R7" s="494">
        <v>23</v>
      </c>
      <c r="S7" s="476">
        <v>8</v>
      </c>
      <c r="T7" s="476">
        <f>SUM(R7:S7)</f>
        <v>31</v>
      </c>
      <c r="U7" s="545">
        <f>(T7-$H7)/$H7</f>
        <v>-0.1388888888888889</v>
      </c>
      <c r="V7" s="494">
        <v>22</v>
      </c>
      <c r="W7" s="476">
        <v>8</v>
      </c>
      <c r="X7" s="476">
        <f>SUM(V7:W7)</f>
        <v>30</v>
      </c>
      <c r="Y7" s="545">
        <f>(X7-$H7)/$H7</f>
        <v>-0.16666666666666666</v>
      </c>
      <c r="Z7" s="494"/>
      <c r="AA7" s="476"/>
      <c r="AB7" s="476">
        <f>SUM(Z7:AA7)</f>
        <v>0</v>
      </c>
      <c r="AC7" s="541">
        <f t="shared" si="1"/>
        <v>-1</v>
      </c>
      <c r="AD7" s="572"/>
      <c r="AE7" s="476"/>
      <c r="AF7" s="476">
        <f>SUM(AD7:AE7)</f>
        <v>0</v>
      </c>
      <c r="AG7" s="541">
        <f>(AF7-$H7)/$H7</f>
        <v>-1</v>
      </c>
    </row>
    <row r="8" spans="1:33" x14ac:dyDescent="0.2">
      <c r="A8" s="484" t="s">
        <v>10</v>
      </c>
      <c r="B8" s="493">
        <v>16</v>
      </c>
      <c r="C8" s="332">
        <v>4</v>
      </c>
      <c r="D8" s="332">
        <f t="shared" si="3"/>
        <v>20</v>
      </c>
      <c r="E8" s="488"/>
      <c r="F8" s="493">
        <v>15</v>
      </c>
      <c r="G8" s="332">
        <v>3</v>
      </c>
      <c r="H8" s="476">
        <f>SUM(F8:G8)</f>
        <v>18</v>
      </c>
      <c r="I8" s="571">
        <v>0</v>
      </c>
      <c r="J8" s="572">
        <v>15</v>
      </c>
      <c r="K8" s="476">
        <v>3</v>
      </c>
      <c r="L8" s="476">
        <f>SUM(J8:K8)</f>
        <v>18</v>
      </c>
      <c r="M8" s="541">
        <f t="shared" ref="M8:M56" si="4">(L8-$H8)/$H8</f>
        <v>0</v>
      </c>
      <c r="N8" s="494">
        <v>15</v>
      </c>
      <c r="O8" s="476">
        <v>3</v>
      </c>
      <c r="P8" s="476">
        <f>SUM(N8:O8)</f>
        <v>18</v>
      </c>
      <c r="Q8" s="541">
        <f>(P8-$H8)/$H8</f>
        <v>0</v>
      </c>
      <c r="R8" s="494">
        <v>12</v>
      </c>
      <c r="S8" s="476">
        <v>3</v>
      </c>
      <c r="T8" s="476">
        <f>SUM(R8:S8)</f>
        <v>15</v>
      </c>
      <c r="U8" s="545">
        <f t="shared" ref="U8:U56" si="5">(T8-$H8)/$H8</f>
        <v>-0.16666666666666666</v>
      </c>
      <c r="V8" s="494">
        <v>13</v>
      </c>
      <c r="W8" s="476">
        <v>2</v>
      </c>
      <c r="X8" s="476">
        <f>SUM(V8:W8)</f>
        <v>15</v>
      </c>
      <c r="Y8" s="545">
        <f t="shared" ref="Y8:Y56" si="6">(X8-$H8)/$H8</f>
        <v>-0.16666666666666666</v>
      </c>
      <c r="Z8" s="494"/>
      <c r="AA8" s="476"/>
      <c r="AB8" s="476">
        <f>SUM(Z8:AA8)</f>
        <v>0</v>
      </c>
      <c r="AC8" s="541">
        <f t="shared" si="1"/>
        <v>-1</v>
      </c>
      <c r="AD8" s="572"/>
      <c r="AE8" s="476"/>
      <c r="AF8" s="476">
        <f>SUM(AD8:AE8)</f>
        <v>0</v>
      </c>
      <c r="AG8" s="541">
        <f t="shared" si="2"/>
        <v>-1</v>
      </c>
    </row>
    <row r="9" spans="1:33" x14ac:dyDescent="0.2">
      <c r="A9" s="483" t="s">
        <v>173</v>
      </c>
      <c r="B9" s="457">
        <f>SUM(B10:B11)</f>
        <v>76</v>
      </c>
      <c r="C9" s="387">
        <f>SUM(C10:C11)</f>
        <v>31</v>
      </c>
      <c r="D9" s="387">
        <f>SUM(B9:C9)</f>
        <v>107</v>
      </c>
      <c r="E9" s="489"/>
      <c r="F9" s="457">
        <f>SUM(F10:F11)</f>
        <v>74</v>
      </c>
      <c r="G9" s="387">
        <f>SUM(G10:G11)</f>
        <v>31</v>
      </c>
      <c r="H9" s="387">
        <f>SUM(H10:H11)</f>
        <v>105</v>
      </c>
      <c r="I9" s="567">
        <v>0</v>
      </c>
      <c r="J9" s="382">
        <f>SUM(J10:J11)</f>
        <v>76</v>
      </c>
      <c r="K9" s="387">
        <f>SUM(K10:K11)</f>
        <v>33</v>
      </c>
      <c r="L9" s="387">
        <f>SUM(L10:L11)</f>
        <v>109</v>
      </c>
      <c r="M9" s="568">
        <f t="shared" si="4"/>
        <v>3.8095238095238099E-2</v>
      </c>
      <c r="N9" s="457">
        <f>SUM(N10:N11)</f>
        <v>70</v>
      </c>
      <c r="O9" s="387">
        <f>SUM(O10:O11)</f>
        <v>33</v>
      </c>
      <c r="P9" s="387">
        <f>SUM(P10:P11)</f>
        <v>103</v>
      </c>
      <c r="Q9" s="568">
        <f t="shared" si="0"/>
        <v>-1.9047619047619049E-2</v>
      </c>
      <c r="R9" s="457">
        <f>SUM(R10:R11)</f>
        <v>70</v>
      </c>
      <c r="S9" s="387">
        <f>SUM(S10:S11)</f>
        <v>33</v>
      </c>
      <c r="T9" s="387">
        <f>SUM(T10:T11)</f>
        <v>103</v>
      </c>
      <c r="U9" s="568">
        <f t="shared" si="5"/>
        <v>-1.9047619047619049E-2</v>
      </c>
      <c r="V9" s="457">
        <f>SUM(V10:V11)</f>
        <v>67</v>
      </c>
      <c r="W9" s="387">
        <f>SUM(W10:W11)</f>
        <v>33</v>
      </c>
      <c r="X9" s="387">
        <f>SUM(X10:X11)</f>
        <v>100</v>
      </c>
      <c r="Y9" s="568">
        <f t="shared" si="6"/>
        <v>-4.7619047619047616E-2</v>
      </c>
      <c r="Z9" s="457">
        <f>SUM(Z10:Z11)</f>
        <v>0</v>
      </c>
      <c r="AA9" s="387">
        <f>SUM(AA10:AA11)</f>
        <v>0</v>
      </c>
      <c r="AB9" s="387">
        <f>SUM(AB10:AB11)</f>
        <v>0</v>
      </c>
      <c r="AC9" s="568">
        <f t="shared" si="1"/>
        <v>-1</v>
      </c>
      <c r="AD9" s="382">
        <f>SUM(AD10:AD11)</f>
        <v>0</v>
      </c>
      <c r="AE9" s="387">
        <f>SUM(AE10:AE11)</f>
        <v>0</v>
      </c>
      <c r="AF9" s="387">
        <f>SUM(AF10:AF11)</f>
        <v>0</v>
      </c>
      <c r="AG9" s="568">
        <f t="shared" si="2"/>
        <v>-1</v>
      </c>
    </row>
    <row r="10" spans="1:33" x14ac:dyDescent="0.2">
      <c r="A10" s="484" t="s">
        <v>185</v>
      </c>
      <c r="B10" s="493">
        <v>7</v>
      </c>
      <c r="C10" s="332">
        <v>8</v>
      </c>
      <c r="D10" s="332">
        <f>SUM(B10:C10)</f>
        <v>15</v>
      </c>
      <c r="E10" s="488"/>
      <c r="F10" s="493">
        <v>5</v>
      </c>
      <c r="G10" s="332">
        <v>8</v>
      </c>
      <c r="H10" s="476">
        <f>SUM(F10:G10)</f>
        <v>13</v>
      </c>
      <c r="I10" s="571">
        <v>0</v>
      </c>
      <c r="J10" s="572">
        <v>5</v>
      </c>
      <c r="K10" s="476">
        <v>9</v>
      </c>
      <c r="L10" s="476">
        <f>SUM(J10:K10)</f>
        <v>14</v>
      </c>
      <c r="M10" s="543">
        <f t="shared" si="4"/>
        <v>7.6923076923076927E-2</v>
      </c>
      <c r="N10" s="494">
        <v>4</v>
      </c>
      <c r="O10" s="476">
        <v>9</v>
      </c>
      <c r="P10" s="476">
        <f>SUM(N10:O10)</f>
        <v>13</v>
      </c>
      <c r="Q10" s="541">
        <f t="shared" si="0"/>
        <v>0</v>
      </c>
      <c r="R10" s="494">
        <v>4</v>
      </c>
      <c r="S10" s="476">
        <v>9</v>
      </c>
      <c r="T10" s="476">
        <f>SUM(R10:S10)</f>
        <v>13</v>
      </c>
      <c r="U10" s="541">
        <f t="shared" si="5"/>
        <v>0</v>
      </c>
      <c r="V10" s="494">
        <v>4</v>
      </c>
      <c r="W10" s="476">
        <v>9</v>
      </c>
      <c r="X10" s="476">
        <f>SUM(V10:W10)</f>
        <v>13</v>
      </c>
      <c r="Y10" s="541">
        <f t="shared" si="6"/>
        <v>0</v>
      </c>
      <c r="Z10" s="494"/>
      <c r="AA10" s="476"/>
      <c r="AB10" s="476">
        <f>SUM(Z10:AA10)</f>
        <v>0</v>
      </c>
      <c r="AC10" s="541">
        <f t="shared" si="1"/>
        <v>-1</v>
      </c>
      <c r="AD10" s="572"/>
      <c r="AE10" s="476"/>
      <c r="AF10" s="476">
        <f>SUM(AD10:AE10)</f>
        <v>0</v>
      </c>
      <c r="AG10" s="541">
        <f t="shared" si="2"/>
        <v>-1</v>
      </c>
    </row>
    <row r="11" spans="1:33" x14ac:dyDescent="0.2">
      <c r="A11" s="484" t="s">
        <v>184</v>
      </c>
      <c r="B11" s="493">
        <v>69</v>
      </c>
      <c r="C11" s="332">
        <v>23</v>
      </c>
      <c r="D11" s="332">
        <f t="shared" ref="D11:D56" si="7">SUM(B11:C11)</f>
        <v>92</v>
      </c>
      <c r="E11" s="488"/>
      <c r="F11" s="493">
        <v>69</v>
      </c>
      <c r="G11" s="332">
        <v>23</v>
      </c>
      <c r="H11" s="476">
        <f>SUM(F11:G11)</f>
        <v>92</v>
      </c>
      <c r="I11" s="571">
        <v>0</v>
      </c>
      <c r="J11" s="572">
        <v>71</v>
      </c>
      <c r="K11" s="476">
        <v>24</v>
      </c>
      <c r="L11" s="476">
        <f>SUM(J11:K11)</f>
        <v>95</v>
      </c>
      <c r="M11" s="543">
        <f t="shared" si="4"/>
        <v>3.2608695652173912E-2</v>
      </c>
      <c r="N11" s="494">
        <v>66</v>
      </c>
      <c r="O11" s="476">
        <v>24</v>
      </c>
      <c r="P11" s="476">
        <f>SUM(N11:O11)</f>
        <v>90</v>
      </c>
      <c r="Q11" s="541">
        <f t="shared" si="0"/>
        <v>-2.1739130434782608E-2</v>
      </c>
      <c r="R11" s="494">
        <v>66</v>
      </c>
      <c r="S11" s="476">
        <v>24</v>
      </c>
      <c r="T11" s="476">
        <f>SUM(R11:S11)</f>
        <v>90</v>
      </c>
      <c r="U11" s="541">
        <f t="shared" si="5"/>
        <v>-2.1739130434782608E-2</v>
      </c>
      <c r="V11" s="494">
        <v>63</v>
      </c>
      <c r="W11" s="476">
        <v>24</v>
      </c>
      <c r="X11" s="476">
        <f>SUM(V11:W11)</f>
        <v>87</v>
      </c>
      <c r="Y11" s="545">
        <f t="shared" si="6"/>
        <v>-5.434782608695652E-2</v>
      </c>
      <c r="Z11" s="494"/>
      <c r="AA11" s="476"/>
      <c r="AB11" s="476">
        <f>SUM(Z11:AA11)</f>
        <v>0</v>
      </c>
      <c r="AC11" s="541">
        <f t="shared" si="1"/>
        <v>-1</v>
      </c>
      <c r="AD11" s="572"/>
      <c r="AE11" s="476"/>
      <c r="AF11" s="476">
        <f>SUM(AD11:AE11)</f>
        <v>0</v>
      </c>
      <c r="AG11" s="541">
        <f t="shared" si="2"/>
        <v>-1</v>
      </c>
    </row>
    <row r="12" spans="1:33" x14ac:dyDescent="0.2">
      <c r="A12" s="483" t="s">
        <v>172</v>
      </c>
      <c r="B12" s="457">
        <f>SUM(B13:B14)</f>
        <v>228</v>
      </c>
      <c r="C12" s="387">
        <f>SUM(C13:C14)</f>
        <v>57</v>
      </c>
      <c r="D12" s="573">
        <f t="shared" si="7"/>
        <v>285</v>
      </c>
      <c r="E12" s="489"/>
      <c r="F12" s="457">
        <f>SUM(F13:F14)</f>
        <v>213</v>
      </c>
      <c r="G12" s="387">
        <f>SUM(G13:G14)</f>
        <v>52</v>
      </c>
      <c r="H12" s="387">
        <f>SUM(H13:H14)</f>
        <v>265</v>
      </c>
      <c r="I12" s="567">
        <v>0</v>
      </c>
      <c r="J12" s="382">
        <f>SUM(J13:J14)</f>
        <v>213</v>
      </c>
      <c r="K12" s="387">
        <f>SUM(K13:K14)</f>
        <v>49</v>
      </c>
      <c r="L12" s="387">
        <f>SUM(L13:L14)</f>
        <v>262</v>
      </c>
      <c r="M12" s="568">
        <f t="shared" si="4"/>
        <v>-1.1320754716981131E-2</v>
      </c>
      <c r="N12" s="457">
        <f>SUM(N13:N14)</f>
        <v>210</v>
      </c>
      <c r="O12" s="387">
        <f>SUM(O13:O14)</f>
        <v>48</v>
      </c>
      <c r="P12" s="387">
        <f>SUM(P13:P14)</f>
        <v>258</v>
      </c>
      <c r="Q12" s="568">
        <f t="shared" si="0"/>
        <v>-2.6415094339622643E-2</v>
      </c>
      <c r="R12" s="457">
        <f>SUM(R13:R14)</f>
        <v>210</v>
      </c>
      <c r="S12" s="387">
        <f>SUM(S13:S14)</f>
        <v>47</v>
      </c>
      <c r="T12" s="387">
        <f>SUM(T13:T14)</f>
        <v>257</v>
      </c>
      <c r="U12" s="568">
        <f t="shared" si="5"/>
        <v>-3.0188679245283019E-2</v>
      </c>
      <c r="V12" s="457">
        <f>SUM(V13:V14)</f>
        <v>199</v>
      </c>
      <c r="W12" s="387">
        <f>SUM(W13:W14)</f>
        <v>47</v>
      </c>
      <c r="X12" s="387">
        <f>SUM(X13:X14)</f>
        <v>246</v>
      </c>
      <c r="Y12" s="568">
        <f t="shared" si="6"/>
        <v>-7.1698113207547168E-2</v>
      </c>
      <c r="Z12" s="457">
        <f>SUM(Z13:Z14)</f>
        <v>0</v>
      </c>
      <c r="AA12" s="387">
        <f>SUM(AA13:AA14)</f>
        <v>0</v>
      </c>
      <c r="AB12" s="387">
        <f>SUM(AB13:AB14)</f>
        <v>0</v>
      </c>
      <c r="AC12" s="568">
        <f t="shared" si="1"/>
        <v>-1</v>
      </c>
      <c r="AD12" s="382">
        <f>SUM(AD13:AD14)</f>
        <v>0</v>
      </c>
      <c r="AE12" s="387">
        <f>SUM(AE13:AE14)</f>
        <v>0</v>
      </c>
      <c r="AF12" s="387">
        <f>SUM(AF13:AF14)</f>
        <v>0</v>
      </c>
      <c r="AG12" s="568">
        <f t="shared" si="2"/>
        <v>-1</v>
      </c>
    </row>
    <row r="13" spans="1:33" x14ac:dyDescent="0.2">
      <c r="A13" s="484" t="s">
        <v>150</v>
      </c>
      <c r="B13" s="493">
        <v>47</v>
      </c>
      <c r="C13" s="332">
        <v>10</v>
      </c>
      <c r="D13" s="332">
        <f t="shared" si="7"/>
        <v>57</v>
      </c>
      <c r="E13" s="488"/>
      <c r="F13" s="493">
        <v>41</v>
      </c>
      <c r="G13" s="332">
        <v>6</v>
      </c>
      <c r="H13" s="476">
        <f>SUM(F13:G13)</f>
        <v>47</v>
      </c>
      <c r="I13" s="571">
        <v>0</v>
      </c>
      <c r="J13" s="338">
        <v>41</v>
      </c>
      <c r="K13" s="332">
        <v>7</v>
      </c>
      <c r="L13" s="476">
        <f>SUM(J13:K13)</f>
        <v>48</v>
      </c>
      <c r="M13" s="543">
        <f t="shared" si="4"/>
        <v>2.1276595744680851E-2</v>
      </c>
      <c r="N13" s="494">
        <v>39</v>
      </c>
      <c r="O13" s="476">
        <v>7</v>
      </c>
      <c r="P13" s="476">
        <f>SUM(N13:O13)</f>
        <v>46</v>
      </c>
      <c r="Q13" s="545">
        <f t="shared" si="0"/>
        <v>-2.1276595744680851E-2</v>
      </c>
      <c r="R13" s="494">
        <v>39</v>
      </c>
      <c r="S13" s="476">
        <v>7</v>
      </c>
      <c r="T13" s="476">
        <f>SUM(R13:S13)</f>
        <v>46</v>
      </c>
      <c r="U13" s="541">
        <f t="shared" si="5"/>
        <v>-2.1276595744680851E-2</v>
      </c>
      <c r="V13" s="494">
        <v>36</v>
      </c>
      <c r="W13" s="476">
        <v>7</v>
      </c>
      <c r="X13" s="476">
        <f>SUM(V13:W13)</f>
        <v>43</v>
      </c>
      <c r="Y13" s="545">
        <f t="shared" si="6"/>
        <v>-8.5106382978723402E-2</v>
      </c>
      <c r="Z13" s="494"/>
      <c r="AA13" s="476"/>
      <c r="AB13" s="476">
        <f>SUM(Z13:AA13)</f>
        <v>0</v>
      </c>
      <c r="AC13" s="541">
        <f t="shared" si="1"/>
        <v>-1</v>
      </c>
      <c r="AD13" s="572"/>
      <c r="AE13" s="476"/>
      <c r="AF13" s="476">
        <f>SUM(AD13:AE13)</f>
        <v>0</v>
      </c>
      <c r="AG13" s="541">
        <f t="shared" si="2"/>
        <v>-1</v>
      </c>
    </row>
    <row r="14" spans="1:33" x14ac:dyDescent="0.2">
      <c r="A14" s="484" t="s">
        <v>91</v>
      </c>
      <c r="B14" s="493">
        <v>181</v>
      </c>
      <c r="C14" s="332">
        <v>47</v>
      </c>
      <c r="D14" s="332">
        <f t="shared" si="7"/>
        <v>228</v>
      </c>
      <c r="E14" s="488"/>
      <c r="F14" s="494">
        <v>172</v>
      </c>
      <c r="G14" s="476">
        <v>46</v>
      </c>
      <c r="H14" s="476">
        <f>SUM(F14:G14)</f>
        <v>218</v>
      </c>
      <c r="I14" s="571">
        <v>0</v>
      </c>
      <c r="J14" s="572">
        <v>172</v>
      </c>
      <c r="K14" s="476">
        <v>42</v>
      </c>
      <c r="L14" s="476">
        <f>SUM(J14:K14)</f>
        <v>214</v>
      </c>
      <c r="M14" s="541">
        <f t="shared" si="4"/>
        <v>-1.834862385321101E-2</v>
      </c>
      <c r="N14" s="494">
        <v>171</v>
      </c>
      <c r="O14" s="476">
        <v>41</v>
      </c>
      <c r="P14" s="476">
        <f>SUM(N14:O14)</f>
        <v>212</v>
      </c>
      <c r="Q14" s="541">
        <f t="shared" si="0"/>
        <v>-2.7522935779816515E-2</v>
      </c>
      <c r="R14" s="494">
        <v>171</v>
      </c>
      <c r="S14" s="476">
        <v>40</v>
      </c>
      <c r="T14" s="476">
        <f>SUM(R14:S14)</f>
        <v>211</v>
      </c>
      <c r="U14" s="541">
        <f t="shared" si="5"/>
        <v>-3.2110091743119268E-2</v>
      </c>
      <c r="V14" s="494">
        <v>163</v>
      </c>
      <c r="W14" s="476">
        <v>40</v>
      </c>
      <c r="X14" s="476">
        <f>SUM(V14:W14)</f>
        <v>203</v>
      </c>
      <c r="Y14" s="545">
        <f>(X14-$H14)/$H14</f>
        <v>-6.8807339449541288E-2</v>
      </c>
      <c r="Z14" s="494"/>
      <c r="AA14" s="476"/>
      <c r="AB14" s="476">
        <f>SUM(Z14:AA14)</f>
        <v>0</v>
      </c>
      <c r="AC14" s="541">
        <f t="shared" si="1"/>
        <v>-1</v>
      </c>
      <c r="AD14" s="572"/>
      <c r="AE14" s="476"/>
      <c r="AF14" s="476">
        <f>SUM(AD14:AE14)</f>
        <v>0</v>
      </c>
      <c r="AG14" s="541">
        <f t="shared" si="2"/>
        <v>-1</v>
      </c>
    </row>
    <row r="15" spans="1:33" x14ac:dyDescent="0.2">
      <c r="A15" s="482" t="s">
        <v>81</v>
      </c>
      <c r="B15" s="492">
        <f>B16+B21</f>
        <v>144</v>
      </c>
      <c r="C15" s="475">
        <f>C16+C21</f>
        <v>40</v>
      </c>
      <c r="D15" s="574">
        <f t="shared" si="7"/>
        <v>184</v>
      </c>
      <c r="E15" s="562"/>
      <c r="F15" s="492">
        <f>F16+F21</f>
        <v>145</v>
      </c>
      <c r="G15" s="475">
        <f>G16+G21</f>
        <v>41</v>
      </c>
      <c r="H15" s="475">
        <f>H16+H21</f>
        <v>186</v>
      </c>
      <c r="I15" s="563">
        <v>0</v>
      </c>
      <c r="J15" s="564">
        <f>J16+J21</f>
        <v>142</v>
      </c>
      <c r="K15" s="475">
        <f>K16+K21</f>
        <v>40</v>
      </c>
      <c r="L15" s="475">
        <f>L16+L21</f>
        <v>182</v>
      </c>
      <c r="M15" s="565">
        <f t="shared" si="4"/>
        <v>-2.1505376344086023E-2</v>
      </c>
      <c r="N15" s="492">
        <f>N16+N21</f>
        <v>140</v>
      </c>
      <c r="O15" s="475">
        <f>O16+O21</f>
        <v>40</v>
      </c>
      <c r="P15" s="475">
        <f>P16+P21</f>
        <v>180</v>
      </c>
      <c r="Q15" s="539">
        <f t="shared" si="0"/>
        <v>-3.2258064516129031E-2</v>
      </c>
      <c r="R15" s="492">
        <f>R16+R21</f>
        <v>136</v>
      </c>
      <c r="S15" s="475">
        <f>S16+S21</f>
        <v>39</v>
      </c>
      <c r="T15" s="475">
        <f>T16+T21</f>
        <v>175</v>
      </c>
      <c r="U15" s="539">
        <f t="shared" si="5"/>
        <v>-5.9139784946236562E-2</v>
      </c>
      <c r="V15" s="492">
        <f>V16+V21</f>
        <v>132</v>
      </c>
      <c r="W15" s="475">
        <f>W16+W21</f>
        <v>39</v>
      </c>
      <c r="X15" s="475">
        <f>X16+X21</f>
        <v>171</v>
      </c>
      <c r="Y15" s="565">
        <f t="shared" si="6"/>
        <v>-8.0645161290322578E-2</v>
      </c>
      <c r="Z15" s="492">
        <f>Z16+Z21</f>
        <v>0</v>
      </c>
      <c r="AA15" s="475">
        <f>AA16+AA21</f>
        <v>0</v>
      </c>
      <c r="AB15" s="475">
        <f>AB16+AB21</f>
        <v>0</v>
      </c>
      <c r="AC15" s="565">
        <f t="shared" si="1"/>
        <v>-1</v>
      </c>
      <c r="AD15" s="564">
        <f>AD16+AD21</f>
        <v>0</v>
      </c>
      <c r="AE15" s="475">
        <f>AE16+AE21</f>
        <v>0</v>
      </c>
      <c r="AF15" s="475">
        <f>AF16+AF21</f>
        <v>0</v>
      </c>
      <c r="AG15" s="565">
        <f t="shared" si="2"/>
        <v>-1</v>
      </c>
    </row>
    <row r="16" spans="1:33" x14ac:dyDescent="0.2">
      <c r="A16" s="483" t="s">
        <v>173</v>
      </c>
      <c r="B16" s="457">
        <f>SUM(B17:B20)</f>
        <v>75</v>
      </c>
      <c r="C16" s="387">
        <f>SUM(C17:C20)</f>
        <v>33</v>
      </c>
      <c r="D16" s="573">
        <f t="shared" si="7"/>
        <v>108</v>
      </c>
      <c r="E16" s="489"/>
      <c r="F16" s="457">
        <f>SUM(F17:F20)</f>
        <v>76</v>
      </c>
      <c r="G16" s="387">
        <f>SUM(G17:G20)</f>
        <v>34</v>
      </c>
      <c r="H16" s="387">
        <f>SUM(H17:H20)</f>
        <v>110</v>
      </c>
      <c r="I16" s="567">
        <v>0</v>
      </c>
      <c r="J16" s="382">
        <f>SUM(J17:J20)</f>
        <v>75</v>
      </c>
      <c r="K16" s="387">
        <f>SUM(K17:K20)</f>
        <v>33</v>
      </c>
      <c r="L16" s="387">
        <f>SUM(L17:L20)</f>
        <v>108</v>
      </c>
      <c r="M16" s="568">
        <f t="shared" si="4"/>
        <v>-1.8181818181818181E-2</v>
      </c>
      <c r="N16" s="457">
        <f>SUM(N17:N20)</f>
        <v>74</v>
      </c>
      <c r="O16" s="387">
        <f>SUM(O17:O20)</f>
        <v>33</v>
      </c>
      <c r="P16" s="387">
        <f>SUM(P17:P20)</f>
        <v>107</v>
      </c>
      <c r="Q16" s="568">
        <f t="shared" si="0"/>
        <v>-2.7272727272727271E-2</v>
      </c>
      <c r="R16" s="457">
        <f>SUM(R17:R20)</f>
        <v>71</v>
      </c>
      <c r="S16" s="387">
        <f>SUM(S17:S20)</f>
        <v>32</v>
      </c>
      <c r="T16" s="387">
        <f>SUM(T17:T20)</f>
        <v>103</v>
      </c>
      <c r="U16" s="568">
        <f t="shared" si="5"/>
        <v>-6.363636363636363E-2</v>
      </c>
      <c r="V16" s="457">
        <f>SUM(V17:V20)</f>
        <v>67</v>
      </c>
      <c r="W16" s="387">
        <f>SUM(W17:W20)</f>
        <v>32</v>
      </c>
      <c r="X16" s="387">
        <f>SUM(X17:X20)</f>
        <v>99</v>
      </c>
      <c r="Y16" s="568">
        <f t="shared" si="6"/>
        <v>-0.1</v>
      </c>
      <c r="Z16" s="457">
        <f>SUM(Z17:Z20)</f>
        <v>0</v>
      </c>
      <c r="AA16" s="387">
        <f>SUM(AA17:AA20)</f>
        <v>0</v>
      </c>
      <c r="AB16" s="387">
        <f>SUM(AB17:AB20)</f>
        <v>0</v>
      </c>
      <c r="AC16" s="568">
        <f t="shared" si="1"/>
        <v>-1</v>
      </c>
      <c r="AD16" s="382">
        <f>SUM(AD17:AD20)</f>
        <v>0</v>
      </c>
      <c r="AE16" s="387">
        <f>SUM(AE17:AE20)</f>
        <v>0</v>
      </c>
      <c r="AF16" s="387">
        <f>SUM(AF17:AF20)</f>
        <v>0</v>
      </c>
      <c r="AG16" s="568">
        <f t="shared" si="2"/>
        <v>-1</v>
      </c>
    </row>
    <row r="17" spans="1:33" x14ac:dyDescent="0.2">
      <c r="A17" s="484" t="s">
        <v>9</v>
      </c>
      <c r="B17" s="493">
        <v>12</v>
      </c>
      <c r="C17" s="332">
        <v>10</v>
      </c>
      <c r="D17" s="332">
        <f t="shared" si="7"/>
        <v>22</v>
      </c>
      <c r="E17" s="488"/>
      <c r="F17" s="493">
        <v>13</v>
      </c>
      <c r="G17" s="332">
        <v>10</v>
      </c>
      <c r="H17" s="476">
        <f>SUM(F17:G17)</f>
        <v>23</v>
      </c>
      <c r="I17" s="571">
        <v>0</v>
      </c>
      <c r="J17" s="572">
        <v>13</v>
      </c>
      <c r="K17" s="476">
        <v>9</v>
      </c>
      <c r="L17" s="476">
        <f>SUM(J17:K17)</f>
        <v>22</v>
      </c>
      <c r="M17" s="541">
        <f t="shared" si="4"/>
        <v>-4.3478260869565216E-2</v>
      </c>
      <c r="N17" s="494">
        <v>13</v>
      </c>
      <c r="O17" s="476">
        <v>9</v>
      </c>
      <c r="P17" s="476">
        <f>SUM(N17:O17)</f>
        <v>22</v>
      </c>
      <c r="Q17" s="541">
        <f t="shared" si="0"/>
        <v>-4.3478260869565216E-2</v>
      </c>
      <c r="R17" s="494">
        <v>13</v>
      </c>
      <c r="S17" s="476">
        <v>9</v>
      </c>
      <c r="T17" s="476">
        <f>SUM(R17:S17)</f>
        <v>22</v>
      </c>
      <c r="U17" s="541">
        <f t="shared" si="5"/>
        <v>-4.3478260869565216E-2</v>
      </c>
      <c r="V17" s="494">
        <v>12</v>
      </c>
      <c r="W17" s="476">
        <v>9</v>
      </c>
      <c r="X17" s="476">
        <f>SUM(V17:W17)</f>
        <v>21</v>
      </c>
      <c r="Y17" s="545">
        <f t="shared" si="6"/>
        <v>-8.6956521739130432E-2</v>
      </c>
      <c r="Z17" s="494"/>
      <c r="AA17" s="476"/>
      <c r="AB17" s="476">
        <f>SUM(Z17:AA17)</f>
        <v>0</v>
      </c>
      <c r="AC17" s="541">
        <f t="shared" si="1"/>
        <v>-1</v>
      </c>
      <c r="AD17" s="572"/>
      <c r="AE17" s="476"/>
      <c r="AF17" s="476">
        <f>SUM(AD17:AE17)</f>
        <v>0</v>
      </c>
      <c r="AG17" s="541">
        <f t="shared" si="2"/>
        <v>-1</v>
      </c>
    </row>
    <row r="18" spans="1:33" x14ac:dyDescent="0.2">
      <c r="A18" s="484" t="s">
        <v>103</v>
      </c>
      <c r="B18" s="493">
        <v>24</v>
      </c>
      <c r="C18" s="332">
        <v>5</v>
      </c>
      <c r="D18" s="332">
        <f t="shared" si="7"/>
        <v>29</v>
      </c>
      <c r="E18" s="488"/>
      <c r="F18" s="493">
        <v>24</v>
      </c>
      <c r="G18" s="575">
        <v>6</v>
      </c>
      <c r="H18" s="476">
        <f>SUM(F18:G18)</f>
        <v>30</v>
      </c>
      <c r="I18" s="571">
        <v>0</v>
      </c>
      <c r="J18" s="572">
        <v>24</v>
      </c>
      <c r="K18" s="576">
        <v>6</v>
      </c>
      <c r="L18" s="476">
        <f>SUM(J18:K18)</f>
        <v>30</v>
      </c>
      <c r="M18" s="541">
        <f t="shared" si="4"/>
        <v>0</v>
      </c>
      <c r="N18" s="494">
        <v>23</v>
      </c>
      <c r="O18" s="576">
        <v>6</v>
      </c>
      <c r="P18" s="476">
        <f>SUM(N18:O18)</f>
        <v>29</v>
      </c>
      <c r="Q18" s="541">
        <f t="shared" si="0"/>
        <v>-3.3333333333333333E-2</v>
      </c>
      <c r="R18" s="494">
        <v>22</v>
      </c>
      <c r="S18" s="576">
        <v>6</v>
      </c>
      <c r="T18" s="476">
        <f>SUM(R18:S18)</f>
        <v>28</v>
      </c>
      <c r="U18" s="545">
        <f t="shared" si="5"/>
        <v>-6.6666666666666666E-2</v>
      </c>
      <c r="V18" s="494">
        <v>20</v>
      </c>
      <c r="W18" s="576">
        <v>6</v>
      </c>
      <c r="X18" s="476">
        <f>SUM(V18:W18)</f>
        <v>26</v>
      </c>
      <c r="Y18" s="545">
        <f t="shared" si="6"/>
        <v>-0.13333333333333333</v>
      </c>
      <c r="Z18" s="494"/>
      <c r="AA18" s="576"/>
      <c r="AB18" s="476">
        <f>SUM(Z18:AA18)</f>
        <v>0</v>
      </c>
      <c r="AC18" s="541">
        <f t="shared" si="1"/>
        <v>-1</v>
      </c>
      <c r="AD18" s="572"/>
      <c r="AE18" s="576"/>
      <c r="AF18" s="476">
        <f>SUM(AD18:AE18)</f>
        <v>0</v>
      </c>
      <c r="AG18" s="541">
        <f t="shared" si="2"/>
        <v>-1</v>
      </c>
    </row>
    <row r="19" spans="1:33" x14ac:dyDescent="0.2">
      <c r="A19" s="484" t="s">
        <v>13</v>
      </c>
      <c r="B19" s="493">
        <v>11</v>
      </c>
      <c r="C19" s="332">
        <v>17</v>
      </c>
      <c r="D19" s="332">
        <f t="shared" si="7"/>
        <v>28</v>
      </c>
      <c r="E19" s="488"/>
      <c r="F19" s="493">
        <v>11</v>
      </c>
      <c r="G19" s="332">
        <v>17</v>
      </c>
      <c r="H19" s="476">
        <f>SUM(F19:G19)</f>
        <v>28</v>
      </c>
      <c r="I19" s="571">
        <v>0</v>
      </c>
      <c r="J19" s="572">
        <v>11</v>
      </c>
      <c r="K19" s="476">
        <v>17</v>
      </c>
      <c r="L19" s="476">
        <f>SUM(J19:K19)</f>
        <v>28</v>
      </c>
      <c r="M19" s="541">
        <f t="shared" si="4"/>
        <v>0</v>
      </c>
      <c r="N19" s="494">
        <v>11</v>
      </c>
      <c r="O19" s="476">
        <v>17</v>
      </c>
      <c r="P19" s="476">
        <f>SUM(N19:O19)</f>
        <v>28</v>
      </c>
      <c r="Q19" s="541">
        <f t="shared" si="0"/>
        <v>0</v>
      </c>
      <c r="R19" s="494">
        <v>10</v>
      </c>
      <c r="S19" s="476">
        <v>16</v>
      </c>
      <c r="T19" s="476">
        <f>SUM(R19:S19)</f>
        <v>26</v>
      </c>
      <c r="U19" s="545">
        <f t="shared" si="5"/>
        <v>-7.1428571428571425E-2</v>
      </c>
      <c r="V19" s="494">
        <v>10</v>
      </c>
      <c r="W19" s="476">
        <v>16</v>
      </c>
      <c r="X19" s="476">
        <f>SUM(V19:W19)</f>
        <v>26</v>
      </c>
      <c r="Y19" s="545">
        <f t="shared" si="6"/>
        <v>-7.1428571428571425E-2</v>
      </c>
      <c r="Z19" s="494"/>
      <c r="AA19" s="476"/>
      <c r="AB19" s="476">
        <f>SUM(Z19:AA19)</f>
        <v>0</v>
      </c>
      <c r="AC19" s="541">
        <f t="shared" si="1"/>
        <v>-1</v>
      </c>
      <c r="AD19" s="572"/>
      <c r="AE19" s="476"/>
      <c r="AF19" s="476">
        <f>SUM(AD19:AE19)</f>
        <v>0</v>
      </c>
      <c r="AG19" s="541">
        <f t="shared" si="2"/>
        <v>-1</v>
      </c>
    </row>
    <row r="20" spans="1:33" x14ac:dyDescent="0.2">
      <c r="A20" s="484" t="s">
        <v>80</v>
      </c>
      <c r="B20" s="493">
        <v>28</v>
      </c>
      <c r="C20" s="332">
        <v>1</v>
      </c>
      <c r="D20" s="332">
        <f t="shared" si="7"/>
        <v>29</v>
      </c>
      <c r="E20" s="488"/>
      <c r="F20" s="493">
        <v>28</v>
      </c>
      <c r="G20" s="332">
        <v>1</v>
      </c>
      <c r="H20" s="476">
        <f>SUM(F20:G20)</f>
        <v>29</v>
      </c>
      <c r="I20" s="571">
        <v>0</v>
      </c>
      <c r="J20" s="572">
        <v>27</v>
      </c>
      <c r="K20" s="476">
        <v>1</v>
      </c>
      <c r="L20" s="476">
        <f>SUM(J20:K20)</f>
        <v>28</v>
      </c>
      <c r="M20" s="541">
        <f t="shared" si="4"/>
        <v>-3.4482758620689655E-2</v>
      </c>
      <c r="N20" s="494">
        <v>27</v>
      </c>
      <c r="O20" s="476">
        <v>1</v>
      </c>
      <c r="P20" s="476">
        <f>SUM(N20:O20)</f>
        <v>28</v>
      </c>
      <c r="Q20" s="541">
        <f t="shared" si="0"/>
        <v>-3.4482758620689655E-2</v>
      </c>
      <c r="R20" s="494">
        <v>26</v>
      </c>
      <c r="S20" s="476">
        <v>1</v>
      </c>
      <c r="T20" s="476">
        <f>SUM(R20:S20)</f>
        <v>27</v>
      </c>
      <c r="U20" s="545">
        <f t="shared" si="5"/>
        <v>-6.8965517241379309E-2</v>
      </c>
      <c r="V20" s="494">
        <v>25</v>
      </c>
      <c r="W20" s="476">
        <v>1</v>
      </c>
      <c r="X20" s="476">
        <f>SUM(V20:W20)</f>
        <v>26</v>
      </c>
      <c r="Y20" s="545">
        <f t="shared" si="6"/>
        <v>-0.10344827586206896</v>
      </c>
      <c r="Z20" s="494"/>
      <c r="AA20" s="476"/>
      <c r="AB20" s="476">
        <f>SUM(Z20:AA20)</f>
        <v>0</v>
      </c>
      <c r="AC20" s="541">
        <f t="shared" si="1"/>
        <v>-1</v>
      </c>
      <c r="AD20" s="572"/>
      <c r="AE20" s="476"/>
      <c r="AF20" s="476">
        <f>SUM(AD20:AE20)</f>
        <v>0</v>
      </c>
      <c r="AG20" s="541">
        <f t="shared" si="2"/>
        <v>-1</v>
      </c>
    </row>
    <row r="21" spans="1:33" x14ac:dyDescent="0.2">
      <c r="A21" s="483" t="s">
        <v>172</v>
      </c>
      <c r="B21" s="457">
        <f>SUM(B22:B23)</f>
        <v>69</v>
      </c>
      <c r="C21" s="387">
        <f>SUM(C22:C23)</f>
        <v>7</v>
      </c>
      <c r="D21" s="573">
        <f t="shared" si="7"/>
        <v>76</v>
      </c>
      <c r="E21" s="489"/>
      <c r="F21" s="457">
        <f>SUM(F22:F23)</f>
        <v>69</v>
      </c>
      <c r="G21" s="387">
        <f>SUM(G22:G23)</f>
        <v>7</v>
      </c>
      <c r="H21" s="387">
        <f>SUM(H22:H23)</f>
        <v>76</v>
      </c>
      <c r="I21" s="567">
        <v>0</v>
      </c>
      <c r="J21" s="382">
        <f>SUM(J22:J23)</f>
        <v>67</v>
      </c>
      <c r="K21" s="387">
        <f>SUM(K22:K23)</f>
        <v>7</v>
      </c>
      <c r="L21" s="387">
        <f>SUM(L22:L23)</f>
        <v>74</v>
      </c>
      <c r="M21" s="568">
        <f t="shared" si="4"/>
        <v>-2.6315789473684209E-2</v>
      </c>
      <c r="N21" s="457">
        <f>SUM(N22:N23)</f>
        <v>66</v>
      </c>
      <c r="O21" s="387">
        <f>SUM(O22:O23)</f>
        <v>7</v>
      </c>
      <c r="P21" s="387">
        <f>SUM(P22:P23)</f>
        <v>73</v>
      </c>
      <c r="Q21" s="568">
        <f t="shared" si="0"/>
        <v>-3.9473684210526314E-2</v>
      </c>
      <c r="R21" s="457">
        <f>SUM(R22:R23)</f>
        <v>65</v>
      </c>
      <c r="S21" s="387">
        <f>SUM(S22:S23)</f>
        <v>7</v>
      </c>
      <c r="T21" s="387">
        <f>SUM(T22:T23)</f>
        <v>72</v>
      </c>
      <c r="U21" s="568">
        <f t="shared" si="5"/>
        <v>-5.2631578947368418E-2</v>
      </c>
      <c r="V21" s="457">
        <f>SUM(V22:V23)</f>
        <v>65</v>
      </c>
      <c r="W21" s="387">
        <f>SUM(W22:W23)</f>
        <v>7</v>
      </c>
      <c r="X21" s="387">
        <f>SUM(X22:X23)</f>
        <v>72</v>
      </c>
      <c r="Y21" s="568">
        <f t="shared" si="6"/>
        <v>-5.2631578947368418E-2</v>
      </c>
      <c r="Z21" s="457">
        <f>SUM(Z22:Z23)</f>
        <v>0</v>
      </c>
      <c r="AA21" s="387">
        <f>SUM(AA22:AA23)</f>
        <v>0</v>
      </c>
      <c r="AB21" s="387">
        <f>SUM(AB22:AB23)</f>
        <v>0</v>
      </c>
      <c r="AC21" s="540">
        <f t="shared" si="1"/>
        <v>-1</v>
      </c>
      <c r="AD21" s="382">
        <f>SUM(AD22:AD23)</f>
        <v>0</v>
      </c>
      <c r="AE21" s="387">
        <f>SUM(AE22:AE23)</f>
        <v>0</v>
      </c>
      <c r="AF21" s="387">
        <f>SUM(AF22:AF23)</f>
        <v>0</v>
      </c>
      <c r="AG21" s="568">
        <f t="shared" si="2"/>
        <v>-1</v>
      </c>
    </row>
    <row r="22" spans="1:33" x14ac:dyDescent="0.2">
      <c r="A22" s="484" t="s">
        <v>3</v>
      </c>
      <c r="B22" s="493">
        <v>24</v>
      </c>
      <c r="C22" s="332">
        <v>1</v>
      </c>
      <c r="D22" s="332">
        <f t="shared" si="7"/>
        <v>25</v>
      </c>
      <c r="E22" s="488"/>
      <c r="F22" s="493">
        <v>24</v>
      </c>
      <c r="G22" s="332">
        <v>1</v>
      </c>
      <c r="H22" s="476">
        <f>SUM(F22:G22)</f>
        <v>25</v>
      </c>
      <c r="I22" s="571">
        <v>0</v>
      </c>
      <c r="J22" s="572">
        <v>23</v>
      </c>
      <c r="K22" s="476">
        <v>1</v>
      </c>
      <c r="L22" s="476">
        <f>SUM(J22:K22)</f>
        <v>24</v>
      </c>
      <c r="M22" s="541">
        <f t="shared" si="4"/>
        <v>-0.04</v>
      </c>
      <c r="N22" s="494">
        <v>23</v>
      </c>
      <c r="O22" s="476">
        <v>1</v>
      </c>
      <c r="P22" s="476">
        <f>SUM(N22:O22)</f>
        <v>24</v>
      </c>
      <c r="Q22" s="541">
        <f t="shared" si="0"/>
        <v>-0.04</v>
      </c>
      <c r="R22" s="494">
        <v>22</v>
      </c>
      <c r="S22" s="476">
        <v>1</v>
      </c>
      <c r="T22" s="476">
        <f>SUM(R22:S22)</f>
        <v>23</v>
      </c>
      <c r="U22" s="545">
        <f t="shared" si="5"/>
        <v>-0.08</v>
      </c>
      <c r="V22" s="494">
        <v>22</v>
      </c>
      <c r="W22" s="476">
        <v>1</v>
      </c>
      <c r="X22" s="476">
        <f>SUM(V22:W22)</f>
        <v>23</v>
      </c>
      <c r="Y22" s="545">
        <f t="shared" si="6"/>
        <v>-0.08</v>
      </c>
      <c r="Z22" s="494"/>
      <c r="AA22" s="476"/>
      <c r="AB22" s="476">
        <f>SUM(Z22:AA22)</f>
        <v>0</v>
      </c>
      <c r="AC22" s="541">
        <f t="shared" si="1"/>
        <v>-1</v>
      </c>
      <c r="AD22" s="572"/>
      <c r="AE22" s="476"/>
      <c r="AF22" s="476">
        <f>SUM(AD22:AE22)</f>
        <v>0</v>
      </c>
      <c r="AG22" s="541">
        <f t="shared" si="2"/>
        <v>-1</v>
      </c>
    </row>
    <row r="23" spans="1:33" x14ac:dyDescent="0.2">
      <c r="A23" s="484" t="s">
        <v>91</v>
      </c>
      <c r="B23" s="493">
        <v>45</v>
      </c>
      <c r="C23" s="332">
        <v>6</v>
      </c>
      <c r="D23" s="332">
        <f t="shared" si="7"/>
        <v>51</v>
      </c>
      <c r="E23" s="488"/>
      <c r="F23" s="493">
        <v>45</v>
      </c>
      <c r="G23" s="332">
        <v>6</v>
      </c>
      <c r="H23" s="476">
        <f>SUM(F23:G23)</f>
        <v>51</v>
      </c>
      <c r="I23" s="571">
        <v>0</v>
      </c>
      <c r="J23" s="572">
        <v>44</v>
      </c>
      <c r="K23" s="476">
        <v>6</v>
      </c>
      <c r="L23" s="476">
        <f>SUM(J23:K23)</f>
        <v>50</v>
      </c>
      <c r="M23" s="541">
        <f t="shared" si="4"/>
        <v>-1.9607843137254902E-2</v>
      </c>
      <c r="N23" s="494">
        <v>43</v>
      </c>
      <c r="O23" s="476">
        <v>6</v>
      </c>
      <c r="P23" s="476">
        <f>SUM(N23:O23)</f>
        <v>49</v>
      </c>
      <c r="Q23" s="541">
        <f t="shared" si="0"/>
        <v>-3.9215686274509803E-2</v>
      </c>
      <c r="R23" s="494">
        <v>43</v>
      </c>
      <c r="S23" s="476">
        <v>6</v>
      </c>
      <c r="T23" s="476">
        <f>SUM(R23:S23)</f>
        <v>49</v>
      </c>
      <c r="U23" s="541">
        <f t="shared" si="5"/>
        <v>-3.9215686274509803E-2</v>
      </c>
      <c r="V23" s="494">
        <v>43</v>
      </c>
      <c r="W23" s="476">
        <v>6</v>
      </c>
      <c r="X23" s="476">
        <f>SUM(V23:W23)</f>
        <v>49</v>
      </c>
      <c r="Y23" s="541">
        <f t="shared" si="6"/>
        <v>-3.9215686274509803E-2</v>
      </c>
      <c r="Z23" s="494"/>
      <c r="AA23" s="476"/>
      <c r="AB23" s="476">
        <f>SUM(Z23:AA23)</f>
        <v>0</v>
      </c>
      <c r="AC23" s="541">
        <f t="shared" si="1"/>
        <v>-1</v>
      </c>
      <c r="AD23" s="572"/>
      <c r="AE23" s="476"/>
      <c r="AF23" s="476">
        <f>SUM(AD23:AE23)</f>
        <v>0</v>
      </c>
      <c r="AG23" s="541">
        <f t="shared" si="2"/>
        <v>-1</v>
      </c>
    </row>
    <row r="24" spans="1:33" x14ac:dyDescent="0.2">
      <c r="A24" s="482" t="s">
        <v>82</v>
      </c>
      <c r="B24" s="492">
        <f>B25+B30+B46</f>
        <v>918</v>
      </c>
      <c r="C24" s="475">
        <f>C25+C30+C46</f>
        <v>312</v>
      </c>
      <c r="D24" s="574">
        <f t="shared" si="7"/>
        <v>1230</v>
      </c>
      <c r="E24" s="562"/>
      <c r="F24" s="492">
        <f>F25+F30+F46</f>
        <v>877</v>
      </c>
      <c r="G24" s="475">
        <f>G25+G30+G46</f>
        <v>294</v>
      </c>
      <c r="H24" s="475">
        <f>H25+H30+H46</f>
        <v>1171</v>
      </c>
      <c r="I24" s="563">
        <v>0</v>
      </c>
      <c r="J24" s="564">
        <f>J25+J30+J46</f>
        <v>877</v>
      </c>
      <c r="K24" s="475">
        <f>K25+K30+K46</f>
        <v>298</v>
      </c>
      <c r="L24" s="475">
        <f>L25+L30+L46</f>
        <v>1175</v>
      </c>
      <c r="M24" s="565">
        <f t="shared" si="4"/>
        <v>3.4158838599487617E-3</v>
      </c>
      <c r="N24" s="492">
        <f>N25+N30+N46</f>
        <v>865</v>
      </c>
      <c r="O24" s="475">
        <f>O25+O30+O46</f>
        <v>292</v>
      </c>
      <c r="P24" s="475">
        <f>P25+P30+P46</f>
        <v>1157</v>
      </c>
      <c r="Q24" s="539">
        <f t="shared" si="0"/>
        <v>-1.1955593509820665E-2</v>
      </c>
      <c r="R24" s="492">
        <f>R25+R30+R46</f>
        <v>855</v>
      </c>
      <c r="S24" s="475">
        <f>S25+S30+S46</f>
        <v>285</v>
      </c>
      <c r="T24" s="475">
        <f>T25+T30+T46</f>
        <v>1140</v>
      </c>
      <c r="U24" s="539">
        <f t="shared" si="5"/>
        <v>-2.6473099914602904E-2</v>
      </c>
      <c r="V24" s="492">
        <f>V25+V30+V46</f>
        <v>840</v>
      </c>
      <c r="W24" s="475">
        <f>W25+W30+W46</f>
        <v>278</v>
      </c>
      <c r="X24" s="475">
        <f>X25+X30+X46</f>
        <v>1118</v>
      </c>
      <c r="Y24" s="565">
        <f t="shared" si="6"/>
        <v>-4.5260461144321092E-2</v>
      </c>
      <c r="Z24" s="492">
        <f>Z25+Z30+Z46</f>
        <v>0</v>
      </c>
      <c r="AA24" s="475">
        <f>AA25+AA30+AA46</f>
        <v>0</v>
      </c>
      <c r="AB24" s="475">
        <f>AB25+AB30+AB46</f>
        <v>0</v>
      </c>
      <c r="AC24" s="565">
        <f t="shared" si="1"/>
        <v>-1</v>
      </c>
      <c r="AD24" s="564">
        <f>AD25+AD30+AD46</f>
        <v>0</v>
      </c>
      <c r="AE24" s="475">
        <f>AE25+AE30+AE46</f>
        <v>0</v>
      </c>
      <c r="AF24" s="475">
        <f>AF25+AF30+AF46</f>
        <v>0</v>
      </c>
      <c r="AG24" s="565">
        <f t="shared" si="2"/>
        <v>-1</v>
      </c>
    </row>
    <row r="25" spans="1:33" x14ac:dyDescent="0.2">
      <c r="A25" s="483" t="s">
        <v>171</v>
      </c>
      <c r="B25" s="457">
        <f>SUM(B26:B29)</f>
        <v>108</v>
      </c>
      <c r="C25" s="387">
        <f>SUM(C26:C29)</f>
        <v>101</v>
      </c>
      <c r="D25" s="573">
        <f t="shared" si="7"/>
        <v>209</v>
      </c>
      <c r="E25" s="566"/>
      <c r="F25" s="457">
        <f>SUM(F26:F29)</f>
        <v>104</v>
      </c>
      <c r="G25" s="387">
        <f>SUM(G26:G29)</f>
        <v>98</v>
      </c>
      <c r="H25" s="387">
        <f>SUM(H26:H29)</f>
        <v>202</v>
      </c>
      <c r="I25" s="567">
        <v>0</v>
      </c>
      <c r="J25" s="382">
        <f>SUM(J26:J29)</f>
        <v>105</v>
      </c>
      <c r="K25" s="387">
        <f>SUM(K26:K29)</f>
        <v>98</v>
      </c>
      <c r="L25" s="387">
        <f>SUM(L26:L29)</f>
        <v>203</v>
      </c>
      <c r="M25" s="568">
        <f t="shared" si="4"/>
        <v>4.9504950495049506E-3</v>
      </c>
      <c r="N25" s="457">
        <f>SUM(N26:N29)</f>
        <v>103</v>
      </c>
      <c r="O25" s="387">
        <f>SUM(O26:O29)</f>
        <v>94</v>
      </c>
      <c r="P25" s="387">
        <f>SUM(P26:P29)</f>
        <v>197</v>
      </c>
      <c r="Q25" s="568">
        <f t="shared" si="0"/>
        <v>-2.4752475247524754E-2</v>
      </c>
      <c r="R25" s="457">
        <f>SUM(R26:R29)</f>
        <v>103</v>
      </c>
      <c r="S25" s="387">
        <f>SUM(S26:S29)</f>
        <v>92</v>
      </c>
      <c r="T25" s="387">
        <f>SUM(T26:T29)</f>
        <v>195</v>
      </c>
      <c r="U25" s="568">
        <f t="shared" si="5"/>
        <v>-3.4653465346534656E-2</v>
      </c>
      <c r="V25" s="457">
        <f>SUM(V26:V29)</f>
        <v>101</v>
      </c>
      <c r="W25" s="387">
        <f>SUM(W26:W29)</f>
        <v>89</v>
      </c>
      <c r="X25" s="387">
        <f>SUM(X26:X29)</f>
        <v>190</v>
      </c>
      <c r="Y25" s="568">
        <f t="shared" si="6"/>
        <v>-5.9405940594059403E-2</v>
      </c>
      <c r="Z25" s="457">
        <f>SUM(Z26:Z29)</f>
        <v>0</v>
      </c>
      <c r="AA25" s="387">
        <f>SUM(AA26:AA29)</f>
        <v>0</v>
      </c>
      <c r="AB25" s="387">
        <f>SUM(AB26:AB29)</f>
        <v>0</v>
      </c>
      <c r="AC25" s="568">
        <f t="shared" si="1"/>
        <v>-1</v>
      </c>
      <c r="AD25" s="382">
        <f>SUM(AD26:AD29)</f>
        <v>0</v>
      </c>
      <c r="AE25" s="387">
        <f>SUM(AE26:AE29)</f>
        <v>0</v>
      </c>
      <c r="AF25" s="387">
        <f>SUM(AF26:AF29)</f>
        <v>0</v>
      </c>
      <c r="AG25" s="568">
        <f t="shared" si="2"/>
        <v>-1</v>
      </c>
    </row>
    <row r="26" spans="1:33" x14ac:dyDescent="0.2">
      <c r="A26" s="484" t="s">
        <v>44</v>
      </c>
      <c r="B26" s="493">
        <v>61</v>
      </c>
      <c r="C26" s="332">
        <v>76</v>
      </c>
      <c r="D26" s="332">
        <f t="shared" si="7"/>
        <v>137</v>
      </c>
      <c r="E26" s="488"/>
      <c r="F26" s="493">
        <v>61</v>
      </c>
      <c r="G26" s="332">
        <v>75</v>
      </c>
      <c r="H26" s="476">
        <f>SUM(F26:G26)</f>
        <v>136</v>
      </c>
      <c r="I26" s="571">
        <v>0</v>
      </c>
      <c r="J26" s="338">
        <v>60</v>
      </c>
      <c r="K26" s="332">
        <v>76</v>
      </c>
      <c r="L26" s="476">
        <f>SUM(J26:K26)</f>
        <v>136</v>
      </c>
      <c r="M26" s="541">
        <f t="shared" si="4"/>
        <v>0</v>
      </c>
      <c r="N26" s="493">
        <v>59</v>
      </c>
      <c r="O26" s="332">
        <v>72</v>
      </c>
      <c r="P26" s="476">
        <f>SUM(N26:O26)</f>
        <v>131</v>
      </c>
      <c r="Q26" s="541">
        <f t="shared" si="0"/>
        <v>-3.6764705882352942E-2</v>
      </c>
      <c r="R26" s="493">
        <v>59</v>
      </c>
      <c r="S26" s="332">
        <v>72</v>
      </c>
      <c r="T26" s="476">
        <f>SUM(R26:S26)</f>
        <v>131</v>
      </c>
      <c r="U26" s="541">
        <f t="shared" si="5"/>
        <v>-3.6764705882352942E-2</v>
      </c>
      <c r="V26" s="493">
        <v>59</v>
      </c>
      <c r="W26" s="332">
        <v>69</v>
      </c>
      <c r="X26" s="476">
        <f>SUM(V26:W26)</f>
        <v>128</v>
      </c>
      <c r="Y26" s="545">
        <f t="shared" si="6"/>
        <v>-5.8823529411764705E-2</v>
      </c>
      <c r="Z26" s="493"/>
      <c r="AA26" s="332"/>
      <c r="AB26" s="476">
        <f>SUM(Z26:AA26)</f>
        <v>0</v>
      </c>
      <c r="AC26" s="541">
        <f t="shared" si="1"/>
        <v>-1</v>
      </c>
      <c r="AD26" s="338"/>
      <c r="AE26" s="332"/>
      <c r="AF26" s="476">
        <f>SUM(AD26:AE26)</f>
        <v>0</v>
      </c>
      <c r="AG26" s="541">
        <f t="shared" si="2"/>
        <v>-1</v>
      </c>
    </row>
    <row r="27" spans="1:33" x14ac:dyDescent="0.2">
      <c r="A27" s="484" t="s">
        <v>130</v>
      </c>
      <c r="B27" s="493">
        <v>17</v>
      </c>
      <c r="C27" s="332">
        <v>7</v>
      </c>
      <c r="D27" s="332">
        <f t="shared" si="7"/>
        <v>24</v>
      </c>
      <c r="E27" s="488"/>
      <c r="F27" s="493">
        <v>15</v>
      </c>
      <c r="G27" s="332">
        <v>6</v>
      </c>
      <c r="H27" s="476">
        <f>SUM(F27:G27)</f>
        <v>21</v>
      </c>
      <c r="I27" s="571">
        <v>0</v>
      </c>
      <c r="J27" s="572">
        <v>18</v>
      </c>
      <c r="K27" s="476">
        <v>5</v>
      </c>
      <c r="L27" s="476">
        <f>SUM(J27:K27)</f>
        <v>23</v>
      </c>
      <c r="M27" s="543">
        <f t="shared" si="4"/>
        <v>9.5238095238095233E-2</v>
      </c>
      <c r="N27" s="494">
        <v>17</v>
      </c>
      <c r="O27" s="476">
        <v>5</v>
      </c>
      <c r="P27" s="476">
        <f>SUM(N27:O27)</f>
        <v>22</v>
      </c>
      <c r="Q27" s="543">
        <f t="shared" si="0"/>
        <v>4.7619047619047616E-2</v>
      </c>
      <c r="R27" s="494">
        <v>17</v>
      </c>
      <c r="S27" s="476">
        <v>4</v>
      </c>
      <c r="T27" s="476">
        <f>SUM(R27:S27)</f>
        <v>21</v>
      </c>
      <c r="U27" s="541">
        <f t="shared" si="5"/>
        <v>0</v>
      </c>
      <c r="V27" s="494">
        <v>16</v>
      </c>
      <c r="W27" s="476">
        <v>4</v>
      </c>
      <c r="X27" s="476">
        <f>SUM(V27:W27)</f>
        <v>20</v>
      </c>
      <c r="Y27" s="541">
        <f t="shared" si="6"/>
        <v>-4.7619047619047616E-2</v>
      </c>
      <c r="Z27" s="494"/>
      <c r="AA27" s="476"/>
      <c r="AB27" s="476">
        <f>SUM(Z27:AA27)</f>
        <v>0</v>
      </c>
      <c r="AC27" s="541">
        <f t="shared" si="1"/>
        <v>-1</v>
      </c>
      <c r="AD27" s="572"/>
      <c r="AE27" s="476"/>
      <c r="AF27" s="476">
        <f>SUM(AD27:AE27)</f>
        <v>0</v>
      </c>
      <c r="AG27" s="541">
        <f t="shared" si="2"/>
        <v>-1</v>
      </c>
    </row>
    <row r="28" spans="1:33" x14ac:dyDescent="0.2">
      <c r="A28" s="484" t="s">
        <v>11</v>
      </c>
      <c r="B28" s="493">
        <v>10</v>
      </c>
      <c r="C28" s="332">
        <v>9</v>
      </c>
      <c r="D28" s="332">
        <f t="shared" si="7"/>
        <v>19</v>
      </c>
      <c r="E28" s="488"/>
      <c r="F28" s="493">
        <v>10</v>
      </c>
      <c r="G28" s="332">
        <v>8</v>
      </c>
      <c r="H28" s="476">
        <f>SUM(F28:G28)</f>
        <v>18</v>
      </c>
      <c r="I28" s="571">
        <v>0</v>
      </c>
      <c r="J28" s="572">
        <v>8</v>
      </c>
      <c r="K28" s="476">
        <v>9</v>
      </c>
      <c r="L28" s="476">
        <f>SUM(J28:K28)</f>
        <v>17</v>
      </c>
      <c r="M28" s="545">
        <f t="shared" si="4"/>
        <v>-5.5555555555555552E-2</v>
      </c>
      <c r="N28" s="494">
        <v>8</v>
      </c>
      <c r="O28" s="476">
        <v>9</v>
      </c>
      <c r="P28" s="476">
        <f>SUM(N28:O28)</f>
        <v>17</v>
      </c>
      <c r="Q28" s="545">
        <f t="shared" si="0"/>
        <v>-5.5555555555555552E-2</v>
      </c>
      <c r="R28" s="494">
        <v>8</v>
      </c>
      <c r="S28" s="476">
        <v>9</v>
      </c>
      <c r="T28" s="476">
        <f>SUM(R28:S28)</f>
        <v>17</v>
      </c>
      <c r="U28" s="545">
        <f t="shared" si="5"/>
        <v>-5.5555555555555552E-2</v>
      </c>
      <c r="V28" s="494">
        <v>8</v>
      </c>
      <c r="W28" s="476">
        <v>9</v>
      </c>
      <c r="X28" s="476">
        <f>SUM(V28:W28)</f>
        <v>17</v>
      </c>
      <c r="Y28" s="545">
        <f t="shared" si="6"/>
        <v>-5.5555555555555552E-2</v>
      </c>
      <c r="Z28" s="494"/>
      <c r="AA28" s="476"/>
      <c r="AB28" s="476">
        <f>SUM(Z28:AA28)</f>
        <v>0</v>
      </c>
      <c r="AC28" s="541">
        <f t="shared" si="1"/>
        <v>-1</v>
      </c>
      <c r="AD28" s="572"/>
      <c r="AE28" s="476"/>
      <c r="AF28" s="476">
        <f>SUM(AD28:AE28)</f>
        <v>0</v>
      </c>
      <c r="AG28" s="541">
        <f t="shared" si="2"/>
        <v>-1</v>
      </c>
    </row>
    <row r="29" spans="1:33" x14ac:dyDescent="0.2">
      <c r="A29" s="484" t="s">
        <v>10</v>
      </c>
      <c r="B29" s="493">
        <v>20</v>
      </c>
      <c r="C29" s="332">
        <v>9</v>
      </c>
      <c r="D29" s="332">
        <f t="shared" si="7"/>
        <v>29</v>
      </c>
      <c r="E29" s="488"/>
      <c r="F29" s="493">
        <v>18</v>
      </c>
      <c r="G29" s="332">
        <v>9</v>
      </c>
      <c r="H29" s="476">
        <f>SUM(F29:G29)</f>
        <v>27</v>
      </c>
      <c r="I29" s="571">
        <v>0</v>
      </c>
      <c r="J29" s="338">
        <v>19</v>
      </c>
      <c r="K29" s="332">
        <v>8</v>
      </c>
      <c r="L29" s="476">
        <f>SUM(J29:K29)</f>
        <v>27</v>
      </c>
      <c r="M29" s="541">
        <f t="shared" si="4"/>
        <v>0</v>
      </c>
      <c r="N29" s="493">
        <v>19</v>
      </c>
      <c r="O29" s="332">
        <v>8</v>
      </c>
      <c r="P29" s="476">
        <f>SUM(N29:O29)</f>
        <v>27</v>
      </c>
      <c r="Q29" s="541">
        <f t="shared" si="0"/>
        <v>0</v>
      </c>
      <c r="R29" s="493">
        <v>19</v>
      </c>
      <c r="S29" s="332">
        <v>7</v>
      </c>
      <c r="T29" s="476">
        <f>SUM(R29:S29)</f>
        <v>26</v>
      </c>
      <c r="U29" s="541">
        <f t="shared" si="5"/>
        <v>-3.7037037037037035E-2</v>
      </c>
      <c r="V29" s="493">
        <v>18</v>
      </c>
      <c r="W29" s="332">
        <v>7</v>
      </c>
      <c r="X29" s="476">
        <f>SUM(V29:W29)</f>
        <v>25</v>
      </c>
      <c r="Y29" s="545">
        <f t="shared" si="6"/>
        <v>-7.407407407407407E-2</v>
      </c>
      <c r="Z29" s="493"/>
      <c r="AA29" s="332"/>
      <c r="AB29" s="476">
        <f>SUM(Z29:AA29)</f>
        <v>0</v>
      </c>
      <c r="AC29" s="541">
        <f t="shared" si="1"/>
        <v>-1</v>
      </c>
      <c r="AD29" s="338"/>
      <c r="AE29" s="332"/>
      <c r="AF29" s="476">
        <f>SUM(AD29:AE29)</f>
        <v>0</v>
      </c>
      <c r="AG29" s="541">
        <f t="shared" si="2"/>
        <v>-1</v>
      </c>
    </row>
    <row r="30" spans="1:33" x14ac:dyDescent="0.2">
      <c r="A30" s="483" t="s">
        <v>173</v>
      </c>
      <c r="B30" s="457">
        <f>SUM(B31:B45)</f>
        <v>406</v>
      </c>
      <c r="C30" s="387">
        <f>SUM(C31:C45)</f>
        <v>172</v>
      </c>
      <c r="D30" s="573">
        <f t="shared" si="7"/>
        <v>578</v>
      </c>
      <c r="E30" s="489"/>
      <c r="F30" s="457">
        <f>SUM(F31:F45)</f>
        <v>389</v>
      </c>
      <c r="G30" s="387">
        <f>SUM(G31:G45)</f>
        <v>160</v>
      </c>
      <c r="H30" s="387">
        <f>SUM(H31:H45)</f>
        <v>549</v>
      </c>
      <c r="I30" s="567">
        <v>0</v>
      </c>
      <c r="J30" s="382">
        <f>SUM(J31:J45)</f>
        <v>395</v>
      </c>
      <c r="K30" s="387">
        <f>SUM(K31:K45)</f>
        <v>165</v>
      </c>
      <c r="L30" s="387">
        <f>SUM(L31:L45)</f>
        <v>560</v>
      </c>
      <c r="M30" s="568">
        <f t="shared" si="4"/>
        <v>2.0036429872495445E-2</v>
      </c>
      <c r="N30" s="457">
        <f>SUM(N31:N45)</f>
        <v>393</v>
      </c>
      <c r="O30" s="387">
        <f>SUM(O31:O45)</f>
        <v>163</v>
      </c>
      <c r="P30" s="387">
        <f>SUM(P31:P45)</f>
        <v>556</v>
      </c>
      <c r="Q30" s="568">
        <f t="shared" si="0"/>
        <v>1.2750455373406194E-2</v>
      </c>
      <c r="R30" s="457">
        <f>SUM(R31:R45)</f>
        <v>387</v>
      </c>
      <c r="S30" s="387">
        <f>SUM(S31:S45)</f>
        <v>161</v>
      </c>
      <c r="T30" s="387">
        <f>SUM(T31:T45)</f>
        <v>548</v>
      </c>
      <c r="U30" s="568">
        <f t="shared" si="5"/>
        <v>-1.8214936247723133E-3</v>
      </c>
      <c r="V30" s="457">
        <f>SUM(V31:V45)</f>
        <v>382</v>
      </c>
      <c r="W30" s="387">
        <f>SUM(W31:W45)</f>
        <v>160</v>
      </c>
      <c r="X30" s="387">
        <f>SUM(X31:X45)</f>
        <v>542</v>
      </c>
      <c r="Y30" s="568">
        <f t="shared" si="6"/>
        <v>-1.2750455373406194E-2</v>
      </c>
      <c r="Z30" s="457">
        <f>SUM(Z31:Z45)</f>
        <v>0</v>
      </c>
      <c r="AA30" s="387">
        <f>SUM(AA31:AA45)</f>
        <v>0</v>
      </c>
      <c r="AB30" s="387">
        <f>SUM(AB31:AB45)</f>
        <v>0</v>
      </c>
      <c r="AC30" s="568">
        <f t="shared" si="1"/>
        <v>-1</v>
      </c>
      <c r="AD30" s="382">
        <f>SUM(AD31:AD45)</f>
        <v>0</v>
      </c>
      <c r="AE30" s="387">
        <f>SUM(AE31:AE45)</f>
        <v>0</v>
      </c>
      <c r="AF30" s="387">
        <f>SUM(AF31:AF45)</f>
        <v>0</v>
      </c>
      <c r="AG30" s="568">
        <f t="shared" si="2"/>
        <v>-1</v>
      </c>
    </row>
    <row r="31" spans="1:33" x14ac:dyDescent="0.2">
      <c r="A31" s="484" t="s">
        <v>9</v>
      </c>
      <c r="B31" s="493">
        <v>69</v>
      </c>
      <c r="C31" s="332">
        <v>16</v>
      </c>
      <c r="D31" s="332">
        <f t="shared" si="7"/>
        <v>85</v>
      </c>
      <c r="E31" s="488"/>
      <c r="F31" s="493">
        <v>64</v>
      </c>
      <c r="G31" s="332">
        <v>16</v>
      </c>
      <c r="H31" s="476">
        <f t="shared" ref="H31:H44" si="8">SUM(F31:G31)</f>
        <v>80</v>
      </c>
      <c r="I31" s="571">
        <v>0</v>
      </c>
      <c r="J31" s="572">
        <v>63</v>
      </c>
      <c r="K31" s="476">
        <v>18</v>
      </c>
      <c r="L31" s="476">
        <f t="shared" ref="L31:L44" si="9">SUM(J31:K31)</f>
        <v>81</v>
      </c>
      <c r="M31" s="543">
        <f t="shared" si="4"/>
        <v>1.2500000000000001E-2</v>
      </c>
      <c r="N31" s="494">
        <v>62</v>
      </c>
      <c r="O31" s="476">
        <v>18</v>
      </c>
      <c r="P31" s="476">
        <f t="shared" ref="P31:P44" si="10">SUM(N31:O31)</f>
        <v>80</v>
      </c>
      <c r="Q31" s="541">
        <f t="shared" si="0"/>
        <v>0</v>
      </c>
      <c r="R31" s="494">
        <v>62</v>
      </c>
      <c r="S31" s="476">
        <v>18</v>
      </c>
      <c r="T31" s="476">
        <f t="shared" ref="T31:T45" si="11">SUM(R31:S31)</f>
        <v>80</v>
      </c>
      <c r="U31" s="541">
        <f t="shared" si="5"/>
        <v>0</v>
      </c>
      <c r="V31" s="494">
        <v>61</v>
      </c>
      <c r="W31" s="476">
        <v>18</v>
      </c>
      <c r="X31" s="476">
        <f t="shared" ref="X31:X45" si="12">SUM(V31:W31)</f>
        <v>79</v>
      </c>
      <c r="Y31" s="541">
        <f t="shared" si="6"/>
        <v>-1.2500000000000001E-2</v>
      </c>
      <c r="Z31" s="494"/>
      <c r="AA31" s="476"/>
      <c r="AB31" s="476">
        <f t="shared" ref="AB31:AB45" si="13">SUM(Z31:AA31)</f>
        <v>0</v>
      </c>
      <c r="AC31" s="541">
        <f t="shared" si="1"/>
        <v>-1</v>
      </c>
      <c r="AD31" s="572"/>
      <c r="AE31" s="476"/>
      <c r="AF31" s="476">
        <f t="shared" ref="AF31:AF45" si="14">SUM(AD31:AE31)</f>
        <v>0</v>
      </c>
      <c r="AG31" s="541">
        <f t="shared" si="2"/>
        <v>-1</v>
      </c>
    </row>
    <row r="32" spans="1:33" x14ac:dyDescent="0.2">
      <c r="A32" s="484" t="s">
        <v>119</v>
      </c>
      <c r="B32" s="493">
        <v>15</v>
      </c>
      <c r="C32" s="332">
        <v>44</v>
      </c>
      <c r="D32" s="332">
        <f t="shared" si="7"/>
        <v>59</v>
      </c>
      <c r="E32" s="488"/>
      <c r="F32" s="493">
        <v>13</v>
      </c>
      <c r="G32" s="332">
        <v>41</v>
      </c>
      <c r="H32" s="476">
        <f t="shared" si="8"/>
        <v>54</v>
      </c>
      <c r="I32" s="571">
        <v>0</v>
      </c>
      <c r="J32" s="572">
        <v>12</v>
      </c>
      <c r="K32" s="476">
        <v>41</v>
      </c>
      <c r="L32" s="476">
        <f t="shared" si="9"/>
        <v>53</v>
      </c>
      <c r="M32" s="541">
        <f t="shared" si="4"/>
        <v>-1.8518518518518517E-2</v>
      </c>
      <c r="N32" s="494">
        <v>12</v>
      </c>
      <c r="O32" s="476">
        <v>41</v>
      </c>
      <c r="P32" s="476">
        <f t="shared" si="10"/>
        <v>53</v>
      </c>
      <c r="Q32" s="541">
        <f t="shared" si="0"/>
        <v>-1.8518518518518517E-2</v>
      </c>
      <c r="R32" s="494">
        <v>12</v>
      </c>
      <c r="S32" s="476">
        <v>41</v>
      </c>
      <c r="T32" s="476">
        <f t="shared" si="11"/>
        <v>53</v>
      </c>
      <c r="U32" s="541">
        <f t="shared" si="5"/>
        <v>-1.8518518518518517E-2</v>
      </c>
      <c r="V32" s="494">
        <v>11</v>
      </c>
      <c r="W32" s="476">
        <v>41</v>
      </c>
      <c r="X32" s="476">
        <f t="shared" si="12"/>
        <v>52</v>
      </c>
      <c r="Y32" s="541">
        <f t="shared" si="6"/>
        <v>-3.7037037037037035E-2</v>
      </c>
      <c r="Z32" s="494"/>
      <c r="AA32" s="476"/>
      <c r="AB32" s="476">
        <f t="shared" si="13"/>
        <v>0</v>
      </c>
      <c r="AC32" s="541">
        <f t="shared" si="1"/>
        <v>-1</v>
      </c>
      <c r="AD32" s="572"/>
      <c r="AE32" s="476"/>
      <c r="AF32" s="476">
        <f t="shared" si="14"/>
        <v>0</v>
      </c>
      <c r="AG32" s="541">
        <f t="shared" si="2"/>
        <v>-1</v>
      </c>
    </row>
    <row r="33" spans="1:33" x14ac:dyDescent="0.2">
      <c r="A33" s="484" t="s">
        <v>151</v>
      </c>
      <c r="B33" s="493">
        <v>13</v>
      </c>
      <c r="C33" s="332">
        <v>17</v>
      </c>
      <c r="D33" s="332">
        <f t="shared" si="7"/>
        <v>30</v>
      </c>
      <c r="E33" s="488"/>
      <c r="F33" s="493">
        <v>11</v>
      </c>
      <c r="G33" s="332">
        <v>15</v>
      </c>
      <c r="H33" s="476">
        <f t="shared" si="8"/>
        <v>26</v>
      </c>
      <c r="I33" s="571">
        <v>0</v>
      </c>
      <c r="J33" s="572">
        <v>12</v>
      </c>
      <c r="K33" s="476">
        <v>15</v>
      </c>
      <c r="L33" s="476">
        <f t="shared" si="9"/>
        <v>27</v>
      </c>
      <c r="M33" s="543">
        <f t="shared" si="4"/>
        <v>3.8461538461538464E-2</v>
      </c>
      <c r="N33" s="494">
        <v>10</v>
      </c>
      <c r="O33" s="476">
        <v>13</v>
      </c>
      <c r="P33" s="476">
        <f t="shared" si="10"/>
        <v>23</v>
      </c>
      <c r="Q33" s="545">
        <f t="shared" si="0"/>
        <v>-0.11538461538461539</v>
      </c>
      <c r="R33" s="494">
        <v>10</v>
      </c>
      <c r="S33" s="476">
        <v>13</v>
      </c>
      <c r="T33" s="476">
        <f t="shared" si="11"/>
        <v>23</v>
      </c>
      <c r="U33" s="545">
        <f t="shared" si="5"/>
        <v>-0.11538461538461539</v>
      </c>
      <c r="V33" s="494">
        <v>10</v>
      </c>
      <c r="W33" s="476">
        <v>13</v>
      </c>
      <c r="X33" s="476">
        <f t="shared" si="12"/>
        <v>23</v>
      </c>
      <c r="Y33" s="545">
        <f t="shared" si="6"/>
        <v>-0.11538461538461539</v>
      </c>
      <c r="Z33" s="494"/>
      <c r="AA33" s="476"/>
      <c r="AB33" s="476">
        <f t="shared" si="13"/>
        <v>0</v>
      </c>
      <c r="AC33" s="541">
        <f t="shared" si="1"/>
        <v>-1</v>
      </c>
      <c r="AD33" s="572"/>
      <c r="AE33" s="476"/>
      <c r="AF33" s="476">
        <f t="shared" si="14"/>
        <v>0</v>
      </c>
      <c r="AG33" s="541">
        <f t="shared" si="2"/>
        <v>-1</v>
      </c>
    </row>
    <row r="34" spans="1:33" x14ac:dyDescent="0.2">
      <c r="A34" s="484" t="s">
        <v>103</v>
      </c>
      <c r="B34" s="493">
        <v>58</v>
      </c>
      <c r="C34" s="332">
        <v>6</v>
      </c>
      <c r="D34" s="332">
        <f t="shared" si="7"/>
        <v>64</v>
      </c>
      <c r="E34" s="488"/>
      <c r="F34" s="493">
        <v>57</v>
      </c>
      <c r="G34" s="332">
        <v>5</v>
      </c>
      <c r="H34" s="476">
        <f t="shared" si="8"/>
        <v>62</v>
      </c>
      <c r="I34" s="571">
        <v>0</v>
      </c>
      <c r="J34" s="572">
        <v>58</v>
      </c>
      <c r="K34" s="476">
        <v>6</v>
      </c>
      <c r="L34" s="476">
        <f t="shared" si="9"/>
        <v>64</v>
      </c>
      <c r="M34" s="543">
        <f t="shared" si="4"/>
        <v>3.2258064516129031E-2</v>
      </c>
      <c r="N34" s="494">
        <v>59</v>
      </c>
      <c r="O34" s="476">
        <v>6</v>
      </c>
      <c r="P34" s="476">
        <f t="shared" si="10"/>
        <v>65</v>
      </c>
      <c r="Q34" s="543">
        <f t="shared" si="0"/>
        <v>4.8387096774193547E-2</v>
      </c>
      <c r="R34" s="494">
        <v>58</v>
      </c>
      <c r="S34" s="476">
        <v>6</v>
      </c>
      <c r="T34" s="476">
        <f t="shared" si="11"/>
        <v>64</v>
      </c>
      <c r="U34" s="543">
        <f t="shared" si="5"/>
        <v>3.2258064516129031E-2</v>
      </c>
      <c r="V34" s="494">
        <v>58</v>
      </c>
      <c r="W34" s="476">
        <v>6</v>
      </c>
      <c r="X34" s="476">
        <f t="shared" si="12"/>
        <v>64</v>
      </c>
      <c r="Y34" s="543">
        <f t="shared" si="6"/>
        <v>3.2258064516129031E-2</v>
      </c>
      <c r="Z34" s="494"/>
      <c r="AA34" s="476"/>
      <c r="AB34" s="476">
        <f t="shared" si="13"/>
        <v>0</v>
      </c>
      <c r="AC34" s="541">
        <f t="shared" si="1"/>
        <v>-1</v>
      </c>
      <c r="AD34" s="572"/>
      <c r="AE34" s="476"/>
      <c r="AF34" s="476">
        <f t="shared" si="14"/>
        <v>0</v>
      </c>
      <c r="AG34" s="541">
        <f t="shared" si="2"/>
        <v>-1</v>
      </c>
    </row>
    <row r="35" spans="1:33" x14ac:dyDescent="0.2">
      <c r="A35" s="484" t="s">
        <v>154</v>
      </c>
      <c r="B35" s="493">
        <v>16</v>
      </c>
      <c r="C35" s="332">
        <v>3</v>
      </c>
      <c r="D35" s="332">
        <f t="shared" si="7"/>
        <v>19</v>
      </c>
      <c r="E35" s="488"/>
      <c r="F35" s="493">
        <v>16</v>
      </c>
      <c r="G35" s="332">
        <v>2</v>
      </c>
      <c r="H35" s="476">
        <f t="shared" si="8"/>
        <v>18</v>
      </c>
      <c r="I35" s="571">
        <v>0</v>
      </c>
      <c r="J35" s="572">
        <v>15</v>
      </c>
      <c r="K35" s="476">
        <v>2</v>
      </c>
      <c r="L35" s="476">
        <f t="shared" si="9"/>
        <v>17</v>
      </c>
      <c r="M35" s="545">
        <f t="shared" si="4"/>
        <v>-5.5555555555555552E-2</v>
      </c>
      <c r="N35" s="494">
        <v>15</v>
      </c>
      <c r="O35" s="476">
        <v>2</v>
      </c>
      <c r="P35" s="476">
        <f t="shared" si="10"/>
        <v>17</v>
      </c>
      <c r="Q35" s="545">
        <f t="shared" si="0"/>
        <v>-5.5555555555555552E-2</v>
      </c>
      <c r="R35" s="494">
        <v>15</v>
      </c>
      <c r="S35" s="476">
        <v>2</v>
      </c>
      <c r="T35" s="476">
        <f t="shared" si="11"/>
        <v>17</v>
      </c>
      <c r="U35" s="545">
        <f t="shared" si="5"/>
        <v>-5.5555555555555552E-2</v>
      </c>
      <c r="V35" s="494">
        <v>15</v>
      </c>
      <c r="W35" s="476">
        <v>2</v>
      </c>
      <c r="X35" s="476">
        <f t="shared" si="12"/>
        <v>17</v>
      </c>
      <c r="Y35" s="545">
        <f t="shared" si="6"/>
        <v>-5.5555555555555552E-2</v>
      </c>
      <c r="Z35" s="494"/>
      <c r="AA35" s="476"/>
      <c r="AB35" s="476">
        <f t="shared" si="13"/>
        <v>0</v>
      </c>
      <c r="AC35" s="541">
        <f t="shared" si="1"/>
        <v>-1</v>
      </c>
      <c r="AD35" s="572"/>
      <c r="AE35" s="476"/>
      <c r="AF35" s="476">
        <f t="shared" si="14"/>
        <v>0</v>
      </c>
      <c r="AG35" s="541">
        <f t="shared" si="2"/>
        <v>-1</v>
      </c>
    </row>
    <row r="36" spans="1:33" x14ac:dyDescent="0.2">
      <c r="A36" s="484" t="s">
        <v>116</v>
      </c>
      <c r="B36" s="493">
        <v>57</v>
      </c>
      <c r="C36" s="332">
        <v>19</v>
      </c>
      <c r="D36" s="332">
        <f t="shared" si="7"/>
        <v>76</v>
      </c>
      <c r="E36" s="488"/>
      <c r="F36" s="493">
        <v>52</v>
      </c>
      <c r="G36" s="332">
        <v>18</v>
      </c>
      <c r="H36" s="476">
        <f t="shared" si="8"/>
        <v>70</v>
      </c>
      <c r="I36" s="571">
        <v>0</v>
      </c>
      <c r="J36" s="572">
        <v>55</v>
      </c>
      <c r="K36" s="476">
        <v>19</v>
      </c>
      <c r="L36" s="476">
        <f t="shared" si="9"/>
        <v>74</v>
      </c>
      <c r="M36" s="543">
        <f t="shared" si="4"/>
        <v>5.7142857142857141E-2</v>
      </c>
      <c r="N36" s="494">
        <v>56</v>
      </c>
      <c r="O36" s="476">
        <v>19</v>
      </c>
      <c r="P36" s="476">
        <f t="shared" si="10"/>
        <v>75</v>
      </c>
      <c r="Q36" s="543">
        <f t="shared" si="0"/>
        <v>7.1428571428571425E-2</v>
      </c>
      <c r="R36" s="494">
        <v>54</v>
      </c>
      <c r="S36" s="476">
        <v>18</v>
      </c>
      <c r="T36" s="476">
        <f t="shared" si="11"/>
        <v>72</v>
      </c>
      <c r="U36" s="543">
        <f t="shared" si="5"/>
        <v>2.8571428571428571E-2</v>
      </c>
      <c r="V36" s="494">
        <v>54</v>
      </c>
      <c r="W36" s="476">
        <v>17</v>
      </c>
      <c r="X36" s="476">
        <f t="shared" si="12"/>
        <v>71</v>
      </c>
      <c r="Y36" s="543">
        <f t="shared" si="6"/>
        <v>1.4285714285714285E-2</v>
      </c>
      <c r="Z36" s="494"/>
      <c r="AA36" s="476"/>
      <c r="AB36" s="476">
        <f t="shared" si="13"/>
        <v>0</v>
      </c>
      <c r="AC36" s="541">
        <f t="shared" si="1"/>
        <v>-1</v>
      </c>
      <c r="AD36" s="572"/>
      <c r="AE36" s="476"/>
      <c r="AF36" s="476">
        <f t="shared" si="14"/>
        <v>0</v>
      </c>
      <c r="AG36" s="541">
        <f t="shared" si="2"/>
        <v>-1</v>
      </c>
    </row>
    <row r="37" spans="1:33" x14ac:dyDescent="0.2">
      <c r="A37" s="484" t="s">
        <v>156</v>
      </c>
      <c r="B37" s="493">
        <v>9</v>
      </c>
      <c r="C37" s="332">
        <v>3</v>
      </c>
      <c r="D37" s="332">
        <f t="shared" si="7"/>
        <v>12</v>
      </c>
      <c r="E37" s="488"/>
      <c r="F37" s="493">
        <v>9</v>
      </c>
      <c r="G37" s="332">
        <v>3</v>
      </c>
      <c r="H37" s="476">
        <f t="shared" si="8"/>
        <v>12</v>
      </c>
      <c r="I37" s="571">
        <v>0</v>
      </c>
      <c r="J37" s="572">
        <v>9</v>
      </c>
      <c r="K37" s="476">
        <v>3</v>
      </c>
      <c r="L37" s="476">
        <f t="shared" si="9"/>
        <v>12</v>
      </c>
      <c r="M37" s="541">
        <f t="shared" si="4"/>
        <v>0</v>
      </c>
      <c r="N37" s="494">
        <v>9</v>
      </c>
      <c r="O37" s="476">
        <v>3</v>
      </c>
      <c r="P37" s="476">
        <f t="shared" si="10"/>
        <v>12</v>
      </c>
      <c r="Q37" s="541">
        <f t="shared" si="0"/>
        <v>0</v>
      </c>
      <c r="R37" s="494">
        <v>9</v>
      </c>
      <c r="S37" s="476">
        <v>3</v>
      </c>
      <c r="T37" s="476">
        <f t="shared" si="11"/>
        <v>12</v>
      </c>
      <c r="U37" s="541">
        <f t="shared" si="5"/>
        <v>0</v>
      </c>
      <c r="V37" s="494">
        <v>9</v>
      </c>
      <c r="W37" s="476">
        <v>3</v>
      </c>
      <c r="X37" s="476">
        <f t="shared" si="12"/>
        <v>12</v>
      </c>
      <c r="Y37" s="541">
        <f t="shared" si="6"/>
        <v>0</v>
      </c>
      <c r="Z37" s="494"/>
      <c r="AA37" s="476"/>
      <c r="AB37" s="476">
        <f t="shared" si="13"/>
        <v>0</v>
      </c>
      <c r="AC37" s="541">
        <f t="shared" si="1"/>
        <v>-1</v>
      </c>
      <c r="AD37" s="572"/>
      <c r="AE37" s="476"/>
      <c r="AF37" s="476">
        <f t="shared" si="14"/>
        <v>0</v>
      </c>
      <c r="AG37" s="541">
        <f t="shared" si="2"/>
        <v>-1</v>
      </c>
    </row>
    <row r="38" spans="1:33" x14ac:dyDescent="0.2">
      <c r="A38" s="485" t="s">
        <v>157</v>
      </c>
      <c r="B38" s="494">
        <v>9</v>
      </c>
      <c r="C38" s="476">
        <v>13</v>
      </c>
      <c r="D38" s="332">
        <f t="shared" si="7"/>
        <v>22</v>
      </c>
      <c r="E38" s="488"/>
      <c r="F38" s="493">
        <v>8</v>
      </c>
      <c r="G38" s="332">
        <v>13</v>
      </c>
      <c r="H38" s="476">
        <f t="shared" si="8"/>
        <v>21</v>
      </c>
      <c r="I38" s="571">
        <v>0</v>
      </c>
      <c r="J38" s="572">
        <v>7</v>
      </c>
      <c r="K38" s="476">
        <v>11</v>
      </c>
      <c r="L38" s="476">
        <f t="shared" si="9"/>
        <v>18</v>
      </c>
      <c r="M38" s="545">
        <f t="shared" si="4"/>
        <v>-0.14285714285714285</v>
      </c>
      <c r="N38" s="494">
        <v>8</v>
      </c>
      <c r="O38" s="476">
        <v>11</v>
      </c>
      <c r="P38" s="476">
        <f t="shared" si="10"/>
        <v>19</v>
      </c>
      <c r="Q38" s="545">
        <f t="shared" si="0"/>
        <v>-9.5238095238095233E-2</v>
      </c>
      <c r="R38" s="494">
        <v>8</v>
      </c>
      <c r="S38" s="476">
        <v>11</v>
      </c>
      <c r="T38" s="476">
        <f t="shared" si="11"/>
        <v>19</v>
      </c>
      <c r="U38" s="545">
        <f t="shared" si="5"/>
        <v>-9.5238095238095233E-2</v>
      </c>
      <c r="V38" s="494">
        <v>8</v>
      </c>
      <c r="W38" s="476">
        <v>11</v>
      </c>
      <c r="X38" s="476">
        <f t="shared" si="12"/>
        <v>19</v>
      </c>
      <c r="Y38" s="545">
        <f t="shared" si="6"/>
        <v>-9.5238095238095233E-2</v>
      </c>
      <c r="Z38" s="494"/>
      <c r="AA38" s="476"/>
      <c r="AB38" s="476">
        <f t="shared" si="13"/>
        <v>0</v>
      </c>
      <c r="AC38" s="541">
        <f t="shared" si="1"/>
        <v>-1</v>
      </c>
      <c r="AD38" s="572"/>
      <c r="AE38" s="476"/>
      <c r="AF38" s="476">
        <f t="shared" si="14"/>
        <v>0</v>
      </c>
      <c r="AG38" s="541">
        <f t="shared" si="2"/>
        <v>-1</v>
      </c>
    </row>
    <row r="39" spans="1:33" x14ac:dyDescent="0.2">
      <c r="A39" s="484" t="s">
        <v>164</v>
      </c>
      <c r="B39" s="493">
        <v>8</v>
      </c>
      <c r="C39" s="332">
        <v>10</v>
      </c>
      <c r="D39" s="332">
        <f t="shared" si="7"/>
        <v>18</v>
      </c>
      <c r="E39" s="488"/>
      <c r="F39" s="493">
        <v>8</v>
      </c>
      <c r="G39" s="332">
        <v>10</v>
      </c>
      <c r="H39" s="476">
        <f t="shared" si="8"/>
        <v>18</v>
      </c>
      <c r="I39" s="571">
        <v>0</v>
      </c>
      <c r="J39" s="572">
        <v>8</v>
      </c>
      <c r="K39" s="476">
        <v>10</v>
      </c>
      <c r="L39" s="476">
        <f t="shared" si="9"/>
        <v>18</v>
      </c>
      <c r="M39" s="541">
        <f t="shared" si="4"/>
        <v>0</v>
      </c>
      <c r="N39" s="494">
        <v>8</v>
      </c>
      <c r="O39" s="476">
        <v>10</v>
      </c>
      <c r="P39" s="476">
        <f t="shared" si="10"/>
        <v>18</v>
      </c>
      <c r="Q39" s="541">
        <f t="shared" si="0"/>
        <v>0</v>
      </c>
      <c r="R39" s="494">
        <v>7</v>
      </c>
      <c r="S39" s="476">
        <v>9</v>
      </c>
      <c r="T39" s="476">
        <f t="shared" si="11"/>
        <v>16</v>
      </c>
      <c r="U39" s="545">
        <f t="shared" si="5"/>
        <v>-0.1111111111111111</v>
      </c>
      <c r="V39" s="494">
        <v>7</v>
      </c>
      <c r="W39" s="476">
        <v>9</v>
      </c>
      <c r="X39" s="476">
        <f t="shared" si="12"/>
        <v>16</v>
      </c>
      <c r="Y39" s="545">
        <f t="shared" si="6"/>
        <v>-0.1111111111111111</v>
      </c>
      <c r="Z39" s="494"/>
      <c r="AA39" s="476"/>
      <c r="AB39" s="476">
        <f t="shared" si="13"/>
        <v>0</v>
      </c>
      <c r="AC39" s="541">
        <f t="shared" si="1"/>
        <v>-1</v>
      </c>
      <c r="AD39" s="572"/>
      <c r="AE39" s="476"/>
      <c r="AF39" s="476">
        <f t="shared" si="14"/>
        <v>0</v>
      </c>
      <c r="AG39" s="541">
        <f t="shared" si="2"/>
        <v>-1</v>
      </c>
    </row>
    <row r="40" spans="1:33" x14ac:dyDescent="0.2">
      <c r="A40" s="484" t="s">
        <v>158</v>
      </c>
      <c r="B40" s="493">
        <v>19</v>
      </c>
      <c r="C40" s="332">
        <v>14</v>
      </c>
      <c r="D40" s="332">
        <f t="shared" si="7"/>
        <v>33</v>
      </c>
      <c r="E40" s="488"/>
      <c r="F40" s="493">
        <v>21</v>
      </c>
      <c r="G40" s="332">
        <v>12</v>
      </c>
      <c r="H40" s="476">
        <f t="shared" si="8"/>
        <v>33</v>
      </c>
      <c r="I40" s="571">
        <v>0</v>
      </c>
      <c r="J40" s="572">
        <v>22</v>
      </c>
      <c r="K40" s="476">
        <v>15</v>
      </c>
      <c r="L40" s="476">
        <f t="shared" si="9"/>
        <v>37</v>
      </c>
      <c r="M40" s="543">
        <f t="shared" si="4"/>
        <v>0.12121212121212122</v>
      </c>
      <c r="N40" s="494">
        <v>23</v>
      </c>
      <c r="O40" s="476">
        <v>16</v>
      </c>
      <c r="P40" s="476">
        <f t="shared" si="10"/>
        <v>39</v>
      </c>
      <c r="Q40" s="543">
        <f t="shared" si="0"/>
        <v>0.18181818181818182</v>
      </c>
      <c r="R40" s="494">
        <v>23</v>
      </c>
      <c r="S40" s="476">
        <v>16</v>
      </c>
      <c r="T40" s="476">
        <f t="shared" si="11"/>
        <v>39</v>
      </c>
      <c r="U40" s="543">
        <f t="shared" si="5"/>
        <v>0.18181818181818182</v>
      </c>
      <c r="V40" s="494">
        <v>23</v>
      </c>
      <c r="W40" s="476">
        <v>16</v>
      </c>
      <c r="X40" s="476">
        <f t="shared" si="12"/>
        <v>39</v>
      </c>
      <c r="Y40" s="543">
        <f t="shared" si="6"/>
        <v>0.18181818181818182</v>
      </c>
      <c r="Z40" s="494"/>
      <c r="AA40" s="476"/>
      <c r="AB40" s="476">
        <f t="shared" si="13"/>
        <v>0</v>
      </c>
      <c r="AC40" s="541">
        <f t="shared" si="1"/>
        <v>-1</v>
      </c>
      <c r="AD40" s="572"/>
      <c r="AE40" s="476"/>
      <c r="AF40" s="476">
        <f t="shared" si="14"/>
        <v>0</v>
      </c>
      <c r="AG40" s="541">
        <f t="shared" si="2"/>
        <v>-1</v>
      </c>
    </row>
    <row r="41" spans="1:33" x14ac:dyDescent="0.2">
      <c r="A41" s="484" t="s">
        <v>215</v>
      </c>
      <c r="B41" s="493">
        <v>14</v>
      </c>
      <c r="C41" s="332">
        <v>4</v>
      </c>
      <c r="D41" s="332">
        <f t="shared" si="7"/>
        <v>18</v>
      </c>
      <c r="E41" s="488"/>
      <c r="F41" s="493">
        <v>14</v>
      </c>
      <c r="G41" s="332">
        <v>4</v>
      </c>
      <c r="H41" s="476">
        <f t="shared" si="8"/>
        <v>18</v>
      </c>
      <c r="I41" s="571">
        <v>0</v>
      </c>
      <c r="J41" s="572">
        <v>15</v>
      </c>
      <c r="K41" s="476">
        <v>4</v>
      </c>
      <c r="L41" s="476">
        <f t="shared" si="9"/>
        <v>19</v>
      </c>
      <c r="M41" s="543">
        <f t="shared" si="4"/>
        <v>5.5555555555555552E-2</v>
      </c>
      <c r="N41" s="494">
        <v>15</v>
      </c>
      <c r="O41" s="476">
        <v>4</v>
      </c>
      <c r="P41" s="476">
        <f t="shared" si="10"/>
        <v>19</v>
      </c>
      <c r="Q41" s="543">
        <f t="shared" si="0"/>
        <v>5.5555555555555552E-2</v>
      </c>
      <c r="R41" s="494">
        <v>15</v>
      </c>
      <c r="S41" s="476">
        <v>4</v>
      </c>
      <c r="T41" s="476">
        <f t="shared" si="11"/>
        <v>19</v>
      </c>
      <c r="U41" s="543">
        <f t="shared" si="5"/>
        <v>5.5555555555555552E-2</v>
      </c>
      <c r="V41" s="494">
        <v>15</v>
      </c>
      <c r="W41" s="476">
        <v>4</v>
      </c>
      <c r="X41" s="476">
        <f t="shared" si="12"/>
        <v>19</v>
      </c>
      <c r="Y41" s="543">
        <f t="shared" si="6"/>
        <v>5.5555555555555552E-2</v>
      </c>
      <c r="Z41" s="494"/>
      <c r="AA41" s="476"/>
      <c r="AB41" s="476">
        <f t="shared" si="13"/>
        <v>0</v>
      </c>
      <c r="AC41" s="541">
        <f t="shared" si="1"/>
        <v>-1</v>
      </c>
      <c r="AD41" s="572"/>
      <c r="AE41" s="476"/>
      <c r="AF41" s="476">
        <f t="shared" si="14"/>
        <v>0</v>
      </c>
      <c r="AG41" s="541">
        <f t="shared" si="2"/>
        <v>-1</v>
      </c>
    </row>
    <row r="42" spans="1:33" x14ac:dyDescent="0.2">
      <c r="A42" s="484" t="s">
        <v>161</v>
      </c>
      <c r="B42" s="493">
        <v>7</v>
      </c>
      <c r="C42" s="332">
        <v>4</v>
      </c>
      <c r="D42" s="332">
        <f t="shared" si="7"/>
        <v>11</v>
      </c>
      <c r="E42" s="488"/>
      <c r="F42" s="493">
        <v>7</v>
      </c>
      <c r="G42" s="332">
        <v>3</v>
      </c>
      <c r="H42" s="476">
        <f t="shared" si="8"/>
        <v>10</v>
      </c>
      <c r="I42" s="571">
        <v>0</v>
      </c>
      <c r="J42" s="572">
        <v>7</v>
      </c>
      <c r="K42" s="476">
        <v>3</v>
      </c>
      <c r="L42" s="476">
        <f t="shared" si="9"/>
        <v>10</v>
      </c>
      <c r="M42" s="541">
        <f t="shared" si="4"/>
        <v>0</v>
      </c>
      <c r="N42" s="494">
        <v>7</v>
      </c>
      <c r="O42" s="476">
        <v>3</v>
      </c>
      <c r="P42" s="476">
        <f t="shared" si="10"/>
        <v>10</v>
      </c>
      <c r="Q42" s="541">
        <f t="shared" si="0"/>
        <v>0</v>
      </c>
      <c r="R42" s="494">
        <v>7</v>
      </c>
      <c r="S42" s="476">
        <v>3</v>
      </c>
      <c r="T42" s="476">
        <f t="shared" si="11"/>
        <v>10</v>
      </c>
      <c r="U42" s="541">
        <f t="shared" si="5"/>
        <v>0</v>
      </c>
      <c r="V42" s="494">
        <v>5</v>
      </c>
      <c r="W42" s="476">
        <v>3</v>
      </c>
      <c r="X42" s="476">
        <f t="shared" si="12"/>
        <v>8</v>
      </c>
      <c r="Y42" s="544">
        <f t="shared" si="6"/>
        <v>-0.2</v>
      </c>
      <c r="Z42" s="494"/>
      <c r="AA42" s="476"/>
      <c r="AB42" s="476">
        <f t="shared" si="13"/>
        <v>0</v>
      </c>
      <c r="AC42" s="541">
        <f t="shared" si="1"/>
        <v>-1</v>
      </c>
      <c r="AD42" s="572"/>
      <c r="AE42" s="476"/>
      <c r="AF42" s="476">
        <f t="shared" si="14"/>
        <v>0</v>
      </c>
      <c r="AG42" s="541">
        <f t="shared" si="2"/>
        <v>-1</v>
      </c>
    </row>
    <row r="43" spans="1:33" x14ac:dyDescent="0.2">
      <c r="A43" s="484" t="s">
        <v>162</v>
      </c>
      <c r="B43" s="493">
        <v>71</v>
      </c>
      <c r="C43" s="332">
        <v>4</v>
      </c>
      <c r="D43" s="332">
        <f t="shared" si="7"/>
        <v>75</v>
      </c>
      <c r="E43" s="488"/>
      <c r="F43" s="493">
        <v>68</v>
      </c>
      <c r="G43" s="332">
        <v>3</v>
      </c>
      <c r="H43" s="476">
        <f t="shared" si="8"/>
        <v>71</v>
      </c>
      <c r="I43" s="571">
        <v>0</v>
      </c>
      <c r="J43" s="572">
        <v>71</v>
      </c>
      <c r="K43" s="476">
        <v>3</v>
      </c>
      <c r="L43" s="476">
        <f t="shared" si="9"/>
        <v>74</v>
      </c>
      <c r="M43" s="543">
        <f t="shared" si="4"/>
        <v>4.2253521126760563E-2</v>
      </c>
      <c r="N43" s="494">
        <v>70</v>
      </c>
      <c r="O43" s="476">
        <v>3</v>
      </c>
      <c r="P43" s="476">
        <f t="shared" si="10"/>
        <v>73</v>
      </c>
      <c r="Q43" s="543">
        <f t="shared" si="0"/>
        <v>2.8169014084507043E-2</v>
      </c>
      <c r="R43" s="494">
        <v>68</v>
      </c>
      <c r="S43" s="476">
        <v>3</v>
      </c>
      <c r="T43" s="476">
        <f t="shared" si="11"/>
        <v>71</v>
      </c>
      <c r="U43" s="541">
        <f t="shared" si="5"/>
        <v>0</v>
      </c>
      <c r="V43" s="494">
        <v>67</v>
      </c>
      <c r="W43" s="476">
        <v>3</v>
      </c>
      <c r="X43" s="476">
        <f t="shared" si="12"/>
        <v>70</v>
      </c>
      <c r="Y43" s="541">
        <f t="shared" si="6"/>
        <v>-1.4084507042253521E-2</v>
      </c>
      <c r="Z43" s="494"/>
      <c r="AA43" s="476"/>
      <c r="AB43" s="476">
        <f t="shared" si="13"/>
        <v>0</v>
      </c>
      <c r="AC43" s="541">
        <f t="shared" si="1"/>
        <v>-1</v>
      </c>
      <c r="AD43" s="572"/>
      <c r="AE43" s="476"/>
      <c r="AF43" s="476">
        <f t="shared" si="14"/>
        <v>0</v>
      </c>
      <c r="AG43" s="541">
        <f t="shared" si="2"/>
        <v>-1</v>
      </c>
    </row>
    <row r="44" spans="1:33" x14ac:dyDescent="0.2">
      <c r="A44" s="484" t="s">
        <v>56</v>
      </c>
      <c r="B44" s="493">
        <v>14</v>
      </c>
      <c r="C44" s="332">
        <v>4</v>
      </c>
      <c r="D44" s="332">
        <f t="shared" si="7"/>
        <v>18</v>
      </c>
      <c r="E44" s="488"/>
      <c r="F44" s="493">
        <v>13</v>
      </c>
      <c r="G44" s="332">
        <v>4</v>
      </c>
      <c r="H44" s="476">
        <f t="shared" si="8"/>
        <v>17</v>
      </c>
      <c r="I44" s="571">
        <v>0</v>
      </c>
      <c r="J44" s="572">
        <v>13</v>
      </c>
      <c r="K44" s="476">
        <v>4</v>
      </c>
      <c r="L44" s="476">
        <f t="shared" si="9"/>
        <v>17</v>
      </c>
      <c r="M44" s="541">
        <f t="shared" si="4"/>
        <v>0</v>
      </c>
      <c r="N44" s="494">
        <v>13</v>
      </c>
      <c r="O44" s="476">
        <v>4</v>
      </c>
      <c r="P44" s="476">
        <f t="shared" si="10"/>
        <v>17</v>
      </c>
      <c r="Q44" s="541">
        <f t="shared" si="0"/>
        <v>0</v>
      </c>
      <c r="R44" s="494">
        <v>13</v>
      </c>
      <c r="S44" s="476">
        <v>4</v>
      </c>
      <c r="T44" s="476">
        <f t="shared" si="11"/>
        <v>17</v>
      </c>
      <c r="U44" s="541">
        <f t="shared" si="5"/>
        <v>0</v>
      </c>
      <c r="V44" s="494">
        <v>13</v>
      </c>
      <c r="W44" s="476">
        <v>4</v>
      </c>
      <c r="X44" s="476">
        <f t="shared" si="12"/>
        <v>17</v>
      </c>
      <c r="Y44" s="541">
        <f t="shared" si="6"/>
        <v>0</v>
      </c>
      <c r="Z44" s="494"/>
      <c r="AA44" s="476"/>
      <c r="AB44" s="476">
        <f t="shared" si="13"/>
        <v>0</v>
      </c>
      <c r="AC44" s="541">
        <f t="shared" si="1"/>
        <v>-1</v>
      </c>
      <c r="AD44" s="572"/>
      <c r="AE44" s="476"/>
      <c r="AF44" s="476">
        <f t="shared" si="14"/>
        <v>0</v>
      </c>
      <c r="AG44" s="541">
        <f t="shared" si="2"/>
        <v>-1</v>
      </c>
    </row>
    <row r="45" spans="1:33" x14ac:dyDescent="0.2">
      <c r="A45" s="484" t="s">
        <v>184</v>
      </c>
      <c r="B45" s="493">
        <v>27</v>
      </c>
      <c r="C45" s="332">
        <v>11</v>
      </c>
      <c r="D45" s="332">
        <f t="shared" si="7"/>
        <v>38</v>
      </c>
      <c r="E45" s="488"/>
      <c r="F45" s="493">
        <v>28</v>
      </c>
      <c r="G45" s="332">
        <v>11</v>
      </c>
      <c r="H45" s="476">
        <f>SUM(F45:G45)</f>
        <v>39</v>
      </c>
      <c r="I45" s="571">
        <v>0</v>
      </c>
      <c r="J45" s="572">
        <v>28</v>
      </c>
      <c r="K45" s="476">
        <v>11</v>
      </c>
      <c r="L45" s="476">
        <f>SUM(J45:K45)</f>
        <v>39</v>
      </c>
      <c r="M45" s="541">
        <f t="shared" si="4"/>
        <v>0</v>
      </c>
      <c r="N45" s="494">
        <v>26</v>
      </c>
      <c r="O45" s="476">
        <v>10</v>
      </c>
      <c r="P45" s="476">
        <f>SUM(N45:O45)</f>
        <v>36</v>
      </c>
      <c r="Q45" s="545">
        <f t="shared" si="0"/>
        <v>-7.6923076923076927E-2</v>
      </c>
      <c r="R45" s="494">
        <v>26</v>
      </c>
      <c r="S45" s="476">
        <v>10</v>
      </c>
      <c r="T45" s="476">
        <f t="shared" si="11"/>
        <v>36</v>
      </c>
      <c r="U45" s="545">
        <f t="shared" si="5"/>
        <v>-7.6923076923076927E-2</v>
      </c>
      <c r="V45" s="494">
        <v>26</v>
      </c>
      <c r="W45" s="476">
        <v>10</v>
      </c>
      <c r="X45" s="476">
        <f t="shared" si="12"/>
        <v>36</v>
      </c>
      <c r="Y45" s="545">
        <f t="shared" si="6"/>
        <v>-7.6923076923076927E-2</v>
      </c>
      <c r="Z45" s="494"/>
      <c r="AA45" s="476"/>
      <c r="AB45" s="476">
        <f t="shared" si="13"/>
        <v>0</v>
      </c>
      <c r="AC45" s="541">
        <f t="shared" si="1"/>
        <v>-1</v>
      </c>
      <c r="AD45" s="572"/>
      <c r="AE45" s="476"/>
      <c r="AF45" s="476">
        <f t="shared" si="14"/>
        <v>0</v>
      </c>
      <c r="AG45" s="541">
        <f t="shared" si="2"/>
        <v>-1</v>
      </c>
    </row>
    <row r="46" spans="1:33" x14ac:dyDescent="0.2">
      <c r="A46" s="483" t="s">
        <v>172</v>
      </c>
      <c r="B46" s="457">
        <f>SUM(B47:B56)</f>
        <v>404</v>
      </c>
      <c r="C46" s="387">
        <f>SUM(C47:C56)</f>
        <v>39</v>
      </c>
      <c r="D46" s="573">
        <f t="shared" si="7"/>
        <v>443</v>
      </c>
      <c r="E46" s="489"/>
      <c r="F46" s="457">
        <f>SUM(F47:F56)</f>
        <v>384</v>
      </c>
      <c r="G46" s="387">
        <f>SUM(G47:G56)</f>
        <v>36</v>
      </c>
      <c r="H46" s="387">
        <f>SUM(H47:H56)</f>
        <v>420</v>
      </c>
      <c r="I46" s="567">
        <v>0</v>
      </c>
      <c r="J46" s="382">
        <f>SUM(J47:J56)</f>
        <v>377</v>
      </c>
      <c r="K46" s="387">
        <f>SUM(K47:K56)</f>
        <v>35</v>
      </c>
      <c r="L46" s="387">
        <f>SUM(L47:L56)</f>
        <v>412</v>
      </c>
      <c r="M46" s="568">
        <f t="shared" si="4"/>
        <v>-1.9047619047619049E-2</v>
      </c>
      <c r="N46" s="457">
        <f>SUM(N47:N56)</f>
        <v>369</v>
      </c>
      <c r="O46" s="387">
        <f>SUM(O47:O56)</f>
        <v>35</v>
      </c>
      <c r="P46" s="387">
        <f>SUM(P47:P56)</f>
        <v>404</v>
      </c>
      <c r="Q46" s="568">
        <f t="shared" si="0"/>
        <v>-3.8095238095238099E-2</v>
      </c>
      <c r="R46" s="457">
        <f>SUM(R47:R56)</f>
        <v>365</v>
      </c>
      <c r="S46" s="387">
        <f>SUM(S47:S56)</f>
        <v>32</v>
      </c>
      <c r="T46" s="387">
        <f>SUM(T47:T56)</f>
        <v>397</v>
      </c>
      <c r="U46" s="568">
        <f t="shared" si="5"/>
        <v>-5.4761904761904762E-2</v>
      </c>
      <c r="V46" s="457">
        <f>SUM(V47:V56)</f>
        <v>357</v>
      </c>
      <c r="W46" s="387">
        <f>SUM(W47:W56)</f>
        <v>29</v>
      </c>
      <c r="X46" s="387">
        <f>SUM(X47:X56)</f>
        <v>386</v>
      </c>
      <c r="Y46" s="568">
        <f t="shared" si="6"/>
        <v>-8.0952380952380956E-2</v>
      </c>
      <c r="Z46" s="457">
        <f>SUM(Z47:Z56)</f>
        <v>0</v>
      </c>
      <c r="AA46" s="387">
        <f>SUM(AA47:AA56)</f>
        <v>0</v>
      </c>
      <c r="AB46" s="387">
        <f>SUM(AB47:AB56)</f>
        <v>0</v>
      </c>
      <c r="AC46" s="568">
        <f t="shared" si="1"/>
        <v>-1</v>
      </c>
      <c r="AD46" s="382">
        <f>SUM(AD47:AD56)</f>
        <v>0</v>
      </c>
      <c r="AE46" s="387">
        <f>SUM(AE47:AE56)</f>
        <v>0</v>
      </c>
      <c r="AF46" s="387">
        <f>SUM(AF47:AF56)</f>
        <v>0</v>
      </c>
      <c r="AG46" s="568">
        <f t="shared" si="2"/>
        <v>-1</v>
      </c>
    </row>
    <row r="47" spans="1:33" x14ac:dyDescent="0.2">
      <c r="A47" s="484" t="s">
        <v>102</v>
      </c>
      <c r="B47" s="493">
        <v>28</v>
      </c>
      <c r="C47" s="332">
        <v>1</v>
      </c>
      <c r="D47" s="332">
        <f t="shared" si="7"/>
        <v>29</v>
      </c>
      <c r="E47" s="488"/>
      <c r="F47" s="493">
        <v>26</v>
      </c>
      <c r="G47" s="332">
        <v>0</v>
      </c>
      <c r="H47" s="476">
        <f t="shared" ref="H47:H56" si="15">SUM(F47:G47)</f>
        <v>26</v>
      </c>
      <c r="I47" s="571">
        <v>0</v>
      </c>
      <c r="J47" s="572">
        <v>24</v>
      </c>
      <c r="K47" s="476">
        <v>0</v>
      </c>
      <c r="L47" s="476">
        <f t="shared" ref="L47:L56" si="16">SUM(J47:K47)</f>
        <v>24</v>
      </c>
      <c r="M47" s="545">
        <f t="shared" si="4"/>
        <v>-7.6923076923076927E-2</v>
      </c>
      <c r="N47" s="494">
        <v>24</v>
      </c>
      <c r="O47" s="476">
        <v>0</v>
      </c>
      <c r="P47" s="476">
        <f t="shared" ref="P47:P56" si="17">SUM(N47:O47)</f>
        <v>24</v>
      </c>
      <c r="Q47" s="545">
        <f t="shared" si="0"/>
        <v>-7.6923076923076927E-2</v>
      </c>
      <c r="R47" s="494">
        <v>24</v>
      </c>
      <c r="S47" s="476">
        <v>0</v>
      </c>
      <c r="T47" s="476">
        <f t="shared" ref="T47:T56" si="18">SUM(R47:S47)</f>
        <v>24</v>
      </c>
      <c r="U47" s="545">
        <f t="shared" si="5"/>
        <v>-7.6923076923076927E-2</v>
      </c>
      <c r="V47" s="494">
        <v>24</v>
      </c>
      <c r="W47" s="476">
        <v>0</v>
      </c>
      <c r="X47" s="476">
        <f t="shared" ref="X47:X56" si="19">SUM(V47:W47)</f>
        <v>24</v>
      </c>
      <c r="Y47" s="545">
        <f t="shared" si="6"/>
        <v>-7.6923076923076927E-2</v>
      </c>
      <c r="Z47" s="494"/>
      <c r="AA47" s="476"/>
      <c r="AB47" s="476">
        <f t="shared" ref="AB47:AB56" si="20">SUM(Z47:AA47)</f>
        <v>0</v>
      </c>
      <c r="AC47" s="541">
        <f t="shared" si="1"/>
        <v>-1</v>
      </c>
      <c r="AD47" s="572"/>
      <c r="AE47" s="476"/>
      <c r="AF47" s="476">
        <f t="shared" ref="AF47:AF56" si="21">SUM(AD47:AE47)</f>
        <v>0</v>
      </c>
      <c r="AG47" s="541">
        <f t="shared" si="2"/>
        <v>-1</v>
      </c>
    </row>
    <row r="48" spans="1:33" x14ac:dyDescent="0.2">
      <c r="A48" s="484" t="s">
        <v>152</v>
      </c>
      <c r="B48" s="493">
        <v>48</v>
      </c>
      <c r="C48" s="332">
        <v>5</v>
      </c>
      <c r="D48" s="332">
        <f t="shared" si="7"/>
        <v>53</v>
      </c>
      <c r="E48" s="488"/>
      <c r="F48" s="493">
        <v>46</v>
      </c>
      <c r="G48" s="332">
        <v>5</v>
      </c>
      <c r="H48" s="476">
        <f t="shared" si="15"/>
        <v>51</v>
      </c>
      <c r="I48" s="571">
        <v>0</v>
      </c>
      <c r="J48" s="572">
        <v>47</v>
      </c>
      <c r="K48" s="476">
        <v>5</v>
      </c>
      <c r="L48" s="476">
        <f t="shared" si="16"/>
        <v>52</v>
      </c>
      <c r="M48" s="543">
        <f t="shared" si="4"/>
        <v>1.9607843137254902E-2</v>
      </c>
      <c r="N48" s="494">
        <v>44</v>
      </c>
      <c r="O48" s="476">
        <v>5</v>
      </c>
      <c r="P48" s="476">
        <f t="shared" si="17"/>
        <v>49</v>
      </c>
      <c r="Q48" s="541">
        <f t="shared" si="0"/>
        <v>-3.9215686274509803E-2</v>
      </c>
      <c r="R48" s="494">
        <v>42</v>
      </c>
      <c r="S48" s="476">
        <v>4</v>
      </c>
      <c r="T48" s="476">
        <f t="shared" si="18"/>
        <v>46</v>
      </c>
      <c r="U48" s="545">
        <f t="shared" si="5"/>
        <v>-9.8039215686274508E-2</v>
      </c>
      <c r="V48" s="494">
        <v>40</v>
      </c>
      <c r="W48" s="476">
        <v>4</v>
      </c>
      <c r="X48" s="476">
        <f t="shared" si="19"/>
        <v>44</v>
      </c>
      <c r="Y48" s="545">
        <f t="shared" si="6"/>
        <v>-0.13725490196078433</v>
      </c>
      <c r="Z48" s="494"/>
      <c r="AA48" s="476"/>
      <c r="AB48" s="476">
        <f t="shared" si="20"/>
        <v>0</v>
      </c>
      <c r="AC48" s="541">
        <f t="shared" si="1"/>
        <v>-1</v>
      </c>
      <c r="AD48" s="572"/>
      <c r="AE48" s="476"/>
      <c r="AF48" s="476">
        <f t="shared" si="21"/>
        <v>0</v>
      </c>
      <c r="AG48" s="541">
        <f t="shared" si="2"/>
        <v>-1</v>
      </c>
    </row>
    <row r="49" spans="1:33" x14ac:dyDescent="0.2">
      <c r="A49" s="484" t="s">
        <v>153</v>
      </c>
      <c r="B49" s="493">
        <v>51</v>
      </c>
      <c r="C49" s="332">
        <v>3</v>
      </c>
      <c r="D49" s="332">
        <f t="shared" si="7"/>
        <v>54</v>
      </c>
      <c r="E49" s="488"/>
      <c r="F49" s="493">
        <v>48</v>
      </c>
      <c r="G49" s="332">
        <v>3</v>
      </c>
      <c r="H49" s="476">
        <f>SUM(F49:G49)</f>
        <v>51</v>
      </c>
      <c r="I49" s="571">
        <v>0</v>
      </c>
      <c r="J49" s="572">
        <v>49</v>
      </c>
      <c r="K49" s="476">
        <v>3</v>
      </c>
      <c r="L49" s="476">
        <f>SUM(J49:K49)</f>
        <v>52</v>
      </c>
      <c r="M49" s="543">
        <f t="shared" si="4"/>
        <v>1.9607843137254902E-2</v>
      </c>
      <c r="N49" s="494">
        <v>50</v>
      </c>
      <c r="O49" s="476">
        <v>3</v>
      </c>
      <c r="P49" s="476">
        <f>SUM(N49:O49)</f>
        <v>53</v>
      </c>
      <c r="Q49" s="543">
        <f t="shared" si="0"/>
        <v>3.9215686274509803E-2</v>
      </c>
      <c r="R49" s="494">
        <v>50</v>
      </c>
      <c r="S49" s="476">
        <v>3</v>
      </c>
      <c r="T49" s="476">
        <f>SUM(R49:S49)</f>
        <v>53</v>
      </c>
      <c r="U49" s="543">
        <f t="shared" si="5"/>
        <v>3.9215686274509803E-2</v>
      </c>
      <c r="V49" s="494">
        <v>50</v>
      </c>
      <c r="W49" s="476">
        <v>3</v>
      </c>
      <c r="X49" s="476">
        <f>SUM(V49:W49)</f>
        <v>53</v>
      </c>
      <c r="Y49" s="543">
        <f t="shared" si="6"/>
        <v>3.9215686274509803E-2</v>
      </c>
      <c r="Z49" s="494"/>
      <c r="AA49" s="476"/>
      <c r="AB49" s="476">
        <f>SUM(Z49:AA49)</f>
        <v>0</v>
      </c>
      <c r="AC49" s="541">
        <f t="shared" si="1"/>
        <v>-1</v>
      </c>
      <c r="AD49" s="572"/>
      <c r="AE49" s="476"/>
      <c r="AF49" s="476">
        <f>SUM(AD49:AE49)</f>
        <v>0</v>
      </c>
      <c r="AG49" s="541">
        <f t="shared" si="2"/>
        <v>-1</v>
      </c>
    </row>
    <row r="50" spans="1:33" x14ac:dyDescent="0.2">
      <c r="A50" s="484" t="s">
        <v>229</v>
      </c>
      <c r="B50" s="493"/>
      <c r="C50" s="332"/>
      <c r="D50" s="332"/>
      <c r="E50" s="488"/>
      <c r="F50" s="493"/>
      <c r="G50" s="332"/>
      <c r="H50" s="476"/>
      <c r="I50" s="571"/>
      <c r="J50" s="572"/>
      <c r="K50" s="476"/>
      <c r="L50" s="476"/>
      <c r="M50" s="543"/>
      <c r="N50" s="494"/>
      <c r="O50" s="476"/>
      <c r="P50" s="476"/>
      <c r="Q50" s="543"/>
      <c r="R50" s="494"/>
      <c r="S50" s="476"/>
      <c r="T50" s="476"/>
      <c r="U50" s="543"/>
      <c r="V50" s="494"/>
      <c r="W50" s="476"/>
      <c r="X50" s="476"/>
      <c r="Y50" s="543"/>
      <c r="Z50" s="494"/>
      <c r="AA50" s="476"/>
      <c r="AB50" s="476"/>
      <c r="AC50" s="541"/>
      <c r="AD50" s="572"/>
      <c r="AE50" s="476"/>
      <c r="AF50" s="476"/>
      <c r="AG50" s="541"/>
    </row>
    <row r="51" spans="1:33" x14ac:dyDescent="0.2">
      <c r="A51" s="484" t="s">
        <v>155</v>
      </c>
      <c r="B51" s="493">
        <v>30</v>
      </c>
      <c r="C51" s="332">
        <v>5</v>
      </c>
      <c r="D51" s="332">
        <f t="shared" si="7"/>
        <v>35</v>
      </c>
      <c r="E51" s="488"/>
      <c r="F51" s="493">
        <v>27</v>
      </c>
      <c r="G51" s="332">
        <v>4</v>
      </c>
      <c r="H51" s="476">
        <f t="shared" si="15"/>
        <v>31</v>
      </c>
      <c r="I51" s="571">
        <v>0</v>
      </c>
      <c r="J51" s="572">
        <v>26</v>
      </c>
      <c r="K51" s="476">
        <v>3</v>
      </c>
      <c r="L51" s="476">
        <f t="shared" si="16"/>
        <v>29</v>
      </c>
      <c r="M51" s="545">
        <f t="shared" si="4"/>
        <v>-6.4516129032258063E-2</v>
      </c>
      <c r="N51" s="494">
        <v>25</v>
      </c>
      <c r="O51" s="476">
        <v>3</v>
      </c>
      <c r="P51" s="476">
        <f t="shared" si="17"/>
        <v>28</v>
      </c>
      <c r="Q51" s="545">
        <f t="shared" si="0"/>
        <v>-9.6774193548387094E-2</v>
      </c>
      <c r="R51" s="494">
        <v>24</v>
      </c>
      <c r="S51" s="476">
        <v>2</v>
      </c>
      <c r="T51" s="476">
        <f t="shared" si="18"/>
        <v>26</v>
      </c>
      <c r="U51" s="545">
        <f t="shared" si="5"/>
        <v>-0.16129032258064516</v>
      </c>
      <c r="V51" s="494">
        <v>24</v>
      </c>
      <c r="W51" s="476">
        <v>2</v>
      </c>
      <c r="X51" s="476">
        <f t="shared" si="19"/>
        <v>26</v>
      </c>
      <c r="Y51" s="545">
        <f t="shared" si="6"/>
        <v>-0.16129032258064516</v>
      </c>
      <c r="Z51" s="494"/>
      <c r="AA51" s="476"/>
      <c r="AB51" s="476">
        <f t="shared" si="20"/>
        <v>0</v>
      </c>
      <c r="AC51" s="541">
        <f t="shared" si="1"/>
        <v>-1</v>
      </c>
      <c r="AD51" s="572"/>
      <c r="AE51" s="476"/>
      <c r="AF51" s="476">
        <f t="shared" si="21"/>
        <v>0</v>
      </c>
      <c r="AG51" s="541">
        <f t="shared" si="2"/>
        <v>-1</v>
      </c>
    </row>
    <row r="52" spans="1:33" x14ac:dyDescent="0.2">
      <c r="A52" s="484" t="s">
        <v>118</v>
      </c>
      <c r="B52" s="493">
        <v>11</v>
      </c>
      <c r="C52" s="332">
        <v>0</v>
      </c>
      <c r="D52" s="332">
        <f t="shared" si="7"/>
        <v>11</v>
      </c>
      <c r="E52" s="488"/>
      <c r="F52" s="493">
        <v>10</v>
      </c>
      <c r="G52" s="332">
        <v>0</v>
      </c>
      <c r="H52" s="476">
        <f t="shared" si="15"/>
        <v>10</v>
      </c>
      <c r="I52" s="571">
        <v>0</v>
      </c>
      <c r="J52" s="572">
        <v>10</v>
      </c>
      <c r="K52" s="476">
        <v>0</v>
      </c>
      <c r="L52" s="476">
        <f t="shared" si="16"/>
        <v>10</v>
      </c>
      <c r="M52" s="541">
        <f t="shared" si="4"/>
        <v>0</v>
      </c>
      <c r="N52" s="494">
        <v>9</v>
      </c>
      <c r="O52" s="476">
        <v>0</v>
      </c>
      <c r="P52" s="476">
        <f t="shared" si="17"/>
        <v>9</v>
      </c>
      <c r="Q52" s="545">
        <f t="shared" si="0"/>
        <v>-0.1</v>
      </c>
      <c r="R52" s="494">
        <v>9</v>
      </c>
      <c r="S52" s="476">
        <v>0</v>
      </c>
      <c r="T52" s="476">
        <f t="shared" si="18"/>
        <v>9</v>
      </c>
      <c r="U52" s="545">
        <f t="shared" si="5"/>
        <v>-0.1</v>
      </c>
      <c r="V52" s="494">
        <v>9</v>
      </c>
      <c r="W52" s="476">
        <v>0</v>
      </c>
      <c r="X52" s="476">
        <f t="shared" si="19"/>
        <v>9</v>
      </c>
      <c r="Y52" s="545">
        <f t="shared" si="6"/>
        <v>-0.1</v>
      </c>
      <c r="Z52" s="494"/>
      <c r="AA52" s="476"/>
      <c r="AB52" s="476">
        <f t="shared" si="20"/>
        <v>0</v>
      </c>
      <c r="AC52" s="541">
        <f t="shared" si="1"/>
        <v>-1</v>
      </c>
      <c r="AD52" s="572"/>
      <c r="AE52" s="476"/>
      <c r="AF52" s="476">
        <f t="shared" si="21"/>
        <v>0</v>
      </c>
      <c r="AG52" s="541">
        <f t="shared" si="2"/>
        <v>-1</v>
      </c>
    </row>
    <row r="53" spans="1:33" x14ac:dyDescent="0.2">
      <c r="A53" s="485" t="s">
        <v>91</v>
      </c>
      <c r="B53" s="494">
        <v>101</v>
      </c>
      <c r="C53" s="476">
        <v>14</v>
      </c>
      <c r="D53" s="332">
        <f t="shared" si="7"/>
        <v>115</v>
      </c>
      <c r="E53" s="488"/>
      <c r="F53" s="493">
        <v>95</v>
      </c>
      <c r="G53" s="332">
        <v>13</v>
      </c>
      <c r="H53" s="476">
        <f t="shared" si="15"/>
        <v>108</v>
      </c>
      <c r="I53" s="571">
        <v>0</v>
      </c>
      <c r="J53" s="572">
        <v>92</v>
      </c>
      <c r="K53" s="476">
        <v>13</v>
      </c>
      <c r="L53" s="476">
        <f t="shared" si="16"/>
        <v>105</v>
      </c>
      <c r="M53" s="541">
        <f t="shared" si="4"/>
        <v>-2.7777777777777776E-2</v>
      </c>
      <c r="N53" s="494">
        <v>92</v>
      </c>
      <c r="O53" s="476">
        <v>12</v>
      </c>
      <c r="P53" s="476">
        <f t="shared" si="17"/>
        <v>104</v>
      </c>
      <c r="Q53" s="541">
        <f t="shared" si="0"/>
        <v>-3.7037037037037035E-2</v>
      </c>
      <c r="R53" s="494">
        <v>92</v>
      </c>
      <c r="S53" s="476">
        <v>11</v>
      </c>
      <c r="T53" s="476">
        <f t="shared" si="18"/>
        <v>103</v>
      </c>
      <c r="U53" s="541">
        <f t="shared" si="5"/>
        <v>-4.6296296296296294E-2</v>
      </c>
      <c r="V53" s="494">
        <v>91</v>
      </c>
      <c r="W53" s="476">
        <v>9</v>
      </c>
      <c r="X53" s="476">
        <f t="shared" si="19"/>
        <v>100</v>
      </c>
      <c r="Y53" s="545">
        <f t="shared" si="6"/>
        <v>-7.407407407407407E-2</v>
      </c>
      <c r="Z53" s="494"/>
      <c r="AA53" s="476"/>
      <c r="AB53" s="476">
        <f t="shared" si="20"/>
        <v>0</v>
      </c>
      <c r="AC53" s="541">
        <f t="shared" si="1"/>
        <v>-1</v>
      </c>
      <c r="AD53" s="572"/>
      <c r="AE53" s="476"/>
      <c r="AF53" s="476">
        <f t="shared" si="21"/>
        <v>0</v>
      </c>
      <c r="AG53" s="541">
        <f t="shared" si="2"/>
        <v>-1</v>
      </c>
    </row>
    <row r="54" spans="1:33" x14ac:dyDescent="0.2">
      <c r="A54" s="484" t="s">
        <v>92</v>
      </c>
      <c r="B54" s="493">
        <v>14</v>
      </c>
      <c r="C54" s="332">
        <v>8</v>
      </c>
      <c r="D54" s="332">
        <f t="shared" si="7"/>
        <v>22</v>
      </c>
      <c r="E54" s="488"/>
      <c r="F54" s="493">
        <v>13</v>
      </c>
      <c r="G54" s="332">
        <v>9</v>
      </c>
      <c r="H54" s="476">
        <f t="shared" si="15"/>
        <v>22</v>
      </c>
      <c r="I54" s="571">
        <v>0</v>
      </c>
      <c r="J54" s="572">
        <v>11</v>
      </c>
      <c r="K54" s="476">
        <v>9</v>
      </c>
      <c r="L54" s="476">
        <f t="shared" si="16"/>
        <v>20</v>
      </c>
      <c r="M54" s="545">
        <f t="shared" si="4"/>
        <v>-9.0909090909090912E-2</v>
      </c>
      <c r="N54" s="494">
        <v>10</v>
      </c>
      <c r="O54" s="476">
        <v>9</v>
      </c>
      <c r="P54" s="476">
        <f t="shared" si="17"/>
        <v>19</v>
      </c>
      <c r="Q54" s="545">
        <f t="shared" si="0"/>
        <v>-0.13636363636363635</v>
      </c>
      <c r="R54" s="494">
        <v>10</v>
      </c>
      <c r="S54" s="476">
        <v>9</v>
      </c>
      <c r="T54" s="476">
        <f t="shared" si="18"/>
        <v>19</v>
      </c>
      <c r="U54" s="545">
        <f t="shared" si="5"/>
        <v>-0.13636363636363635</v>
      </c>
      <c r="V54" s="494">
        <v>10</v>
      </c>
      <c r="W54" s="476">
        <v>9</v>
      </c>
      <c r="X54" s="476">
        <f t="shared" si="19"/>
        <v>19</v>
      </c>
      <c r="Y54" s="545">
        <f t="shared" si="6"/>
        <v>-0.13636363636363635</v>
      </c>
      <c r="Z54" s="494"/>
      <c r="AA54" s="476"/>
      <c r="AB54" s="476">
        <f t="shared" si="20"/>
        <v>0</v>
      </c>
      <c r="AC54" s="541">
        <f t="shared" si="1"/>
        <v>-1</v>
      </c>
      <c r="AD54" s="572"/>
      <c r="AE54" s="476"/>
      <c r="AF54" s="476">
        <f t="shared" si="21"/>
        <v>0</v>
      </c>
      <c r="AG54" s="541">
        <f t="shared" si="2"/>
        <v>-1</v>
      </c>
    </row>
    <row r="55" spans="1:33" x14ac:dyDescent="0.2">
      <c r="A55" s="631" t="s">
        <v>230</v>
      </c>
      <c r="B55" s="632"/>
      <c r="C55" s="633"/>
      <c r="D55" s="633"/>
      <c r="E55" s="634"/>
      <c r="F55" s="632"/>
      <c r="G55" s="633"/>
      <c r="H55" s="635"/>
      <c r="I55" s="636"/>
      <c r="J55" s="637"/>
      <c r="K55" s="635"/>
      <c r="L55" s="635"/>
      <c r="M55" s="638"/>
      <c r="N55" s="639"/>
      <c r="O55" s="635"/>
      <c r="P55" s="635"/>
      <c r="Q55" s="638"/>
      <c r="R55" s="639"/>
      <c r="S55" s="635"/>
      <c r="T55" s="635"/>
      <c r="U55" s="638"/>
      <c r="V55" s="639"/>
      <c r="W55" s="635"/>
      <c r="X55" s="635"/>
      <c r="Y55" s="638"/>
      <c r="Z55" s="639"/>
      <c r="AA55" s="635"/>
      <c r="AB55" s="635"/>
      <c r="AC55" s="640"/>
      <c r="AD55" s="637"/>
      <c r="AE55" s="635"/>
      <c r="AF55" s="635"/>
      <c r="AG55" s="640"/>
    </row>
    <row r="56" spans="1:33" ht="13.5" thickBot="1" x14ac:dyDescent="0.25">
      <c r="A56" s="486" t="s">
        <v>38</v>
      </c>
      <c r="B56" s="495">
        <v>121</v>
      </c>
      <c r="C56" s="477">
        <v>3</v>
      </c>
      <c r="D56" s="477">
        <f t="shared" si="7"/>
        <v>124</v>
      </c>
      <c r="E56" s="506"/>
      <c r="F56" s="495">
        <v>119</v>
      </c>
      <c r="G56" s="477">
        <v>2</v>
      </c>
      <c r="H56" s="577">
        <f t="shared" si="15"/>
        <v>121</v>
      </c>
      <c r="I56" s="578">
        <v>0</v>
      </c>
      <c r="J56" s="579">
        <v>118</v>
      </c>
      <c r="K56" s="577">
        <v>2</v>
      </c>
      <c r="L56" s="577">
        <f t="shared" si="16"/>
        <v>120</v>
      </c>
      <c r="M56" s="542">
        <f t="shared" si="4"/>
        <v>-8.2644628099173556E-3</v>
      </c>
      <c r="N56" s="580">
        <v>115</v>
      </c>
      <c r="O56" s="577">
        <v>3</v>
      </c>
      <c r="P56" s="577">
        <f t="shared" si="17"/>
        <v>118</v>
      </c>
      <c r="Q56" s="542">
        <f t="shared" si="0"/>
        <v>-2.4793388429752067E-2</v>
      </c>
      <c r="R56" s="580">
        <v>114</v>
      </c>
      <c r="S56" s="577">
        <v>3</v>
      </c>
      <c r="T56" s="577">
        <f t="shared" si="18"/>
        <v>117</v>
      </c>
      <c r="U56" s="542">
        <f t="shared" si="5"/>
        <v>-3.3057851239669422E-2</v>
      </c>
      <c r="V56" s="580">
        <v>109</v>
      </c>
      <c r="W56" s="577">
        <v>2</v>
      </c>
      <c r="X56" s="577">
        <f t="shared" si="19"/>
        <v>111</v>
      </c>
      <c r="Y56" s="622">
        <f t="shared" si="6"/>
        <v>-8.2644628099173556E-2</v>
      </c>
      <c r="Z56" s="580"/>
      <c r="AA56" s="577"/>
      <c r="AB56" s="577">
        <f t="shared" si="20"/>
        <v>0</v>
      </c>
      <c r="AC56" s="542">
        <f>(AB56-$H56)/$H56</f>
        <v>-1</v>
      </c>
      <c r="AD56" s="579"/>
      <c r="AE56" s="577"/>
      <c r="AF56" s="577">
        <f t="shared" si="21"/>
        <v>0</v>
      </c>
      <c r="AG56" s="542">
        <f t="shared" si="2"/>
        <v>-1</v>
      </c>
    </row>
    <row r="57" spans="1:33" ht="13.5" thickBot="1" x14ac:dyDescent="0.25">
      <c r="B57" s="478"/>
      <c r="C57" s="478"/>
      <c r="D57" s="478"/>
      <c r="E57" s="478"/>
    </row>
    <row r="58" spans="1:33" x14ac:dyDescent="0.2">
      <c r="A58" s="502" t="s">
        <v>171</v>
      </c>
      <c r="B58" s="546">
        <f>B5+B25</f>
        <v>180</v>
      </c>
      <c r="C58" s="547">
        <f>C5+C25</f>
        <v>127</v>
      </c>
      <c r="D58" s="547">
        <f>D5+D25</f>
        <v>307</v>
      </c>
      <c r="E58" s="581"/>
      <c r="F58" s="546">
        <f>F5+F25</f>
        <v>174</v>
      </c>
      <c r="G58" s="547">
        <f>G5+G25</f>
        <v>122</v>
      </c>
      <c r="H58" s="547">
        <f>H5+H25</f>
        <v>296</v>
      </c>
      <c r="I58" s="620">
        <v>0</v>
      </c>
      <c r="J58" s="546">
        <f>J5+J25</f>
        <v>175</v>
      </c>
      <c r="K58" s="547">
        <f>K5+K25</f>
        <v>122</v>
      </c>
      <c r="L58" s="547">
        <f>L5+L25</f>
        <v>297</v>
      </c>
      <c r="M58" s="582">
        <f>(L58-$H58)/$H58</f>
        <v>3.3783783783783786E-3</v>
      </c>
      <c r="N58" s="546">
        <f>N5+N25</f>
        <v>169</v>
      </c>
      <c r="O58" s="547">
        <f>O5+O25</f>
        <v>116</v>
      </c>
      <c r="P58" s="547">
        <f>P5+P25</f>
        <v>285</v>
      </c>
      <c r="Q58" s="583">
        <f>(P58-$H58)/$H58</f>
        <v>-3.7162162162162164E-2</v>
      </c>
      <c r="R58" s="546">
        <f>R5+R25</f>
        <v>164</v>
      </c>
      <c r="S58" s="547">
        <f>S5+S25</f>
        <v>114</v>
      </c>
      <c r="T58" s="547">
        <f>T5+T25</f>
        <v>278</v>
      </c>
      <c r="U58" s="582">
        <f>(T58-$H58)/$H58</f>
        <v>-6.0810810810810814E-2</v>
      </c>
      <c r="V58" s="546">
        <f>V5+V25</f>
        <v>161</v>
      </c>
      <c r="W58" s="547">
        <f>W5+W25</f>
        <v>110</v>
      </c>
      <c r="X58" s="547">
        <f>X5+X25</f>
        <v>271</v>
      </c>
      <c r="Y58" s="582">
        <f>(X58-$H58)/$H58</f>
        <v>-8.4459459459459457E-2</v>
      </c>
      <c r="Z58" s="546">
        <f>Z5+Z25</f>
        <v>0</v>
      </c>
      <c r="AA58" s="547">
        <f>AA5+AA25</f>
        <v>0</v>
      </c>
      <c r="AB58" s="547">
        <f>AB5+AB25</f>
        <v>0</v>
      </c>
      <c r="AC58" s="582">
        <f>(AB58-$H58)/$H58</f>
        <v>-1</v>
      </c>
      <c r="AD58" s="546">
        <f>AD5+AD25</f>
        <v>0</v>
      </c>
      <c r="AE58" s="547">
        <f>AE5+AE25</f>
        <v>0</v>
      </c>
      <c r="AF58" s="547">
        <f>AF5+AF25</f>
        <v>0</v>
      </c>
      <c r="AG58" s="582">
        <f>(AF58-$H58)/$H58</f>
        <v>-1</v>
      </c>
    </row>
    <row r="59" spans="1:33" ht="13.5" thickBot="1" x14ac:dyDescent="0.25">
      <c r="A59" s="468" t="s">
        <v>173</v>
      </c>
      <c r="B59" s="457">
        <f>B16+B30+B9</f>
        <v>557</v>
      </c>
      <c r="C59" s="387">
        <f>C16+C30+C9</f>
        <v>236</v>
      </c>
      <c r="D59" s="387">
        <f>D16+D30+D9</f>
        <v>793</v>
      </c>
      <c r="E59" s="584"/>
      <c r="F59" s="457">
        <f>F16+F30+F9</f>
        <v>539</v>
      </c>
      <c r="G59" s="387">
        <f>G16+G30+G9</f>
        <v>225</v>
      </c>
      <c r="H59" s="387">
        <f>H16+H30+H9</f>
        <v>764</v>
      </c>
      <c r="I59" s="567">
        <v>0</v>
      </c>
      <c r="J59" s="457">
        <f>J16+J30+J9</f>
        <v>546</v>
      </c>
      <c r="K59" s="387">
        <f>K16+K30+K9</f>
        <v>231</v>
      </c>
      <c r="L59" s="387">
        <f>L16+L30+L9</f>
        <v>777</v>
      </c>
      <c r="M59" s="569">
        <f>(L59-$H59)/$H59</f>
        <v>1.7015706806282723E-2</v>
      </c>
      <c r="N59" s="457">
        <f>N16+N30+N9</f>
        <v>537</v>
      </c>
      <c r="O59" s="387">
        <f>O16+O30+O9</f>
        <v>229</v>
      </c>
      <c r="P59" s="387">
        <f>P16+P30+P9</f>
        <v>766</v>
      </c>
      <c r="Q59" s="585">
        <f>(P59-$H59)/$H59</f>
        <v>2.617801047120419E-3</v>
      </c>
      <c r="R59" s="457">
        <f>R16+R30+R9</f>
        <v>528</v>
      </c>
      <c r="S59" s="387">
        <f>S16+S30+S9</f>
        <v>226</v>
      </c>
      <c r="T59" s="387">
        <f>T16+T30+T9</f>
        <v>754</v>
      </c>
      <c r="U59" s="586">
        <f>(T59-$H59)/$H59</f>
        <v>-1.3089005235602094E-2</v>
      </c>
      <c r="V59" s="457">
        <f>V16+V30+V9</f>
        <v>516</v>
      </c>
      <c r="W59" s="387">
        <f>W16+W30+W9</f>
        <v>225</v>
      </c>
      <c r="X59" s="387">
        <f>X16+X30+X9</f>
        <v>741</v>
      </c>
      <c r="Y59" s="569">
        <f>(X59-$H59)/$H59</f>
        <v>-3.0104712041884817E-2</v>
      </c>
      <c r="Z59" s="457">
        <f>Z16+Z30+Z9</f>
        <v>0</v>
      </c>
      <c r="AA59" s="387">
        <f>AA16+AA30+AA9</f>
        <v>0</v>
      </c>
      <c r="AB59" s="387">
        <f>AB16+AB30+AB9</f>
        <v>0</v>
      </c>
      <c r="AC59" s="569">
        <f>(AB59-$H59)/$H59</f>
        <v>-1</v>
      </c>
      <c r="AD59" s="457">
        <f>AD16+AD30+AD9</f>
        <v>0</v>
      </c>
      <c r="AE59" s="387">
        <f>AE16+AE30+AE9</f>
        <v>0</v>
      </c>
      <c r="AF59" s="387">
        <f>AF16+AF30+AF9</f>
        <v>0</v>
      </c>
      <c r="AG59" s="569">
        <f>(AF59-$H59)/$H59</f>
        <v>-1</v>
      </c>
    </row>
    <row r="60" spans="1:33" ht="13.5" thickBot="1" x14ac:dyDescent="0.25">
      <c r="A60" s="503" t="s">
        <v>172</v>
      </c>
      <c r="B60" s="459">
        <f>B12+B21+B46</f>
        <v>701</v>
      </c>
      <c r="C60" s="460">
        <f>C12+C21+C46</f>
        <v>103</v>
      </c>
      <c r="D60" s="460">
        <f>D12+D21+D46</f>
        <v>804</v>
      </c>
      <c r="E60" s="587"/>
      <c r="F60" s="459">
        <f>F12+F21+F46</f>
        <v>666</v>
      </c>
      <c r="G60" s="460">
        <f>G12+G21+G46</f>
        <v>95</v>
      </c>
      <c r="H60" s="460">
        <f>H12+H21+H46</f>
        <v>761</v>
      </c>
      <c r="I60" s="621">
        <v>0</v>
      </c>
      <c r="J60" s="459">
        <f>J12+J21+J46</f>
        <v>657</v>
      </c>
      <c r="K60" s="460">
        <f>K12+K21+K46</f>
        <v>91</v>
      </c>
      <c r="L60" s="460">
        <f>L12+L21+L46</f>
        <v>748</v>
      </c>
      <c r="M60" s="588">
        <f>(L60-$H60)/$H60</f>
        <v>-1.7082785808147174E-2</v>
      </c>
      <c r="N60" s="459">
        <f>N12+N21+N46</f>
        <v>645</v>
      </c>
      <c r="O60" s="460">
        <f>O12+O21+O46</f>
        <v>90</v>
      </c>
      <c r="P60" s="460">
        <f>P12+P21+P46</f>
        <v>735</v>
      </c>
      <c r="Q60" s="589">
        <f>(P60-$H60)/$H60</f>
        <v>-3.4165571616294348E-2</v>
      </c>
      <c r="R60" s="459">
        <f>R12+R21+R46</f>
        <v>640</v>
      </c>
      <c r="S60" s="460">
        <f>S12+S21+S46</f>
        <v>86</v>
      </c>
      <c r="T60" s="590">
        <f>T12+T21+T46</f>
        <v>726</v>
      </c>
      <c r="U60" s="591">
        <f>(T60-$H60)/$H60</f>
        <v>-4.5992115637319315E-2</v>
      </c>
      <c r="V60" s="459">
        <f>V12+V21+V46</f>
        <v>621</v>
      </c>
      <c r="W60" s="460">
        <f>W12+W21+W46</f>
        <v>83</v>
      </c>
      <c r="X60" s="460">
        <f>X12+X21+X46</f>
        <v>704</v>
      </c>
      <c r="Y60" s="588">
        <f>(X60-$H60)/$H60</f>
        <v>-7.4901445466491454E-2</v>
      </c>
      <c r="Z60" s="459">
        <f>Z12+Z21+Z46</f>
        <v>0</v>
      </c>
      <c r="AA60" s="460">
        <f>AA12+AA21+AA46</f>
        <v>0</v>
      </c>
      <c r="AB60" s="460">
        <f>AB12+AB21+AB46</f>
        <v>0</v>
      </c>
      <c r="AC60" s="588">
        <f>(AB60-$H60)/$H60</f>
        <v>-1</v>
      </c>
      <c r="AD60" s="459">
        <f>AD12+AD21+AD46</f>
        <v>0</v>
      </c>
      <c r="AE60" s="460">
        <f>AE12+AE21+AE46</f>
        <v>0</v>
      </c>
      <c r="AF60" s="460">
        <f>AF12+AF21+AF46</f>
        <v>0</v>
      </c>
      <c r="AG60" s="588">
        <f>(AF60-$H60)/$H60</f>
        <v>-1</v>
      </c>
    </row>
    <row r="61" spans="1:33" ht="13.5" thickBot="1" x14ac:dyDescent="0.25">
      <c r="A61" s="592"/>
      <c r="B61" s="593"/>
      <c r="C61" s="593"/>
      <c r="D61" s="593"/>
      <c r="E61" s="594"/>
      <c r="F61" s="593"/>
      <c r="G61" s="593"/>
      <c r="H61" s="593"/>
      <c r="I61" s="595"/>
      <c r="J61" s="593"/>
      <c r="K61" s="593"/>
      <c r="L61" s="593"/>
      <c r="M61" s="596"/>
      <c r="N61" s="593"/>
      <c r="O61" s="593"/>
      <c r="P61" s="593"/>
      <c r="Q61" s="596"/>
      <c r="R61" s="593"/>
      <c r="S61" s="593"/>
      <c r="T61" s="593"/>
      <c r="U61" s="596"/>
      <c r="V61" s="593"/>
      <c r="W61" s="593"/>
      <c r="X61" s="593"/>
      <c r="Y61" s="596"/>
      <c r="Z61" s="593"/>
      <c r="AA61" s="593"/>
      <c r="AB61" s="593"/>
      <c r="AC61" s="596"/>
      <c r="AD61" s="593"/>
      <c r="AE61" s="593"/>
      <c r="AF61" s="593"/>
      <c r="AG61" s="596"/>
    </row>
    <row r="62" spans="1:33" x14ac:dyDescent="0.2">
      <c r="A62" s="921" t="s">
        <v>216</v>
      </c>
      <c r="B62" s="919" t="s">
        <v>213</v>
      </c>
      <c r="C62" s="917"/>
      <c r="D62" s="917"/>
      <c r="E62" s="918"/>
      <c r="F62" s="923" t="s">
        <v>218</v>
      </c>
      <c r="G62" s="924"/>
      <c r="H62" s="924"/>
      <c r="I62" s="925"/>
      <c r="J62" s="919" t="s">
        <v>219</v>
      </c>
      <c r="K62" s="917"/>
      <c r="L62" s="917"/>
      <c r="M62" s="918"/>
      <c r="N62" s="919" t="s">
        <v>220</v>
      </c>
      <c r="O62" s="917"/>
      <c r="P62" s="917"/>
      <c r="Q62" s="918"/>
      <c r="R62" s="919" t="s">
        <v>221</v>
      </c>
      <c r="S62" s="926"/>
      <c r="T62" s="926"/>
      <c r="U62" s="927"/>
      <c r="V62" s="919" t="s">
        <v>223</v>
      </c>
      <c r="W62" s="917"/>
      <c r="X62" s="917"/>
      <c r="Y62" s="918"/>
      <c r="Z62" s="919"/>
      <c r="AA62" s="917"/>
      <c r="AB62" s="917"/>
      <c r="AC62" s="918"/>
      <c r="AD62" s="919"/>
      <c r="AE62" s="917"/>
      <c r="AF62" s="917"/>
      <c r="AG62" s="918"/>
    </row>
    <row r="63" spans="1:33" ht="13.5" thickBot="1" x14ac:dyDescent="0.25">
      <c r="A63" s="922"/>
      <c r="B63" s="550" t="s">
        <v>22</v>
      </c>
      <c r="C63" s="551" t="s">
        <v>21</v>
      </c>
      <c r="D63" s="552" t="s">
        <v>23</v>
      </c>
      <c r="E63" s="597" t="s">
        <v>47</v>
      </c>
      <c r="F63" s="550" t="s">
        <v>22</v>
      </c>
      <c r="G63" s="551" t="s">
        <v>21</v>
      </c>
      <c r="H63" s="552" t="s">
        <v>23</v>
      </c>
      <c r="I63" s="554" t="s">
        <v>47</v>
      </c>
      <c r="J63" s="550" t="s">
        <v>22</v>
      </c>
      <c r="K63" s="551" t="s">
        <v>21</v>
      </c>
      <c r="L63" s="552" t="s">
        <v>23</v>
      </c>
      <c r="M63" s="554" t="s">
        <v>47</v>
      </c>
      <c r="N63" s="550" t="s">
        <v>22</v>
      </c>
      <c r="O63" s="551" t="s">
        <v>21</v>
      </c>
      <c r="P63" s="552" t="s">
        <v>23</v>
      </c>
      <c r="Q63" s="554" t="s">
        <v>47</v>
      </c>
      <c r="R63" s="550" t="s">
        <v>22</v>
      </c>
      <c r="S63" s="551" t="s">
        <v>21</v>
      </c>
      <c r="T63" s="552" t="s">
        <v>23</v>
      </c>
      <c r="U63" s="554" t="s">
        <v>47</v>
      </c>
      <c r="V63" s="550" t="s">
        <v>22</v>
      </c>
      <c r="W63" s="551" t="s">
        <v>21</v>
      </c>
      <c r="X63" s="552" t="s">
        <v>23</v>
      </c>
      <c r="Y63" s="554" t="s">
        <v>47</v>
      </c>
      <c r="Z63" s="550" t="s">
        <v>22</v>
      </c>
      <c r="AA63" s="551" t="s">
        <v>21</v>
      </c>
      <c r="AB63" s="552" t="s">
        <v>23</v>
      </c>
      <c r="AC63" s="554" t="s">
        <v>47</v>
      </c>
      <c r="AD63" s="550" t="s">
        <v>22</v>
      </c>
      <c r="AE63" s="551" t="s">
        <v>21</v>
      </c>
      <c r="AF63" s="551" t="s">
        <v>48</v>
      </c>
      <c r="AG63" s="554" t="s">
        <v>47</v>
      </c>
    </row>
    <row r="64" spans="1:33" x14ac:dyDescent="0.2">
      <c r="A64" s="472" t="s">
        <v>149</v>
      </c>
      <c r="B64" s="556">
        <f t="shared" ref="B64:D65" si="22">B65</f>
        <v>270</v>
      </c>
      <c r="C64" s="557">
        <f t="shared" si="22"/>
        <v>107</v>
      </c>
      <c r="D64" s="557">
        <f t="shared" si="22"/>
        <v>333</v>
      </c>
      <c r="E64" s="598"/>
      <c r="F64" s="556">
        <f t="shared" ref="F64:H65" si="23">F65</f>
        <v>254</v>
      </c>
      <c r="G64" s="557">
        <f t="shared" si="23"/>
        <v>98</v>
      </c>
      <c r="H64" s="557">
        <f t="shared" si="23"/>
        <v>352</v>
      </c>
      <c r="I64" s="619">
        <v>0</v>
      </c>
      <c r="J64" s="556">
        <f t="shared" ref="J64:L65" si="24">J65</f>
        <v>249</v>
      </c>
      <c r="K64" s="557">
        <f t="shared" si="24"/>
        <v>97</v>
      </c>
      <c r="L64" s="557">
        <f t="shared" si="24"/>
        <v>346</v>
      </c>
      <c r="M64" s="561">
        <f t="shared" ref="M64:M69" si="25">(L64-$H64)/$H64</f>
        <v>-1.7045454545454544E-2</v>
      </c>
      <c r="N64" s="556">
        <f t="shared" ref="N64:P65" si="26">N65</f>
        <v>248</v>
      </c>
      <c r="O64" s="557">
        <f t="shared" si="26"/>
        <v>98</v>
      </c>
      <c r="P64" s="557">
        <f t="shared" si="26"/>
        <v>346</v>
      </c>
      <c r="Q64" s="561">
        <f>(P64-$H64)/$H64</f>
        <v>-1.7045454545454544E-2</v>
      </c>
      <c r="R64" s="556">
        <f t="shared" ref="R64:T65" si="27">R65</f>
        <v>248</v>
      </c>
      <c r="S64" s="557">
        <f t="shared" si="27"/>
        <v>97</v>
      </c>
      <c r="T64" s="557">
        <f t="shared" si="27"/>
        <v>345</v>
      </c>
      <c r="U64" s="561">
        <f>(T64-$H64)/$H64</f>
        <v>-1.9886363636363636E-2</v>
      </c>
      <c r="V64" s="556">
        <f t="shared" ref="V64:X65" si="28">V65</f>
        <v>242</v>
      </c>
      <c r="W64" s="557">
        <f t="shared" si="28"/>
        <v>92</v>
      </c>
      <c r="X64" s="557">
        <f t="shared" si="28"/>
        <v>334</v>
      </c>
      <c r="Y64" s="561">
        <f>(X64-$H64)/$H64</f>
        <v>-5.113636363636364E-2</v>
      </c>
      <c r="Z64" s="556">
        <f t="shared" ref="Z64:AB65" si="29">Z65</f>
        <v>0</v>
      </c>
      <c r="AA64" s="557">
        <f t="shared" si="29"/>
        <v>0</v>
      </c>
      <c r="AB64" s="557">
        <f t="shared" si="29"/>
        <v>0</v>
      </c>
      <c r="AC64" s="561">
        <f>(AB64-$H64)/$H64</f>
        <v>-1</v>
      </c>
      <c r="AD64" s="556">
        <f t="shared" ref="AD64:AF65" si="30">AD65</f>
        <v>0</v>
      </c>
      <c r="AE64" s="557">
        <f t="shared" si="30"/>
        <v>0</v>
      </c>
      <c r="AF64" s="557">
        <f t="shared" si="30"/>
        <v>0</v>
      </c>
      <c r="AG64" s="561">
        <f>(AF64-$H64)/$H64</f>
        <v>-1</v>
      </c>
    </row>
    <row r="65" spans="1:33" x14ac:dyDescent="0.2">
      <c r="A65" s="467" t="s">
        <v>82</v>
      </c>
      <c r="B65" s="492">
        <f t="shared" si="22"/>
        <v>270</v>
      </c>
      <c r="C65" s="475">
        <f t="shared" si="22"/>
        <v>107</v>
      </c>
      <c r="D65" s="475">
        <f t="shared" si="22"/>
        <v>333</v>
      </c>
      <c r="E65" s="599"/>
      <c r="F65" s="492">
        <f t="shared" si="23"/>
        <v>254</v>
      </c>
      <c r="G65" s="475">
        <f t="shared" si="23"/>
        <v>98</v>
      </c>
      <c r="H65" s="475">
        <f t="shared" si="23"/>
        <v>352</v>
      </c>
      <c r="I65" s="563">
        <v>0</v>
      </c>
      <c r="J65" s="492">
        <f t="shared" si="24"/>
        <v>249</v>
      </c>
      <c r="K65" s="475">
        <f t="shared" si="24"/>
        <v>97</v>
      </c>
      <c r="L65" s="475">
        <f t="shared" si="24"/>
        <v>346</v>
      </c>
      <c r="M65" s="565">
        <f t="shared" si="25"/>
        <v>-1.7045454545454544E-2</v>
      </c>
      <c r="N65" s="492">
        <f t="shared" si="26"/>
        <v>248</v>
      </c>
      <c r="O65" s="475">
        <f t="shared" si="26"/>
        <v>98</v>
      </c>
      <c r="P65" s="475">
        <f t="shared" si="26"/>
        <v>346</v>
      </c>
      <c r="Q65" s="539">
        <f t="shared" ref="Q65:Q69" si="31">(P65-$H65)/$H65</f>
        <v>-1.7045454545454544E-2</v>
      </c>
      <c r="R65" s="492">
        <f t="shared" si="27"/>
        <v>248</v>
      </c>
      <c r="S65" s="475">
        <f t="shared" si="27"/>
        <v>97</v>
      </c>
      <c r="T65" s="475">
        <f t="shared" si="27"/>
        <v>345</v>
      </c>
      <c r="U65" s="539">
        <f t="shared" ref="U65:U69" si="32">(T65-$H65)/$H65</f>
        <v>-1.9886363636363636E-2</v>
      </c>
      <c r="V65" s="492">
        <f t="shared" si="28"/>
        <v>242</v>
      </c>
      <c r="W65" s="475">
        <f t="shared" si="28"/>
        <v>92</v>
      </c>
      <c r="X65" s="475">
        <f t="shared" si="28"/>
        <v>334</v>
      </c>
      <c r="Y65" s="565">
        <f>(X65-$H65)/$H65</f>
        <v>-5.113636363636364E-2</v>
      </c>
      <c r="Z65" s="492">
        <f t="shared" si="29"/>
        <v>0</v>
      </c>
      <c r="AA65" s="475">
        <f t="shared" si="29"/>
        <v>0</v>
      </c>
      <c r="AB65" s="475">
        <f t="shared" si="29"/>
        <v>0</v>
      </c>
      <c r="AC65" s="565">
        <f t="shared" ref="AC65:AC69" si="33">(AB65-$H65)/$H65</f>
        <v>-1</v>
      </c>
      <c r="AD65" s="492">
        <f t="shared" si="30"/>
        <v>0</v>
      </c>
      <c r="AE65" s="475">
        <f t="shared" si="30"/>
        <v>0</v>
      </c>
      <c r="AF65" s="475">
        <f t="shared" si="30"/>
        <v>0</v>
      </c>
      <c r="AG65" s="565">
        <f t="shared" ref="AG65:AG69" si="34">(AF65-$H65)/$H65</f>
        <v>-1</v>
      </c>
    </row>
    <row r="66" spans="1:33" x14ac:dyDescent="0.2">
      <c r="A66" s="468" t="s">
        <v>174</v>
      </c>
      <c r="B66" s="457">
        <f>SUM(B67:B69)</f>
        <v>270</v>
      </c>
      <c r="C66" s="387">
        <f>SUM(C67:C69)</f>
        <v>107</v>
      </c>
      <c r="D66" s="387">
        <f>SUM(D67:D69)</f>
        <v>333</v>
      </c>
      <c r="E66" s="584"/>
      <c r="F66" s="457">
        <f>SUM(F67:F69)</f>
        <v>254</v>
      </c>
      <c r="G66" s="387">
        <f>SUM(G67:G69)</f>
        <v>98</v>
      </c>
      <c r="H66" s="387">
        <f>SUM(H67:H69)</f>
        <v>352</v>
      </c>
      <c r="I66" s="567">
        <v>0</v>
      </c>
      <c r="J66" s="457">
        <f>SUM(J67:J69)</f>
        <v>249</v>
      </c>
      <c r="K66" s="387">
        <f>SUM(K67:K69)</f>
        <v>97</v>
      </c>
      <c r="L66" s="387">
        <f>SUM(L67:L69)</f>
        <v>346</v>
      </c>
      <c r="M66" s="568">
        <f t="shared" si="25"/>
        <v>-1.7045454545454544E-2</v>
      </c>
      <c r="N66" s="457">
        <f>SUM(N67:N69)</f>
        <v>248</v>
      </c>
      <c r="O66" s="387">
        <f>SUM(O67:O69)</f>
        <v>98</v>
      </c>
      <c r="P66" s="387">
        <f>SUM(P67:P69)</f>
        <v>346</v>
      </c>
      <c r="Q66" s="568">
        <f t="shared" si="31"/>
        <v>-1.7045454545454544E-2</v>
      </c>
      <c r="R66" s="457">
        <f>SUM(R67:R69)</f>
        <v>248</v>
      </c>
      <c r="S66" s="387">
        <f>SUM(S67:S69)</f>
        <v>97</v>
      </c>
      <c r="T66" s="387">
        <f>SUM(T67:T69)</f>
        <v>345</v>
      </c>
      <c r="U66" s="568">
        <f t="shared" si="32"/>
        <v>-1.9886363636363636E-2</v>
      </c>
      <c r="V66" s="457">
        <f>SUM(V67:V69)</f>
        <v>242</v>
      </c>
      <c r="W66" s="387">
        <f>SUM(W67:W69)</f>
        <v>92</v>
      </c>
      <c r="X66" s="387">
        <f>SUM(X67:X69)</f>
        <v>334</v>
      </c>
      <c r="Y66" s="568">
        <f t="shared" ref="Y66:Y69" si="35">(X66-$H66)/$H66</f>
        <v>-5.113636363636364E-2</v>
      </c>
      <c r="Z66" s="457">
        <f>SUM(Z67:Z69)</f>
        <v>0</v>
      </c>
      <c r="AA66" s="387">
        <f>SUM(AA67:AA69)</f>
        <v>0</v>
      </c>
      <c r="AB66" s="387">
        <f>SUM(AB67:AB69)</f>
        <v>0</v>
      </c>
      <c r="AC66" s="568">
        <f t="shared" si="33"/>
        <v>-1</v>
      </c>
      <c r="AD66" s="457">
        <f>SUM(AD67:AD69)</f>
        <v>0</v>
      </c>
      <c r="AE66" s="387">
        <f>SUM(AE67:AE69)</f>
        <v>0</v>
      </c>
      <c r="AF66" s="387">
        <f>SUM(AF67:AF69)</f>
        <v>0</v>
      </c>
      <c r="AG66" s="568">
        <f t="shared" si="34"/>
        <v>-1</v>
      </c>
    </row>
    <row r="67" spans="1:33" x14ac:dyDescent="0.2">
      <c r="A67" s="469" t="s">
        <v>104</v>
      </c>
      <c r="B67" s="493">
        <v>143</v>
      </c>
      <c r="C67" s="332">
        <v>61</v>
      </c>
      <c r="D67" s="332">
        <v>150</v>
      </c>
      <c r="E67" s="600"/>
      <c r="F67" s="493">
        <v>131</v>
      </c>
      <c r="G67" s="332">
        <v>53</v>
      </c>
      <c r="H67" s="476">
        <f>SUM(F67:G67)</f>
        <v>184</v>
      </c>
      <c r="I67" s="571">
        <v>0</v>
      </c>
      <c r="J67" s="493">
        <v>133</v>
      </c>
      <c r="K67" s="332">
        <v>54</v>
      </c>
      <c r="L67" s="476">
        <f>SUM(J67:K67)</f>
        <v>187</v>
      </c>
      <c r="M67" s="543">
        <f t="shared" si="25"/>
        <v>1.6304347826086956E-2</v>
      </c>
      <c r="N67" s="494">
        <v>133</v>
      </c>
      <c r="O67" s="476">
        <v>54</v>
      </c>
      <c r="P67" s="476">
        <f>SUM(N67:O67)</f>
        <v>187</v>
      </c>
      <c r="Q67" s="543">
        <f t="shared" si="31"/>
        <v>1.6304347826086956E-2</v>
      </c>
      <c r="R67" s="494">
        <v>133</v>
      </c>
      <c r="S67" s="476">
        <v>53</v>
      </c>
      <c r="T67" s="476">
        <f>SUM(R67:S67)</f>
        <v>186</v>
      </c>
      <c r="U67" s="543">
        <f t="shared" si="32"/>
        <v>1.0869565217391304E-2</v>
      </c>
      <c r="V67" s="494">
        <v>127</v>
      </c>
      <c r="W67" s="476">
        <v>49</v>
      </c>
      <c r="X67" s="476">
        <f>SUM(V67:W67)</f>
        <v>176</v>
      </c>
      <c r="Y67" s="541">
        <f t="shared" si="35"/>
        <v>-4.3478260869565216E-2</v>
      </c>
      <c r="Z67" s="494"/>
      <c r="AA67" s="476"/>
      <c r="AB67" s="476">
        <f>SUM(Z67:AA67)</f>
        <v>0</v>
      </c>
      <c r="AC67" s="541">
        <f t="shared" si="33"/>
        <v>-1</v>
      </c>
      <c r="AD67" s="493"/>
      <c r="AE67" s="332"/>
      <c r="AF67" s="476">
        <f>SUM(AD67:AE67)</f>
        <v>0</v>
      </c>
      <c r="AG67" s="541">
        <f t="shared" si="34"/>
        <v>-1</v>
      </c>
    </row>
    <row r="68" spans="1:33" x14ac:dyDescent="0.2">
      <c r="A68" s="469" t="s">
        <v>176</v>
      </c>
      <c r="B68" s="493">
        <v>109</v>
      </c>
      <c r="C68" s="332">
        <v>30</v>
      </c>
      <c r="D68" s="332">
        <v>146</v>
      </c>
      <c r="E68" s="600"/>
      <c r="F68" s="493">
        <v>105</v>
      </c>
      <c r="G68" s="332">
        <v>29</v>
      </c>
      <c r="H68" s="476">
        <f>SUM(F68:G68)</f>
        <v>134</v>
      </c>
      <c r="I68" s="571">
        <v>0</v>
      </c>
      <c r="J68" s="493">
        <v>98</v>
      </c>
      <c r="K68" s="332">
        <v>27</v>
      </c>
      <c r="L68" s="476">
        <f>SUM(J68:K68)</f>
        <v>125</v>
      </c>
      <c r="M68" s="545">
        <f t="shared" si="25"/>
        <v>-6.7164179104477612E-2</v>
      </c>
      <c r="N68" s="493">
        <v>97</v>
      </c>
      <c r="O68" s="332">
        <v>28</v>
      </c>
      <c r="P68" s="476">
        <f>SUM(N68:O68)</f>
        <v>125</v>
      </c>
      <c r="Q68" s="545">
        <f t="shared" si="31"/>
        <v>-6.7164179104477612E-2</v>
      </c>
      <c r="R68" s="493">
        <v>97</v>
      </c>
      <c r="S68" s="332">
        <v>28</v>
      </c>
      <c r="T68" s="476">
        <f>SUM(R68:S68)</f>
        <v>125</v>
      </c>
      <c r="U68" s="545">
        <f t="shared" si="32"/>
        <v>-6.7164179104477612E-2</v>
      </c>
      <c r="V68" s="493">
        <v>97</v>
      </c>
      <c r="W68" s="332">
        <v>28</v>
      </c>
      <c r="X68" s="476">
        <f>SUM(V68:W68)</f>
        <v>125</v>
      </c>
      <c r="Y68" s="545">
        <f t="shared" si="35"/>
        <v>-6.7164179104477612E-2</v>
      </c>
      <c r="Z68" s="493"/>
      <c r="AA68" s="332"/>
      <c r="AB68" s="476">
        <f>SUM(Z68:AA68)</f>
        <v>0</v>
      </c>
      <c r="AC68" s="541">
        <f t="shared" si="33"/>
        <v>-1</v>
      </c>
      <c r="AD68" s="493"/>
      <c r="AE68" s="332"/>
      <c r="AF68" s="476">
        <f>SUM(AD68:AE68)</f>
        <v>0</v>
      </c>
      <c r="AG68" s="541">
        <f t="shared" si="34"/>
        <v>-1</v>
      </c>
    </row>
    <row r="69" spans="1:33" ht="13.5" thickBot="1" x14ac:dyDescent="0.25">
      <c r="A69" s="471" t="s">
        <v>5</v>
      </c>
      <c r="B69" s="495">
        <v>18</v>
      </c>
      <c r="C69" s="477">
        <v>16</v>
      </c>
      <c r="D69" s="477">
        <v>37</v>
      </c>
      <c r="E69" s="601"/>
      <c r="F69" s="495">
        <v>18</v>
      </c>
      <c r="G69" s="477">
        <v>16</v>
      </c>
      <c r="H69" s="577">
        <f>SUM(F69:G69)</f>
        <v>34</v>
      </c>
      <c r="I69" s="578">
        <v>0</v>
      </c>
      <c r="J69" s="495">
        <v>18</v>
      </c>
      <c r="K69" s="477">
        <v>16</v>
      </c>
      <c r="L69" s="577">
        <f>SUM(J69:K69)</f>
        <v>34</v>
      </c>
      <c r="M69" s="542">
        <f t="shared" si="25"/>
        <v>0</v>
      </c>
      <c r="N69" s="495">
        <v>18</v>
      </c>
      <c r="O69" s="477">
        <v>16</v>
      </c>
      <c r="P69" s="577">
        <f>SUM(N69:O69)</f>
        <v>34</v>
      </c>
      <c r="Q69" s="542">
        <f t="shared" si="31"/>
        <v>0</v>
      </c>
      <c r="R69" s="495">
        <v>18</v>
      </c>
      <c r="S69" s="477">
        <v>16</v>
      </c>
      <c r="T69" s="577">
        <f>SUM(R69:S69)</f>
        <v>34</v>
      </c>
      <c r="U69" s="542">
        <f t="shared" si="32"/>
        <v>0</v>
      </c>
      <c r="V69" s="495">
        <v>18</v>
      </c>
      <c r="W69" s="477">
        <v>15</v>
      </c>
      <c r="X69" s="577">
        <f>SUM(V69:W69)</f>
        <v>33</v>
      </c>
      <c r="Y69" s="542">
        <f t="shared" si="35"/>
        <v>-2.9411764705882353E-2</v>
      </c>
      <c r="Z69" s="495"/>
      <c r="AA69" s="477"/>
      <c r="AB69" s="577">
        <f>SUM(Z69:AA69)</f>
        <v>0</v>
      </c>
      <c r="AC69" s="542">
        <f t="shared" si="33"/>
        <v>-1</v>
      </c>
      <c r="AD69" s="495"/>
      <c r="AE69" s="477"/>
      <c r="AF69" s="577">
        <f>SUM(AD69:AE69)</f>
        <v>0</v>
      </c>
      <c r="AG69" s="542">
        <f t="shared" si="34"/>
        <v>-1</v>
      </c>
    </row>
    <row r="70" spans="1:33" ht="13.5" thickBot="1" x14ac:dyDescent="0.25">
      <c r="A70" s="602"/>
      <c r="B70" s="603"/>
      <c r="C70" s="603"/>
      <c r="D70" s="603"/>
      <c r="E70" s="604"/>
      <c r="F70" s="603"/>
      <c r="G70" s="603"/>
      <c r="H70" s="593"/>
      <c r="I70" s="595"/>
      <c r="J70" s="603"/>
      <c r="K70" s="603"/>
      <c r="L70" s="593"/>
      <c r="M70" s="605"/>
      <c r="N70" s="603"/>
      <c r="O70" s="603"/>
      <c r="P70" s="593"/>
      <c r="Q70" s="605"/>
      <c r="R70" s="603"/>
      <c r="S70" s="603"/>
      <c r="T70" s="593"/>
      <c r="U70" s="605"/>
      <c r="V70" s="603"/>
      <c r="W70" s="603"/>
      <c r="X70" s="593"/>
      <c r="Y70" s="605"/>
      <c r="Z70" s="603"/>
      <c r="AA70" s="603"/>
      <c r="AB70" s="593"/>
      <c r="AC70" s="605"/>
      <c r="AD70" s="603"/>
      <c r="AE70" s="603"/>
      <c r="AF70" s="593"/>
      <c r="AG70" s="605"/>
    </row>
    <row r="71" spans="1:33" ht="13.5" thickBot="1" x14ac:dyDescent="0.25">
      <c r="A71" s="606" t="s">
        <v>174</v>
      </c>
      <c r="B71" s="607">
        <f>B66</f>
        <v>270</v>
      </c>
      <c r="C71" s="608">
        <f>C66</f>
        <v>107</v>
      </c>
      <c r="D71" s="608">
        <f>D66</f>
        <v>333</v>
      </c>
      <c r="E71" s="609"/>
      <c r="F71" s="607">
        <f>F66</f>
        <v>254</v>
      </c>
      <c r="G71" s="608">
        <f>G66</f>
        <v>98</v>
      </c>
      <c r="H71" s="608">
        <f>H66</f>
        <v>352</v>
      </c>
      <c r="I71" s="610">
        <v>0</v>
      </c>
      <c r="J71" s="607">
        <f>J66</f>
        <v>249</v>
      </c>
      <c r="K71" s="608">
        <f>K66</f>
        <v>97</v>
      </c>
      <c r="L71" s="608">
        <f>L66</f>
        <v>346</v>
      </c>
      <c r="M71" s="611">
        <f>(L71-$H71)/$H71</f>
        <v>-1.7045454545454544E-2</v>
      </c>
      <c r="N71" s="607">
        <f>N66</f>
        <v>248</v>
      </c>
      <c r="O71" s="608">
        <f>O66</f>
        <v>98</v>
      </c>
      <c r="P71" s="608">
        <f>P66</f>
        <v>346</v>
      </c>
      <c r="Q71" s="611">
        <f>(P71-$H71)/$H71</f>
        <v>-1.7045454545454544E-2</v>
      </c>
      <c r="R71" s="612">
        <f>R66</f>
        <v>248</v>
      </c>
      <c r="S71" s="613">
        <f>S66</f>
        <v>97</v>
      </c>
      <c r="T71" s="608">
        <f>T66</f>
        <v>345</v>
      </c>
      <c r="U71" s="611">
        <f>(T71-$H71)/$H71</f>
        <v>-1.9886363636363636E-2</v>
      </c>
      <c r="V71" s="607">
        <f>V66</f>
        <v>242</v>
      </c>
      <c r="W71" s="608">
        <f>W66</f>
        <v>92</v>
      </c>
      <c r="X71" s="608">
        <f>X66</f>
        <v>334</v>
      </c>
      <c r="Y71" s="611">
        <f>(X71-$H71)/$H71</f>
        <v>-5.113636363636364E-2</v>
      </c>
      <c r="Z71" s="607">
        <f>Z66</f>
        <v>0</v>
      </c>
      <c r="AA71" s="608">
        <f>AA66</f>
        <v>0</v>
      </c>
      <c r="AB71" s="608">
        <f>AB66</f>
        <v>0</v>
      </c>
      <c r="AC71" s="611">
        <f>(AB71-$H71)/$H71</f>
        <v>-1</v>
      </c>
      <c r="AD71" s="607">
        <f>AD66</f>
        <v>0</v>
      </c>
      <c r="AE71" s="608">
        <f>AE66</f>
        <v>0</v>
      </c>
      <c r="AF71" s="608">
        <f>AF66</f>
        <v>0</v>
      </c>
      <c r="AG71" s="611">
        <f>(AF71-$H71)/$H71</f>
        <v>-1</v>
      </c>
    </row>
    <row r="72" spans="1:33" x14ac:dyDescent="0.2">
      <c r="A72" s="602"/>
      <c r="B72" s="603"/>
      <c r="C72" s="603"/>
      <c r="D72" s="603"/>
      <c r="E72" s="604"/>
      <c r="F72" s="603"/>
      <c r="G72" s="603"/>
      <c r="H72" s="593"/>
      <c r="I72" s="595"/>
      <c r="J72" s="603"/>
      <c r="K72" s="603"/>
      <c r="L72" s="593"/>
      <c r="M72" s="605"/>
      <c r="N72" s="603"/>
      <c r="O72" s="603"/>
      <c r="P72" s="593"/>
      <c r="Q72" s="605"/>
      <c r="R72" s="603"/>
      <c r="S72" s="603"/>
      <c r="T72" s="593"/>
      <c r="U72" s="605"/>
      <c r="V72" s="603"/>
      <c r="W72" s="603"/>
      <c r="X72" s="593"/>
      <c r="Y72" s="605"/>
      <c r="Z72" s="603"/>
      <c r="AA72" s="603"/>
      <c r="AB72" s="593"/>
      <c r="AC72" s="605"/>
      <c r="AD72" s="603"/>
      <c r="AE72" s="603"/>
      <c r="AF72" s="593"/>
      <c r="AG72" s="605"/>
    </row>
    <row r="73" spans="1:33" x14ac:dyDescent="0.2">
      <c r="A73" s="898" t="s">
        <v>50</v>
      </c>
      <c r="B73" s="898"/>
      <c r="C73" s="898"/>
      <c r="D73" s="898"/>
      <c r="E73" s="898"/>
      <c r="F73" s="898"/>
      <c r="G73" s="898"/>
      <c r="H73" s="898"/>
      <c r="I73" s="898"/>
      <c r="J73" s="898"/>
      <c r="K73" s="898"/>
      <c r="L73" s="898"/>
      <c r="M73" s="898"/>
      <c r="N73" s="898"/>
      <c r="O73" s="898"/>
      <c r="P73" s="898"/>
      <c r="Q73" s="89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8"/>
      <c r="AC73" s="898"/>
      <c r="AD73" s="898"/>
      <c r="AE73" s="898"/>
      <c r="AF73" s="898"/>
      <c r="AG73" s="898"/>
    </row>
    <row r="74" spans="1:33" x14ac:dyDescent="0.2">
      <c r="A74" s="630" t="s">
        <v>204</v>
      </c>
      <c r="B74" s="629"/>
      <c r="C74" s="629"/>
      <c r="D74" s="629"/>
      <c r="E74" s="629"/>
      <c r="F74" s="629"/>
      <c r="G74" s="629"/>
      <c r="H74" s="629"/>
      <c r="I74" s="629"/>
      <c r="J74" s="629"/>
      <c r="K74" s="629"/>
      <c r="L74" s="629"/>
      <c r="M74" s="629"/>
      <c r="N74" s="629"/>
      <c r="O74" s="629"/>
      <c r="P74" s="629"/>
      <c r="Q74" s="629"/>
      <c r="R74" s="629"/>
      <c r="S74" s="629"/>
      <c r="T74" s="629"/>
      <c r="U74" s="629"/>
      <c r="V74" s="629"/>
      <c r="W74" s="629"/>
      <c r="X74" s="629"/>
      <c r="Y74" s="629"/>
      <c r="Z74" s="629"/>
      <c r="AA74" s="629"/>
      <c r="AB74" s="629"/>
      <c r="AC74" s="629"/>
      <c r="AD74" s="629"/>
      <c r="AE74" s="629"/>
      <c r="AF74" s="629"/>
      <c r="AG74" s="629"/>
    </row>
    <row r="75" spans="1:33" ht="13.5" thickBot="1" x14ac:dyDescent="0.25">
      <c r="A75" s="629"/>
      <c r="B75" s="629"/>
      <c r="C75" s="629"/>
      <c r="D75" s="629"/>
      <c r="E75" s="629"/>
      <c r="F75" s="629"/>
      <c r="G75" s="629"/>
      <c r="H75" s="629"/>
      <c r="I75" s="629"/>
      <c r="J75" s="629"/>
      <c r="K75" s="629"/>
      <c r="L75" s="629"/>
      <c r="M75" s="629"/>
      <c r="N75" s="629"/>
      <c r="O75" s="629"/>
      <c r="P75" s="629"/>
      <c r="Q75" s="629"/>
      <c r="R75" s="629"/>
      <c r="S75" s="629"/>
      <c r="T75" s="629"/>
      <c r="U75" s="629"/>
      <c r="V75" s="629"/>
      <c r="W75" s="629"/>
      <c r="X75" s="629"/>
      <c r="Y75" s="629"/>
      <c r="Z75" s="629"/>
      <c r="AA75" s="629"/>
      <c r="AB75" s="629"/>
      <c r="AC75" s="629"/>
      <c r="AD75" s="629"/>
      <c r="AE75" s="629"/>
      <c r="AF75" s="629"/>
      <c r="AG75" s="629"/>
    </row>
    <row r="76" spans="1:33" ht="13.5" thickBot="1" x14ac:dyDescent="0.25">
      <c r="A76" s="473"/>
      <c r="B76" s="906" t="s">
        <v>224</v>
      </c>
      <c r="C76" s="907"/>
      <c r="D76" s="907"/>
      <c r="E76" s="909"/>
      <c r="F76" s="910" t="s">
        <v>225</v>
      </c>
      <c r="G76" s="907"/>
      <c r="H76" s="907"/>
      <c r="I76" s="909"/>
      <c r="J76" s="906" t="s">
        <v>226</v>
      </c>
      <c r="K76" s="907"/>
      <c r="L76" s="907"/>
      <c r="M76" s="909"/>
      <c r="N76" s="906" t="s">
        <v>227</v>
      </c>
      <c r="O76" s="907"/>
      <c r="P76" s="907"/>
      <c r="Q76" s="909"/>
      <c r="R76" s="906" t="s">
        <v>228</v>
      </c>
      <c r="S76" s="911"/>
      <c r="T76" s="911"/>
      <c r="U76" s="912"/>
      <c r="V76" s="906"/>
      <c r="W76" s="907"/>
      <c r="X76" s="907"/>
      <c r="Y76" s="909"/>
      <c r="Z76" s="906"/>
      <c r="AA76" s="907"/>
      <c r="AB76" s="907"/>
      <c r="AC76" s="909"/>
      <c r="AD76" s="906"/>
      <c r="AE76" s="907"/>
      <c r="AF76" s="907"/>
      <c r="AG76" s="909"/>
    </row>
    <row r="77" spans="1:33" ht="13.5" thickBot="1" x14ac:dyDescent="0.25">
      <c r="A77" s="516"/>
      <c r="B77" s="512" t="s">
        <v>22</v>
      </c>
      <c r="C77" s="513" t="s">
        <v>21</v>
      </c>
      <c r="D77" s="514" t="s">
        <v>23</v>
      </c>
      <c r="E77" s="515" t="s">
        <v>47</v>
      </c>
      <c r="F77" s="521" t="s">
        <v>22</v>
      </c>
      <c r="G77" s="513" t="s">
        <v>21</v>
      </c>
      <c r="H77" s="514" t="s">
        <v>23</v>
      </c>
      <c r="I77" s="515" t="s">
        <v>47</v>
      </c>
      <c r="J77" s="512" t="s">
        <v>22</v>
      </c>
      <c r="K77" s="513" t="s">
        <v>21</v>
      </c>
      <c r="L77" s="514" t="s">
        <v>23</v>
      </c>
      <c r="M77" s="515" t="s">
        <v>47</v>
      </c>
      <c r="N77" s="512" t="s">
        <v>22</v>
      </c>
      <c r="O77" s="513" t="s">
        <v>21</v>
      </c>
      <c r="P77" s="514" t="s">
        <v>23</v>
      </c>
      <c r="Q77" s="515" t="s">
        <v>47</v>
      </c>
      <c r="R77" s="512" t="s">
        <v>22</v>
      </c>
      <c r="S77" s="513" t="s">
        <v>21</v>
      </c>
      <c r="T77" s="514" t="s">
        <v>23</v>
      </c>
      <c r="U77" s="515" t="s">
        <v>47</v>
      </c>
      <c r="V77" s="512" t="s">
        <v>22</v>
      </c>
      <c r="W77" s="513" t="s">
        <v>21</v>
      </c>
      <c r="X77" s="514" t="s">
        <v>23</v>
      </c>
      <c r="Y77" s="515" t="s">
        <v>47</v>
      </c>
      <c r="Z77" s="512" t="s">
        <v>22</v>
      </c>
      <c r="AA77" s="513" t="s">
        <v>21</v>
      </c>
      <c r="AB77" s="514" t="s">
        <v>23</v>
      </c>
      <c r="AC77" s="515" t="s">
        <v>47</v>
      </c>
      <c r="AD77" s="512" t="s">
        <v>22</v>
      </c>
      <c r="AE77" s="513" t="s">
        <v>21</v>
      </c>
      <c r="AF77" s="513" t="s">
        <v>48</v>
      </c>
      <c r="AG77" s="515" t="s">
        <v>47</v>
      </c>
    </row>
    <row r="78" spans="1:33" x14ac:dyDescent="0.2">
      <c r="A78" s="472" t="s">
        <v>149</v>
      </c>
      <c r="B78" s="491">
        <f>B79+B90+B99</f>
        <v>1262</v>
      </c>
      <c r="C78" s="491">
        <f>C79+C90+C99</f>
        <v>414</v>
      </c>
      <c r="D78" s="491">
        <f>D79+D90+D99</f>
        <v>1676</v>
      </c>
      <c r="E78" s="463">
        <f t="shared" ref="E78:E124" si="36">(D78-$H3)/$H3</f>
        <v>-7.9626578802855577E-2</v>
      </c>
      <c r="F78" s="466">
        <f>F79+F90+F99</f>
        <v>1234</v>
      </c>
      <c r="G78" s="452">
        <f>G79+G90+G99</f>
        <v>402</v>
      </c>
      <c r="H78" s="452">
        <f>H79+H90+H99</f>
        <v>1636</v>
      </c>
      <c r="I78" s="463">
        <f t="shared" ref="I78:I124" si="37">(H78-$H3)/$H3</f>
        <v>-0.1015925315760571</v>
      </c>
      <c r="J78" s="462">
        <f>J79+J90+J99</f>
        <v>1231</v>
      </c>
      <c r="K78" s="452">
        <f>K79+K90+K99</f>
        <v>391</v>
      </c>
      <c r="L78" s="452">
        <f>L79+L90+L99</f>
        <v>1622</v>
      </c>
      <c r="M78" s="463">
        <f t="shared" ref="M78:M124" si="38">(L78-$H3)/$H3</f>
        <v>-0.10928061504667765</v>
      </c>
      <c r="N78" s="462">
        <f>N79+N90+N99</f>
        <v>1212</v>
      </c>
      <c r="O78" s="452">
        <f>O79+O90+O99</f>
        <v>383</v>
      </c>
      <c r="P78" s="453">
        <f>P79+P90+P99</f>
        <v>1595</v>
      </c>
      <c r="Q78" s="463">
        <f t="shared" ref="Q78:Q124" si="39">(P78-$H3)/$H3</f>
        <v>-0.12410763316858869</v>
      </c>
      <c r="R78" s="462">
        <f>R79+R90+R99</f>
        <v>1198</v>
      </c>
      <c r="S78" s="452">
        <f>S79+S90+S99</f>
        <v>381</v>
      </c>
      <c r="T78" s="453">
        <f>T79+T90+T99</f>
        <v>1579</v>
      </c>
      <c r="U78" s="463">
        <f t="shared" ref="U78:U124" si="40">(T78-$H3)/$H3</f>
        <v>-0.13289401427786932</v>
      </c>
      <c r="V78" s="462">
        <f>V79+V90+V99</f>
        <v>0</v>
      </c>
      <c r="W78" s="452">
        <f>W79+W90+W99</f>
        <v>0</v>
      </c>
      <c r="X78" s="453">
        <f>X79+X90+X99</f>
        <v>0</v>
      </c>
      <c r="Y78" s="463">
        <f t="shared" ref="Y78:Y124" si="41">(X78-$H3)/$H3</f>
        <v>-1</v>
      </c>
      <c r="Z78" s="462">
        <f>Z79+Z90+Z99</f>
        <v>0</v>
      </c>
      <c r="AA78" s="452">
        <f>AA79+AA90+AA99</f>
        <v>0</v>
      </c>
      <c r="AB78" s="453">
        <f>AB79+AB90+AB99</f>
        <v>0</v>
      </c>
      <c r="AC78" s="463">
        <f t="shared" ref="AC78:AC124" si="42">(AB78-$H3)/$H3</f>
        <v>-1</v>
      </c>
      <c r="AD78" s="462">
        <f>AD79+AD90+AD99</f>
        <v>0</v>
      </c>
      <c r="AE78" s="452">
        <f>AE79+AE90+AE99</f>
        <v>0</v>
      </c>
      <c r="AF78" s="453">
        <f>AF79+AF90+AF99</f>
        <v>0</v>
      </c>
      <c r="AG78" s="463">
        <f t="shared" ref="AG78:AG124" si="43">(AF78-$H3)/$H3</f>
        <v>-1</v>
      </c>
    </row>
    <row r="79" spans="1:33" x14ac:dyDescent="0.2">
      <c r="A79" s="467" t="s">
        <v>165</v>
      </c>
      <c r="B79" s="536">
        <f>B80+B84+B87</f>
        <v>322</v>
      </c>
      <c r="C79" s="475">
        <f>C80+C84+C87</f>
        <v>100</v>
      </c>
      <c r="D79" s="475">
        <f>D80+D84+D87</f>
        <v>422</v>
      </c>
      <c r="E79" s="539">
        <f t="shared" si="36"/>
        <v>-9.0517241379310345E-2</v>
      </c>
      <c r="F79" s="564">
        <f>F80+F84+F87</f>
        <v>296</v>
      </c>
      <c r="G79" s="475">
        <f>G80+G84+G87</f>
        <v>94</v>
      </c>
      <c r="H79" s="475">
        <f>H80+H84+H87</f>
        <v>390</v>
      </c>
      <c r="I79" s="565">
        <f t="shared" si="37"/>
        <v>-0.15948275862068967</v>
      </c>
      <c r="J79" s="492">
        <f>J80+J84+J87</f>
        <v>297</v>
      </c>
      <c r="K79" s="475">
        <f>K80+K84+K87</f>
        <v>89</v>
      </c>
      <c r="L79" s="475">
        <f>L80+L84+L87</f>
        <v>386</v>
      </c>
      <c r="M79" s="565">
        <f t="shared" si="38"/>
        <v>-0.16810344827586207</v>
      </c>
      <c r="N79" s="492">
        <f>N80+N84+N87</f>
        <v>293</v>
      </c>
      <c r="O79" s="475">
        <f>O80+O84+O87</f>
        <v>85</v>
      </c>
      <c r="P79" s="475">
        <f>P80+P84+P87</f>
        <v>378</v>
      </c>
      <c r="Q79" s="565">
        <f t="shared" si="39"/>
        <v>-0.18534482758620691</v>
      </c>
      <c r="R79" s="492">
        <f>R80+R84+R87</f>
        <v>285</v>
      </c>
      <c r="S79" s="475">
        <f>S80+S84+S87</f>
        <v>85</v>
      </c>
      <c r="T79" s="475">
        <f>T80+T84+T87</f>
        <v>370</v>
      </c>
      <c r="U79" s="565">
        <f t="shared" si="40"/>
        <v>-0.20258620689655171</v>
      </c>
      <c r="V79" s="492">
        <f>V80+V84+V87</f>
        <v>0</v>
      </c>
      <c r="W79" s="475">
        <f>W80+W84+W87</f>
        <v>0</v>
      </c>
      <c r="X79" s="475">
        <f>X80+X84+X87</f>
        <v>0</v>
      </c>
      <c r="Y79" s="565">
        <f t="shared" si="41"/>
        <v>-1</v>
      </c>
      <c r="Z79" s="492">
        <f>Z80+Z84+Z87</f>
        <v>0</v>
      </c>
      <c r="AA79" s="475">
        <f>AA80+AA84+AA87</f>
        <v>0</v>
      </c>
      <c r="AB79" s="475">
        <f>AB80+AB84+AB87</f>
        <v>0</v>
      </c>
      <c r="AC79" s="565">
        <f t="shared" si="42"/>
        <v>-1</v>
      </c>
      <c r="AD79" s="492">
        <f>AD80+AD84+AD87</f>
        <v>0</v>
      </c>
      <c r="AE79" s="475">
        <f>AE80+AE84+AE87</f>
        <v>0</v>
      </c>
      <c r="AF79" s="475">
        <f>AF80+AF84+AF87</f>
        <v>0</v>
      </c>
      <c r="AG79" s="565">
        <f t="shared" si="43"/>
        <v>-1</v>
      </c>
    </row>
    <row r="80" spans="1:33" x14ac:dyDescent="0.2">
      <c r="A80" s="468" t="s">
        <v>171</v>
      </c>
      <c r="B80" s="387">
        <f>SUM(B81:B83)</f>
        <v>57</v>
      </c>
      <c r="C80" s="387">
        <f>SUM(C81:C83)</f>
        <v>20</v>
      </c>
      <c r="D80" s="387">
        <f>SUM(D81:D83)</f>
        <v>77</v>
      </c>
      <c r="E80" s="540">
        <f t="shared" si="36"/>
        <v>-0.18085106382978725</v>
      </c>
      <c r="F80" s="382">
        <f>SUM(F81:F83)</f>
        <v>57</v>
      </c>
      <c r="G80" s="387">
        <f>SUM(G81:G83)</f>
        <v>19</v>
      </c>
      <c r="H80" s="387">
        <f>SUM(H81:H83)</f>
        <v>76</v>
      </c>
      <c r="I80" s="568">
        <f t="shared" si="37"/>
        <v>-0.19148936170212766</v>
      </c>
      <c r="J80" s="457">
        <f>SUM(J81:J83)</f>
        <v>57</v>
      </c>
      <c r="K80" s="387">
        <f>SUM(K81:K83)</f>
        <v>18</v>
      </c>
      <c r="L80" s="387">
        <f>SUM(L81:L83)</f>
        <v>75</v>
      </c>
      <c r="M80" s="540">
        <f t="shared" si="38"/>
        <v>-0.20212765957446807</v>
      </c>
      <c r="N80" s="457">
        <f>SUM(N81:N83)</f>
        <v>57</v>
      </c>
      <c r="O80" s="387">
        <f>SUM(O81:O83)</f>
        <v>17</v>
      </c>
      <c r="P80" s="387">
        <f>SUM(P81:P83)</f>
        <v>74</v>
      </c>
      <c r="Q80" s="568">
        <f t="shared" si="39"/>
        <v>-0.21276595744680851</v>
      </c>
      <c r="R80" s="457">
        <f>SUM(R81:R83)</f>
        <v>56</v>
      </c>
      <c r="S80" s="387">
        <f>SUM(S81:S83)</f>
        <v>17</v>
      </c>
      <c r="T80" s="387">
        <f>SUM(T81:T83)</f>
        <v>73</v>
      </c>
      <c r="U80" s="568">
        <f t="shared" si="40"/>
        <v>-0.22340425531914893</v>
      </c>
      <c r="V80" s="457">
        <f>SUM(V81:V83)</f>
        <v>0</v>
      </c>
      <c r="W80" s="387">
        <f>SUM(W81:W83)</f>
        <v>0</v>
      </c>
      <c r="X80" s="387">
        <f>SUM(X81:X83)</f>
        <v>0</v>
      </c>
      <c r="Y80" s="568">
        <f t="shared" si="41"/>
        <v>-1</v>
      </c>
      <c r="Z80" s="457">
        <f>SUM(Z81:Z83)</f>
        <v>0</v>
      </c>
      <c r="AA80" s="387">
        <f>SUM(AA81:AA83)</f>
        <v>0</v>
      </c>
      <c r="AB80" s="387">
        <f>SUM(AB81:AB83)</f>
        <v>0</v>
      </c>
      <c r="AC80" s="568">
        <f t="shared" si="42"/>
        <v>-1</v>
      </c>
      <c r="AD80" s="457">
        <f>SUM(AD81:AD83)</f>
        <v>0</v>
      </c>
      <c r="AE80" s="387">
        <f>SUM(AE81:AE83)</f>
        <v>0</v>
      </c>
      <c r="AF80" s="387">
        <f>SUM(AF81:AF83)</f>
        <v>0</v>
      </c>
      <c r="AG80" s="568">
        <f t="shared" si="43"/>
        <v>-1</v>
      </c>
    </row>
    <row r="81" spans="1:33" x14ac:dyDescent="0.2">
      <c r="A81" s="470" t="s">
        <v>214</v>
      </c>
      <c r="B81" s="538">
        <v>24</v>
      </c>
      <c r="C81" s="476">
        <v>10</v>
      </c>
      <c r="D81" s="332">
        <f>SUM(B81:C81)</f>
        <v>34</v>
      </c>
      <c r="E81" s="545">
        <f t="shared" si="36"/>
        <v>-0.15</v>
      </c>
      <c r="F81" s="572">
        <v>24</v>
      </c>
      <c r="G81" s="476">
        <v>9</v>
      </c>
      <c r="H81" s="476">
        <f>SUM(F81:G81)</f>
        <v>33</v>
      </c>
      <c r="I81" s="545">
        <f t="shared" si="37"/>
        <v>-0.17499999999999999</v>
      </c>
      <c r="J81" s="494">
        <v>24</v>
      </c>
      <c r="K81" s="476">
        <v>8</v>
      </c>
      <c r="L81" s="476">
        <f>SUM(J81:K81)</f>
        <v>32</v>
      </c>
      <c r="M81" s="544">
        <f t="shared" si="38"/>
        <v>-0.2</v>
      </c>
      <c r="N81" s="494">
        <v>24</v>
      </c>
      <c r="O81" s="476">
        <v>7</v>
      </c>
      <c r="P81" s="476">
        <f>SUM(N81:O81)</f>
        <v>31</v>
      </c>
      <c r="Q81" s="544">
        <f t="shared" si="39"/>
        <v>-0.22500000000000001</v>
      </c>
      <c r="R81" s="494">
        <v>24</v>
      </c>
      <c r="S81" s="476">
        <v>7</v>
      </c>
      <c r="T81" s="476">
        <f>SUM(R81:S81)</f>
        <v>31</v>
      </c>
      <c r="U81" s="544">
        <f t="shared" si="40"/>
        <v>-0.22500000000000001</v>
      </c>
      <c r="V81" s="494"/>
      <c r="W81" s="476"/>
      <c r="X81" s="476">
        <f>SUM(V81:W81)</f>
        <v>0</v>
      </c>
      <c r="Y81" s="541">
        <f t="shared" si="41"/>
        <v>-1</v>
      </c>
      <c r="Z81" s="494"/>
      <c r="AA81" s="476"/>
      <c r="AB81" s="476">
        <f>SUM(Z81:AA81)</f>
        <v>0</v>
      </c>
      <c r="AC81" s="541">
        <f t="shared" si="42"/>
        <v>-1</v>
      </c>
      <c r="AD81" s="494"/>
      <c r="AE81" s="476"/>
      <c r="AF81" s="476">
        <f>SUM(AD81:AE81)</f>
        <v>0</v>
      </c>
      <c r="AG81" s="541">
        <f t="shared" si="43"/>
        <v>-1</v>
      </c>
    </row>
    <row r="82" spans="1:33" x14ac:dyDescent="0.2">
      <c r="A82" s="469" t="s">
        <v>130</v>
      </c>
      <c r="B82" s="537">
        <v>21</v>
      </c>
      <c r="C82" s="332">
        <v>8</v>
      </c>
      <c r="D82" s="332">
        <f>SUM(B82:C82)</f>
        <v>29</v>
      </c>
      <c r="E82" s="545">
        <f t="shared" si="36"/>
        <v>-0.19444444444444445</v>
      </c>
      <c r="F82" s="572">
        <v>21</v>
      </c>
      <c r="G82" s="476">
        <v>8</v>
      </c>
      <c r="H82" s="476">
        <f>SUM(F82:G82)</f>
        <v>29</v>
      </c>
      <c r="I82" s="545">
        <f t="shared" si="37"/>
        <v>-0.19444444444444445</v>
      </c>
      <c r="J82" s="494">
        <v>21</v>
      </c>
      <c r="K82" s="476">
        <v>8</v>
      </c>
      <c r="L82" s="476">
        <f>SUM(J82:K82)</f>
        <v>29</v>
      </c>
      <c r="M82" s="545">
        <f t="shared" si="38"/>
        <v>-0.19444444444444445</v>
      </c>
      <c r="N82" s="494">
        <v>21</v>
      </c>
      <c r="O82" s="476">
        <v>8</v>
      </c>
      <c r="P82" s="476">
        <f>SUM(N82:O82)</f>
        <v>29</v>
      </c>
      <c r="Q82" s="545">
        <f t="shared" si="39"/>
        <v>-0.19444444444444445</v>
      </c>
      <c r="R82" s="494">
        <v>21</v>
      </c>
      <c r="S82" s="476">
        <v>8</v>
      </c>
      <c r="T82" s="476">
        <f>SUM(R82:S82)</f>
        <v>29</v>
      </c>
      <c r="U82" s="545">
        <f t="shared" si="40"/>
        <v>-0.19444444444444445</v>
      </c>
      <c r="V82" s="494"/>
      <c r="W82" s="476"/>
      <c r="X82" s="476">
        <f>SUM(V82:W82)</f>
        <v>0</v>
      </c>
      <c r="Y82" s="541">
        <f t="shared" si="41"/>
        <v>-1</v>
      </c>
      <c r="Z82" s="494"/>
      <c r="AA82" s="476"/>
      <c r="AB82" s="476">
        <f>SUM(Z82:AA82)</f>
        <v>0</v>
      </c>
      <c r="AC82" s="541">
        <f t="shared" si="42"/>
        <v>-1</v>
      </c>
      <c r="AD82" s="494"/>
      <c r="AE82" s="476"/>
      <c r="AF82" s="476">
        <f>SUM(AD82:AE82)</f>
        <v>0</v>
      </c>
      <c r="AG82" s="541">
        <f t="shared" si="43"/>
        <v>-1</v>
      </c>
    </row>
    <row r="83" spans="1:33" x14ac:dyDescent="0.2">
      <c r="A83" s="469" t="s">
        <v>10</v>
      </c>
      <c r="B83" s="537">
        <v>12</v>
      </c>
      <c r="C83" s="332">
        <v>2</v>
      </c>
      <c r="D83" s="332">
        <f>SUM(B83:C83)</f>
        <v>14</v>
      </c>
      <c r="E83" s="544">
        <f t="shared" si="36"/>
        <v>-0.22222222222222221</v>
      </c>
      <c r="F83" s="572">
        <v>12</v>
      </c>
      <c r="G83" s="476">
        <v>2</v>
      </c>
      <c r="H83" s="476">
        <f>SUM(F83:G83)</f>
        <v>14</v>
      </c>
      <c r="I83" s="544">
        <f t="shared" si="37"/>
        <v>-0.22222222222222221</v>
      </c>
      <c r="J83" s="494">
        <v>12</v>
      </c>
      <c r="K83" s="476">
        <v>2</v>
      </c>
      <c r="L83" s="476">
        <f>SUM(J83:K83)</f>
        <v>14</v>
      </c>
      <c r="M83" s="544">
        <f t="shared" si="38"/>
        <v>-0.22222222222222221</v>
      </c>
      <c r="N83" s="494">
        <v>12</v>
      </c>
      <c r="O83" s="476">
        <v>2</v>
      </c>
      <c r="P83" s="476">
        <f>SUM(N83:O83)</f>
        <v>14</v>
      </c>
      <c r="Q83" s="544">
        <f t="shared" si="39"/>
        <v>-0.22222222222222221</v>
      </c>
      <c r="R83" s="494">
        <v>11</v>
      </c>
      <c r="S83" s="476">
        <v>2</v>
      </c>
      <c r="T83" s="476">
        <f>SUM(R83:S83)</f>
        <v>13</v>
      </c>
      <c r="U83" s="544">
        <f t="shared" si="40"/>
        <v>-0.27777777777777779</v>
      </c>
      <c r="V83" s="493"/>
      <c r="W83" s="332"/>
      <c r="X83" s="476">
        <f>SUM(V83:W83)</f>
        <v>0</v>
      </c>
      <c r="Y83" s="541">
        <f t="shared" si="41"/>
        <v>-1</v>
      </c>
      <c r="Z83" s="493"/>
      <c r="AA83" s="332"/>
      <c r="AB83" s="476">
        <f>SUM(Z83:AA83)</f>
        <v>0</v>
      </c>
      <c r="AC83" s="541">
        <f t="shared" si="42"/>
        <v>-1</v>
      </c>
      <c r="AD83" s="493"/>
      <c r="AE83" s="332"/>
      <c r="AF83" s="476">
        <f>SUM(AD83:AE83)</f>
        <v>0</v>
      </c>
      <c r="AG83" s="541">
        <f t="shared" si="43"/>
        <v>-1</v>
      </c>
    </row>
    <row r="84" spans="1:33" x14ac:dyDescent="0.2">
      <c r="A84" s="468" t="s">
        <v>173</v>
      </c>
      <c r="B84" s="501">
        <f>SUM(B85:B86)</f>
        <v>67</v>
      </c>
      <c r="C84" s="387">
        <f>SUM(C85:C86)</f>
        <v>33</v>
      </c>
      <c r="D84" s="387">
        <f>SUM(D85:D86)</f>
        <v>100</v>
      </c>
      <c r="E84" s="540">
        <f t="shared" si="36"/>
        <v>-4.7619047619047616E-2</v>
      </c>
      <c r="F84" s="382">
        <f>SUM(F85:F86)</f>
        <v>64</v>
      </c>
      <c r="G84" s="387">
        <f>SUM(G85:G86)</f>
        <v>32</v>
      </c>
      <c r="H84" s="387">
        <f>SUM(H85:H86)</f>
        <v>96</v>
      </c>
      <c r="I84" s="568">
        <f t="shared" si="37"/>
        <v>-8.5714285714285715E-2</v>
      </c>
      <c r="J84" s="457">
        <f>SUM(J85:J86)</f>
        <v>64</v>
      </c>
      <c r="K84" s="387">
        <f>SUM(K85:K86)</f>
        <v>31</v>
      </c>
      <c r="L84" s="387">
        <f>SUM(L85:L86)</f>
        <v>95</v>
      </c>
      <c r="M84" s="540">
        <f t="shared" si="38"/>
        <v>-9.5238095238095233E-2</v>
      </c>
      <c r="N84" s="457">
        <f>SUM(N85:N86)</f>
        <v>62</v>
      </c>
      <c r="O84" s="387">
        <f>SUM(O85:O86)</f>
        <v>31</v>
      </c>
      <c r="P84" s="387">
        <f>SUM(P85:P86)</f>
        <v>93</v>
      </c>
      <c r="Q84" s="568">
        <f t="shared" si="39"/>
        <v>-0.11428571428571428</v>
      </c>
      <c r="R84" s="457">
        <f>SUM(R85:R86)</f>
        <v>60</v>
      </c>
      <c r="S84" s="387">
        <f>SUM(S85:S86)</f>
        <v>31</v>
      </c>
      <c r="T84" s="387">
        <f>SUM(T85:T86)</f>
        <v>91</v>
      </c>
      <c r="U84" s="568">
        <f t="shared" si="40"/>
        <v>-0.13333333333333333</v>
      </c>
      <c r="V84" s="457">
        <f>SUM(V85:V86)</f>
        <v>0</v>
      </c>
      <c r="W84" s="387">
        <f>SUM(W85:W86)</f>
        <v>0</v>
      </c>
      <c r="X84" s="387">
        <f>SUM(X85:X86)</f>
        <v>0</v>
      </c>
      <c r="Y84" s="568">
        <f t="shared" si="41"/>
        <v>-1</v>
      </c>
      <c r="Z84" s="457">
        <f>SUM(Z85:Z86)</f>
        <v>0</v>
      </c>
      <c r="AA84" s="387">
        <f>SUM(AA85:AA86)</f>
        <v>0</v>
      </c>
      <c r="AB84" s="387">
        <f>SUM(AB85:AB86)</f>
        <v>0</v>
      </c>
      <c r="AC84" s="568">
        <f t="shared" si="42"/>
        <v>-1</v>
      </c>
      <c r="AD84" s="457">
        <f>SUM(AD85:AD86)</f>
        <v>0</v>
      </c>
      <c r="AE84" s="387">
        <f>SUM(AE85:AE86)</f>
        <v>0</v>
      </c>
      <c r="AF84" s="387">
        <f>SUM(AF85:AF86)</f>
        <v>0</v>
      </c>
      <c r="AG84" s="568">
        <f t="shared" si="43"/>
        <v>-1</v>
      </c>
    </row>
    <row r="85" spans="1:33" x14ac:dyDescent="0.2">
      <c r="A85" s="469" t="s">
        <v>185</v>
      </c>
      <c r="B85" s="537">
        <v>6</v>
      </c>
      <c r="C85" s="332">
        <v>9</v>
      </c>
      <c r="D85" s="332">
        <f>SUM(B85:C85)</f>
        <v>15</v>
      </c>
      <c r="E85" s="543">
        <f t="shared" si="36"/>
        <v>0.15384615384615385</v>
      </c>
      <c r="F85" s="572">
        <v>4</v>
      </c>
      <c r="G85" s="476">
        <v>9</v>
      </c>
      <c r="H85" s="476">
        <f>SUM(F85:G85)</f>
        <v>13</v>
      </c>
      <c r="I85" s="541">
        <f t="shared" si="37"/>
        <v>0</v>
      </c>
      <c r="J85" s="494">
        <v>4</v>
      </c>
      <c r="K85" s="476">
        <v>9</v>
      </c>
      <c r="L85" s="476">
        <f>SUM(J85:K85)</f>
        <v>13</v>
      </c>
      <c r="M85" s="541">
        <f t="shared" si="38"/>
        <v>0</v>
      </c>
      <c r="N85" s="494">
        <v>4</v>
      </c>
      <c r="O85" s="476">
        <v>9</v>
      </c>
      <c r="P85" s="476">
        <f>SUM(N85:O85)</f>
        <v>13</v>
      </c>
      <c r="Q85" s="541">
        <f t="shared" si="39"/>
        <v>0</v>
      </c>
      <c r="R85" s="494">
        <v>4</v>
      </c>
      <c r="S85" s="476">
        <v>9</v>
      </c>
      <c r="T85" s="476">
        <f>SUM(R85:S85)</f>
        <v>13</v>
      </c>
      <c r="U85" s="541">
        <f t="shared" si="40"/>
        <v>0</v>
      </c>
      <c r="V85" s="493"/>
      <c r="W85" s="332"/>
      <c r="X85" s="476">
        <f>SUM(V85:W85)</f>
        <v>0</v>
      </c>
      <c r="Y85" s="541">
        <f t="shared" si="41"/>
        <v>-1</v>
      </c>
      <c r="Z85" s="493"/>
      <c r="AA85" s="332"/>
      <c r="AB85" s="476">
        <f>SUM(Z85:AA85)</f>
        <v>0</v>
      </c>
      <c r="AC85" s="541">
        <f t="shared" si="42"/>
        <v>-1</v>
      </c>
      <c r="AD85" s="493"/>
      <c r="AE85" s="332"/>
      <c r="AF85" s="476">
        <f>SUM(AD85:AE85)</f>
        <v>0</v>
      </c>
      <c r="AG85" s="541">
        <f t="shared" si="43"/>
        <v>-1</v>
      </c>
    </row>
    <row r="86" spans="1:33" x14ac:dyDescent="0.2">
      <c r="A86" s="469" t="s">
        <v>184</v>
      </c>
      <c r="B86" s="537">
        <v>61</v>
      </c>
      <c r="C86" s="332">
        <v>24</v>
      </c>
      <c r="D86" s="332">
        <f>SUM(B86:C86)</f>
        <v>85</v>
      </c>
      <c r="E86" s="545">
        <f t="shared" si="36"/>
        <v>-7.6086956521739135E-2</v>
      </c>
      <c r="F86" s="572">
        <v>60</v>
      </c>
      <c r="G86" s="476">
        <v>23</v>
      </c>
      <c r="H86" s="476">
        <f>SUM(F86:G86)</f>
        <v>83</v>
      </c>
      <c r="I86" s="545">
        <f t="shared" si="37"/>
        <v>-9.7826086956521743E-2</v>
      </c>
      <c r="J86" s="494">
        <v>60</v>
      </c>
      <c r="K86" s="476">
        <v>22</v>
      </c>
      <c r="L86" s="476">
        <f>SUM(J86:K86)</f>
        <v>82</v>
      </c>
      <c r="M86" s="545">
        <f t="shared" si="38"/>
        <v>-0.10869565217391304</v>
      </c>
      <c r="N86" s="494">
        <v>58</v>
      </c>
      <c r="O86" s="476">
        <v>22</v>
      </c>
      <c r="P86" s="476">
        <f>SUM(N86:O86)</f>
        <v>80</v>
      </c>
      <c r="Q86" s="545">
        <f t="shared" si="39"/>
        <v>-0.13043478260869565</v>
      </c>
      <c r="R86" s="494">
        <v>56</v>
      </c>
      <c r="S86" s="476">
        <v>22</v>
      </c>
      <c r="T86" s="476">
        <f>SUM(R86:S86)</f>
        <v>78</v>
      </c>
      <c r="U86" s="545">
        <f t="shared" si="40"/>
        <v>-0.15217391304347827</v>
      </c>
      <c r="V86" s="493"/>
      <c r="W86" s="332"/>
      <c r="X86" s="476">
        <f>SUM(V86:W86)</f>
        <v>0</v>
      </c>
      <c r="Y86" s="541">
        <f t="shared" si="41"/>
        <v>-1</v>
      </c>
      <c r="Z86" s="493"/>
      <c r="AA86" s="332"/>
      <c r="AB86" s="476">
        <f>SUM(Z86:AA86)</f>
        <v>0</v>
      </c>
      <c r="AC86" s="541">
        <f t="shared" si="42"/>
        <v>-1</v>
      </c>
      <c r="AD86" s="493"/>
      <c r="AE86" s="332"/>
      <c r="AF86" s="476">
        <f>SUM(AD86:AE86)</f>
        <v>0</v>
      </c>
      <c r="AG86" s="541">
        <f t="shared" si="43"/>
        <v>-1</v>
      </c>
    </row>
    <row r="87" spans="1:33" x14ac:dyDescent="0.2">
      <c r="A87" s="468" t="s">
        <v>172</v>
      </c>
      <c r="B87" s="501">
        <f>SUM(B88:B89)</f>
        <v>198</v>
      </c>
      <c r="C87" s="387">
        <f>SUM(C88:C89)</f>
        <v>47</v>
      </c>
      <c r="D87" s="387">
        <f>SUM(D88:D89)</f>
        <v>245</v>
      </c>
      <c r="E87" s="540">
        <f t="shared" si="36"/>
        <v>-7.5471698113207544E-2</v>
      </c>
      <c r="F87" s="382">
        <f>SUM(F88:F89)</f>
        <v>175</v>
      </c>
      <c r="G87" s="387">
        <f>SUM(G88:G89)</f>
        <v>43</v>
      </c>
      <c r="H87" s="387">
        <f>SUM(H88:H89)</f>
        <v>218</v>
      </c>
      <c r="I87" s="568">
        <f t="shared" si="37"/>
        <v>-0.17735849056603772</v>
      </c>
      <c r="J87" s="457">
        <f>SUM(J88:J89)</f>
        <v>176</v>
      </c>
      <c r="K87" s="387">
        <f>SUM(K88:K89)</f>
        <v>40</v>
      </c>
      <c r="L87" s="387">
        <f>SUM(L88:L89)</f>
        <v>216</v>
      </c>
      <c r="M87" s="545">
        <f t="shared" si="38"/>
        <v>-0.18490566037735848</v>
      </c>
      <c r="N87" s="457">
        <f>SUM(N88:N89)</f>
        <v>174</v>
      </c>
      <c r="O87" s="387">
        <f>SUM(O88:O89)</f>
        <v>37</v>
      </c>
      <c r="P87" s="387">
        <f>SUM(P88:P89)</f>
        <v>211</v>
      </c>
      <c r="Q87" s="568">
        <f t="shared" si="39"/>
        <v>-0.20377358490566039</v>
      </c>
      <c r="R87" s="457">
        <f>SUM(R88:R89)</f>
        <v>169</v>
      </c>
      <c r="S87" s="387">
        <f>SUM(S88:S89)</f>
        <v>37</v>
      </c>
      <c r="T87" s="387">
        <f>SUM(T88:T89)</f>
        <v>206</v>
      </c>
      <c r="U87" s="614">
        <f t="shared" si="40"/>
        <v>-0.22264150943396227</v>
      </c>
      <c r="V87" s="457">
        <f>SUM(V88:V89)</f>
        <v>0</v>
      </c>
      <c r="W87" s="387">
        <f>SUM(W88:W89)</f>
        <v>0</v>
      </c>
      <c r="X87" s="387">
        <f>SUM(X88:X89)</f>
        <v>0</v>
      </c>
      <c r="Y87" s="568">
        <f t="shared" si="41"/>
        <v>-1</v>
      </c>
      <c r="Z87" s="457">
        <f>SUM(Z88:Z89)</f>
        <v>0</v>
      </c>
      <c r="AA87" s="387">
        <f>SUM(AA88:AA89)</f>
        <v>0</v>
      </c>
      <c r="AB87" s="387">
        <f>SUM(AB88:AB89)</f>
        <v>0</v>
      </c>
      <c r="AC87" s="568">
        <f t="shared" si="42"/>
        <v>-1</v>
      </c>
      <c r="AD87" s="457">
        <f>SUM(AD88:AD89)</f>
        <v>0</v>
      </c>
      <c r="AE87" s="387">
        <f>SUM(AE88:AE89)</f>
        <v>0</v>
      </c>
      <c r="AF87" s="387">
        <f>SUM(AF88:AF89)</f>
        <v>0</v>
      </c>
      <c r="AG87" s="568">
        <f t="shared" si="43"/>
        <v>-1</v>
      </c>
    </row>
    <row r="88" spans="1:33" x14ac:dyDescent="0.2">
      <c r="A88" s="469" t="s">
        <v>150</v>
      </c>
      <c r="B88" s="537">
        <v>37</v>
      </c>
      <c r="C88" s="332">
        <v>7</v>
      </c>
      <c r="D88" s="332">
        <f>SUM(B88:C88)</f>
        <v>44</v>
      </c>
      <c r="E88" s="545">
        <f t="shared" si="36"/>
        <v>-6.3829787234042548E-2</v>
      </c>
      <c r="F88" s="572">
        <v>34</v>
      </c>
      <c r="G88" s="476">
        <v>7</v>
      </c>
      <c r="H88" s="476">
        <f>SUM(F88:G88)</f>
        <v>41</v>
      </c>
      <c r="I88" s="545">
        <f t="shared" si="37"/>
        <v>-0.1276595744680851</v>
      </c>
      <c r="J88" s="494">
        <v>35</v>
      </c>
      <c r="K88" s="476">
        <v>7</v>
      </c>
      <c r="L88" s="476">
        <f>SUM(J88:K88)</f>
        <v>42</v>
      </c>
      <c r="M88" s="545">
        <f t="shared" si="38"/>
        <v>-0.10638297872340426</v>
      </c>
      <c r="N88" s="494">
        <v>35</v>
      </c>
      <c r="O88" s="476">
        <v>5</v>
      </c>
      <c r="P88" s="476">
        <f>SUM(N88:O88)</f>
        <v>40</v>
      </c>
      <c r="Q88" s="545">
        <f t="shared" si="39"/>
        <v>-0.14893617021276595</v>
      </c>
      <c r="R88" s="494">
        <v>34</v>
      </c>
      <c r="S88" s="476">
        <v>5</v>
      </c>
      <c r="T88" s="476">
        <f>SUM(R88:S88)</f>
        <v>39</v>
      </c>
      <c r="U88" s="545">
        <f t="shared" si="40"/>
        <v>-0.1702127659574468</v>
      </c>
      <c r="V88" s="493"/>
      <c r="W88" s="332"/>
      <c r="X88" s="476">
        <f>SUM(V88:W88)</f>
        <v>0</v>
      </c>
      <c r="Y88" s="541">
        <f t="shared" si="41"/>
        <v>-1</v>
      </c>
      <c r="Z88" s="493"/>
      <c r="AA88" s="332"/>
      <c r="AB88" s="476">
        <f>SUM(Z88:AA88)</f>
        <v>0</v>
      </c>
      <c r="AC88" s="541">
        <f t="shared" si="42"/>
        <v>-1</v>
      </c>
      <c r="AD88" s="493"/>
      <c r="AE88" s="332"/>
      <c r="AF88" s="476">
        <f>SUM(AD88:AE88)</f>
        <v>0</v>
      </c>
      <c r="AG88" s="541">
        <f t="shared" si="43"/>
        <v>-1</v>
      </c>
    </row>
    <row r="89" spans="1:33" x14ac:dyDescent="0.2">
      <c r="A89" s="469" t="s">
        <v>91</v>
      </c>
      <c r="B89" s="537">
        <v>161</v>
      </c>
      <c r="C89" s="332">
        <v>40</v>
      </c>
      <c r="D89" s="332">
        <f>SUM(B89:C89)</f>
        <v>201</v>
      </c>
      <c r="E89" s="545">
        <f t="shared" si="36"/>
        <v>-7.7981651376146793E-2</v>
      </c>
      <c r="F89" s="572">
        <v>141</v>
      </c>
      <c r="G89" s="476">
        <v>36</v>
      </c>
      <c r="H89" s="476">
        <f>SUM(F89:G89)</f>
        <v>177</v>
      </c>
      <c r="I89" s="545">
        <f t="shared" si="37"/>
        <v>-0.18807339449541285</v>
      </c>
      <c r="J89" s="494">
        <v>141</v>
      </c>
      <c r="K89" s="476">
        <v>33</v>
      </c>
      <c r="L89" s="476">
        <f>SUM(J89:K89)</f>
        <v>174</v>
      </c>
      <c r="M89" s="544">
        <f t="shared" si="38"/>
        <v>-0.20183486238532111</v>
      </c>
      <c r="N89" s="494">
        <v>139</v>
      </c>
      <c r="O89" s="476">
        <v>32</v>
      </c>
      <c r="P89" s="476">
        <f>SUM(N89:O89)</f>
        <v>171</v>
      </c>
      <c r="Q89" s="544">
        <f t="shared" si="39"/>
        <v>-0.21559633027522937</v>
      </c>
      <c r="R89" s="494">
        <v>135</v>
      </c>
      <c r="S89" s="476">
        <v>32</v>
      </c>
      <c r="T89" s="476">
        <f>SUM(R89:S89)</f>
        <v>167</v>
      </c>
      <c r="U89" s="544">
        <f t="shared" si="40"/>
        <v>-0.23394495412844038</v>
      </c>
      <c r="V89" s="494"/>
      <c r="W89" s="476"/>
      <c r="X89" s="476">
        <f>SUM(V89:W89)</f>
        <v>0</v>
      </c>
      <c r="Y89" s="541">
        <f t="shared" si="41"/>
        <v>-1</v>
      </c>
      <c r="Z89" s="494"/>
      <c r="AA89" s="476"/>
      <c r="AB89" s="476">
        <f>SUM(Z89:AA89)</f>
        <v>0</v>
      </c>
      <c r="AC89" s="541">
        <f t="shared" si="42"/>
        <v>-1</v>
      </c>
      <c r="AD89" s="494"/>
      <c r="AE89" s="476"/>
      <c r="AF89" s="476">
        <f>SUM(AD89:AE89)</f>
        <v>0</v>
      </c>
      <c r="AG89" s="541">
        <f t="shared" si="43"/>
        <v>-1</v>
      </c>
    </row>
    <row r="90" spans="1:33" x14ac:dyDescent="0.2">
      <c r="A90" s="467" t="s">
        <v>81</v>
      </c>
      <c r="B90" s="536">
        <f>B91+B96</f>
        <v>131</v>
      </c>
      <c r="C90" s="475">
        <f>C91+C96</f>
        <v>37</v>
      </c>
      <c r="D90" s="475">
        <f>D91+D96</f>
        <v>168</v>
      </c>
      <c r="E90" s="539">
        <f t="shared" si="36"/>
        <v>-9.6774193548387094E-2</v>
      </c>
      <c r="F90" s="564">
        <f>F91+F96</f>
        <v>129</v>
      </c>
      <c r="G90" s="475">
        <f>G91+G96</f>
        <v>37</v>
      </c>
      <c r="H90" s="475">
        <f>H91+H96</f>
        <v>166</v>
      </c>
      <c r="I90" s="565">
        <f t="shared" si="37"/>
        <v>-0.10752688172043011</v>
      </c>
      <c r="J90" s="492">
        <f>J91+J96</f>
        <v>130</v>
      </c>
      <c r="K90" s="475">
        <f>K91+K96</f>
        <v>35</v>
      </c>
      <c r="L90" s="475">
        <f>L91+L96</f>
        <v>165</v>
      </c>
      <c r="M90" s="565">
        <f t="shared" si="38"/>
        <v>-0.11290322580645161</v>
      </c>
      <c r="N90" s="492">
        <f>N91+N96</f>
        <v>128</v>
      </c>
      <c r="O90" s="475">
        <f>O91+O96</f>
        <v>35</v>
      </c>
      <c r="P90" s="475">
        <f>P91+P96</f>
        <v>163</v>
      </c>
      <c r="Q90" s="565">
        <f t="shared" si="39"/>
        <v>-0.12365591397849462</v>
      </c>
      <c r="R90" s="492">
        <f>R91+R96</f>
        <v>126</v>
      </c>
      <c r="S90" s="475">
        <f>S91+S96</f>
        <v>35</v>
      </c>
      <c r="T90" s="475">
        <f>T91+T96</f>
        <v>161</v>
      </c>
      <c r="U90" s="565">
        <f t="shared" si="40"/>
        <v>-0.13440860215053763</v>
      </c>
      <c r="V90" s="492">
        <f>V91+V96</f>
        <v>0</v>
      </c>
      <c r="W90" s="475">
        <f>W91+W96</f>
        <v>0</v>
      </c>
      <c r="X90" s="475">
        <f>X91+X96</f>
        <v>0</v>
      </c>
      <c r="Y90" s="565">
        <f t="shared" si="41"/>
        <v>-1</v>
      </c>
      <c r="Z90" s="492">
        <f>Z91+Z96</f>
        <v>0</v>
      </c>
      <c r="AA90" s="475">
        <f>AA91+AA96</f>
        <v>0</v>
      </c>
      <c r="AB90" s="475">
        <f>AB91+AB96</f>
        <v>0</v>
      </c>
      <c r="AC90" s="565">
        <f t="shared" si="42"/>
        <v>-1</v>
      </c>
      <c r="AD90" s="492">
        <f>AD91+AD96</f>
        <v>0</v>
      </c>
      <c r="AE90" s="475">
        <f>AE91+AE96</f>
        <v>0</v>
      </c>
      <c r="AF90" s="475">
        <f>AF91+AF96</f>
        <v>0</v>
      </c>
      <c r="AG90" s="565">
        <f t="shared" si="43"/>
        <v>-1</v>
      </c>
    </row>
    <row r="91" spans="1:33" x14ac:dyDescent="0.2">
      <c r="A91" s="468" t="s">
        <v>173</v>
      </c>
      <c r="B91" s="501">
        <f>SUM(B92:B95)</f>
        <v>67</v>
      </c>
      <c r="C91" s="387">
        <f>SUM(C92:C95)</f>
        <v>32</v>
      </c>
      <c r="D91" s="387">
        <f>SUM(D92:D95)</f>
        <v>99</v>
      </c>
      <c r="E91" s="540">
        <f t="shared" si="36"/>
        <v>-0.1</v>
      </c>
      <c r="F91" s="382">
        <f>SUM(F92:F95)</f>
        <v>67</v>
      </c>
      <c r="G91" s="387">
        <f>SUM(G92:G95)</f>
        <v>31</v>
      </c>
      <c r="H91" s="387">
        <f>SUM(H92:H95)</f>
        <v>98</v>
      </c>
      <c r="I91" s="568">
        <f t="shared" si="37"/>
        <v>-0.10909090909090909</v>
      </c>
      <c r="J91" s="457">
        <f>SUM(J92:J95)</f>
        <v>68</v>
      </c>
      <c r="K91" s="387">
        <f>SUM(K92:K95)</f>
        <v>30</v>
      </c>
      <c r="L91" s="387">
        <f>SUM(L92:L95)</f>
        <v>98</v>
      </c>
      <c r="M91" s="540">
        <f t="shared" si="38"/>
        <v>-0.10909090909090909</v>
      </c>
      <c r="N91" s="457">
        <f>SUM(N92:N95)</f>
        <v>68</v>
      </c>
      <c r="O91" s="387">
        <f>SUM(O92:O95)</f>
        <v>30</v>
      </c>
      <c r="P91" s="387">
        <f>SUM(P92:P95)</f>
        <v>98</v>
      </c>
      <c r="Q91" s="568">
        <f t="shared" si="39"/>
        <v>-0.10909090909090909</v>
      </c>
      <c r="R91" s="457">
        <f>SUM(R92:R95)</f>
        <v>68</v>
      </c>
      <c r="S91" s="387">
        <f>SUM(S92:S95)</f>
        <v>30</v>
      </c>
      <c r="T91" s="387">
        <f>SUM(T92:T95)</f>
        <v>98</v>
      </c>
      <c r="U91" s="568">
        <f t="shared" si="40"/>
        <v>-0.10909090909090909</v>
      </c>
      <c r="V91" s="457">
        <f>SUM(V92:V95)</f>
        <v>0</v>
      </c>
      <c r="W91" s="387">
        <f>SUM(W92:W95)</f>
        <v>0</v>
      </c>
      <c r="X91" s="387">
        <f>SUM(X92:X95)</f>
        <v>0</v>
      </c>
      <c r="Y91" s="568">
        <f t="shared" si="41"/>
        <v>-1</v>
      </c>
      <c r="Z91" s="457">
        <f>SUM(Z92:Z95)</f>
        <v>0</v>
      </c>
      <c r="AA91" s="387">
        <f>SUM(AA92:AA95)</f>
        <v>0</v>
      </c>
      <c r="AB91" s="387">
        <f>SUM(AB92:AB95)</f>
        <v>0</v>
      </c>
      <c r="AC91" s="568">
        <f t="shared" si="42"/>
        <v>-1</v>
      </c>
      <c r="AD91" s="457">
        <f>SUM(AD92:AD95)</f>
        <v>0</v>
      </c>
      <c r="AE91" s="387">
        <f>SUM(AE92:AE95)</f>
        <v>0</v>
      </c>
      <c r="AF91" s="387">
        <f>SUM(AF92:AF95)</f>
        <v>0</v>
      </c>
      <c r="AG91" s="568">
        <f t="shared" si="43"/>
        <v>-1</v>
      </c>
    </row>
    <row r="92" spans="1:33" x14ac:dyDescent="0.2">
      <c r="A92" s="469" t="s">
        <v>9</v>
      </c>
      <c r="B92" s="537">
        <v>13</v>
      </c>
      <c r="C92" s="332">
        <v>9</v>
      </c>
      <c r="D92" s="332">
        <f>SUM(B92:C92)</f>
        <v>22</v>
      </c>
      <c r="E92" s="541">
        <f t="shared" si="36"/>
        <v>-4.3478260869565216E-2</v>
      </c>
      <c r="F92" s="572">
        <v>13</v>
      </c>
      <c r="G92" s="476">
        <v>9</v>
      </c>
      <c r="H92" s="476">
        <f>SUM(F92:G92)</f>
        <v>22</v>
      </c>
      <c r="I92" s="541">
        <f t="shared" si="37"/>
        <v>-4.3478260869565216E-2</v>
      </c>
      <c r="J92" s="494">
        <v>13</v>
      </c>
      <c r="K92" s="476">
        <v>9</v>
      </c>
      <c r="L92" s="476">
        <f>SUM(J92:K92)</f>
        <v>22</v>
      </c>
      <c r="M92" s="541">
        <f t="shared" si="38"/>
        <v>-4.3478260869565216E-2</v>
      </c>
      <c r="N92" s="494">
        <v>13</v>
      </c>
      <c r="O92" s="476">
        <v>9</v>
      </c>
      <c r="P92" s="476">
        <f>SUM(N92:O92)</f>
        <v>22</v>
      </c>
      <c r="Q92" s="541">
        <f t="shared" si="39"/>
        <v>-4.3478260869565216E-2</v>
      </c>
      <c r="R92" s="494">
        <v>13</v>
      </c>
      <c r="S92" s="476">
        <v>9</v>
      </c>
      <c r="T92" s="476">
        <f>SUM(R92:S92)</f>
        <v>22</v>
      </c>
      <c r="U92" s="541">
        <f t="shared" si="40"/>
        <v>-4.3478260869565216E-2</v>
      </c>
      <c r="V92" s="493"/>
      <c r="W92" s="332"/>
      <c r="X92" s="476">
        <f>SUM(V92:W92)</f>
        <v>0</v>
      </c>
      <c r="Y92" s="541">
        <f t="shared" si="41"/>
        <v>-1</v>
      </c>
      <c r="Z92" s="493"/>
      <c r="AA92" s="332"/>
      <c r="AB92" s="476">
        <f>SUM(Z92:AA92)</f>
        <v>0</v>
      </c>
      <c r="AC92" s="541">
        <f t="shared" si="42"/>
        <v>-1</v>
      </c>
      <c r="AD92" s="493"/>
      <c r="AE92" s="332"/>
      <c r="AF92" s="476">
        <f>SUM(AD92:AE92)</f>
        <v>0</v>
      </c>
      <c r="AG92" s="541">
        <f t="shared" si="43"/>
        <v>-1</v>
      </c>
    </row>
    <row r="93" spans="1:33" x14ac:dyDescent="0.2">
      <c r="A93" s="469" t="s">
        <v>103</v>
      </c>
      <c r="B93" s="537">
        <v>20</v>
      </c>
      <c r="C93" s="332">
        <v>6</v>
      </c>
      <c r="D93" s="332">
        <f t="shared" ref="D93:D95" si="44">SUM(B93:C93)</f>
        <v>26</v>
      </c>
      <c r="E93" s="545">
        <f t="shared" si="36"/>
        <v>-0.13333333333333333</v>
      </c>
      <c r="F93" s="572">
        <v>20</v>
      </c>
      <c r="G93" s="576">
        <v>6</v>
      </c>
      <c r="H93" s="476">
        <f>SUM(F93:G93)</f>
        <v>26</v>
      </c>
      <c r="I93" s="545">
        <f t="shared" si="37"/>
        <v>-0.13333333333333333</v>
      </c>
      <c r="J93" s="494">
        <v>20</v>
      </c>
      <c r="K93" s="576">
        <v>6</v>
      </c>
      <c r="L93" s="476">
        <f>SUM(J93:K93)</f>
        <v>26</v>
      </c>
      <c r="M93" s="545">
        <f t="shared" si="38"/>
        <v>-0.13333333333333333</v>
      </c>
      <c r="N93" s="494">
        <v>20</v>
      </c>
      <c r="O93" s="576">
        <v>6</v>
      </c>
      <c r="P93" s="476">
        <f>SUM(N93:O93)</f>
        <v>26</v>
      </c>
      <c r="Q93" s="545">
        <f t="shared" si="39"/>
        <v>-0.13333333333333333</v>
      </c>
      <c r="R93" s="494">
        <v>20</v>
      </c>
      <c r="S93" s="576">
        <v>6</v>
      </c>
      <c r="T93" s="476">
        <f>SUM(R93:S93)</f>
        <v>26</v>
      </c>
      <c r="U93" s="545">
        <f t="shared" si="40"/>
        <v>-0.13333333333333333</v>
      </c>
      <c r="V93" s="493"/>
      <c r="W93" s="575"/>
      <c r="X93" s="476">
        <f>SUM(V93:W93)</f>
        <v>0</v>
      </c>
      <c r="Y93" s="541">
        <f t="shared" si="41"/>
        <v>-1</v>
      </c>
      <c r="Z93" s="493"/>
      <c r="AA93" s="575"/>
      <c r="AB93" s="476">
        <f>SUM(Z93:AA93)</f>
        <v>0</v>
      </c>
      <c r="AC93" s="541">
        <f t="shared" si="42"/>
        <v>-1</v>
      </c>
      <c r="AD93" s="493"/>
      <c r="AE93" s="575"/>
      <c r="AF93" s="476">
        <f>SUM(AD93:AE93)</f>
        <v>0</v>
      </c>
      <c r="AG93" s="541">
        <f t="shared" si="43"/>
        <v>-1</v>
      </c>
    </row>
    <row r="94" spans="1:33" x14ac:dyDescent="0.2">
      <c r="A94" s="469" t="s">
        <v>13</v>
      </c>
      <c r="B94" s="537">
        <v>9</v>
      </c>
      <c r="C94" s="332">
        <v>16</v>
      </c>
      <c r="D94" s="332">
        <f t="shared" si="44"/>
        <v>25</v>
      </c>
      <c r="E94" s="545">
        <f t="shared" si="36"/>
        <v>-0.10714285714285714</v>
      </c>
      <c r="F94" s="572">
        <v>9</v>
      </c>
      <c r="G94" s="476">
        <v>15</v>
      </c>
      <c r="H94" s="476">
        <f>SUM(F94:G94)</f>
        <v>24</v>
      </c>
      <c r="I94" s="545">
        <f t="shared" si="37"/>
        <v>-0.14285714285714285</v>
      </c>
      <c r="J94" s="494">
        <v>9</v>
      </c>
      <c r="K94" s="476">
        <v>14</v>
      </c>
      <c r="L94" s="476">
        <f>SUM(J94:K94)</f>
        <v>23</v>
      </c>
      <c r="M94" s="545">
        <f t="shared" si="38"/>
        <v>-0.17857142857142858</v>
      </c>
      <c r="N94" s="494">
        <v>9</v>
      </c>
      <c r="O94" s="476">
        <v>14</v>
      </c>
      <c r="P94" s="476">
        <f>SUM(N94:O94)</f>
        <v>23</v>
      </c>
      <c r="Q94" s="545">
        <f t="shared" si="39"/>
        <v>-0.17857142857142858</v>
      </c>
      <c r="R94" s="494">
        <v>9</v>
      </c>
      <c r="S94" s="476">
        <v>14</v>
      </c>
      <c r="T94" s="476">
        <f>SUM(R94:S94)</f>
        <v>23</v>
      </c>
      <c r="U94" s="545">
        <f t="shared" si="40"/>
        <v>-0.17857142857142858</v>
      </c>
      <c r="V94" s="493"/>
      <c r="W94" s="332"/>
      <c r="X94" s="476">
        <f>SUM(V94:W94)</f>
        <v>0</v>
      </c>
      <c r="Y94" s="541">
        <f t="shared" si="41"/>
        <v>-1</v>
      </c>
      <c r="Z94" s="493"/>
      <c r="AA94" s="332"/>
      <c r="AB94" s="476">
        <f>SUM(Z94:AA94)</f>
        <v>0</v>
      </c>
      <c r="AC94" s="541">
        <f t="shared" si="42"/>
        <v>-1</v>
      </c>
      <c r="AD94" s="493"/>
      <c r="AE94" s="332"/>
      <c r="AF94" s="476">
        <f>SUM(AD94:AE94)</f>
        <v>0</v>
      </c>
      <c r="AG94" s="541">
        <f t="shared" si="43"/>
        <v>-1</v>
      </c>
    </row>
    <row r="95" spans="1:33" x14ac:dyDescent="0.2">
      <c r="A95" s="469" t="s">
        <v>80</v>
      </c>
      <c r="B95" s="537">
        <v>25</v>
      </c>
      <c r="C95" s="332">
        <v>1</v>
      </c>
      <c r="D95" s="332">
        <f t="shared" si="44"/>
        <v>26</v>
      </c>
      <c r="E95" s="545">
        <f t="shared" si="36"/>
        <v>-0.10344827586206896</v>
      </c>
      <c r="F95" s="338">
        <v>25</v>
      </c>
      <c r="G95" s="332">
        <v>1</v>
      </c>
      <c r="H95" s="476">
        <f>SUM(F95:G95)</f>
        <v>26</v>
      </c>
      <c r="I95" s="545">
        <f t="shared" si="37"/>
        <v>-0.10344827586206896</v>
      </c>
      <c r="J95" s="493">
        <v>26</v>
      </c>
      <c r="K95" s="332">
        <v>1</v>
      </c>
      <c r="L95" s="476">
        <f>SUM(J95:K95)</f>
        <v>27</v>
      </c>
      <c r="M95" s="545">
        <f t="shared" si="38"/>
        <v>-6.8965517241379309E-2</v>
      </c>
      <c r="N95" s="493">
        <v>26</v>
      </c>
      <c r="O95" s="332">
        <v>1</v>
      </c>
      <c r="P95" s="476">
        <f>SUM(N95:O95)</f>
        <v>27</v>
      </c>
      <c r="Q95" s="545">
        <f t="shared" si="39"/>
        <v>-6.8965517241379309E-2</v>
      </c>
      <c r="R95" s="493">
        <v>26</v>
      </c>
      <c r="S95" s="332">
        <v>1</v>
      </c>
      <c r="T95" s="476">
        <f>SUM(R95:S95)</f>
        <v>27</v>
      </c>
      <c r="U95" s="545">
        <f t="shared" si="40"/>
        <v>-6.8965517241379309E-2</v>
      </c>
      <c r="V95" s="493"/>
      <c r="W95" s="332"/>
      <c r="X95" s="476">
        <f>SUM(V95:W95)</f>
        <v>0</v>
      </c>
      <c r="Y95" s="541">
        <f t="shared" si="41"/>
        <v>-1</v>
      </c>
      <c r="Z95" s="493"/>
      <c r="AA95" s="332"/>
      <c r="AB95" s="476">
        <f>SUM(Z95:AA95)</f>
        <v>0</v>
      </c>
      <c r="AC95" s="541">
        <f t="shared" si="42"/>
        <v>-1</v>
      </c>
      <c r="AD95" s="493"/>
      <c r="AE95" s="332"/>
      <c r="AF95" s="476">
        <f>SUM(AD95:AE95)</f>
        <v>0</v>
      </c>
      <c r="AG95" s="541">
        <f t="shared" si="43"/>
        <v>-1</v>
      </c>
    </row>
    <row r="96" spans="1:33" x14ac:dyDescent="0.2">
      <c r="A96" s="468" t="s">
        <v>172</v>
      </c>
      <c r="B96" s="501">
        <f>SUM(B97:B98)</f>
        <v>64</v>
      </c>
      <c r="C96" s="387">
        <f>SUM(C97:C98)</f>
        <v>5</v>
      </c>
      <c r="D96" s="387">
        <f>SUM(D97:D98)</f>
        <v>69</v>
      </c>
      <c r="E96" s="540">
        <f t="shared" si="36"/>
        <v>-9.2105263157894732E-2</v>
      </c>
      <c r="F96" s="382">
        <f>SUM(F97:F98)</f>
        <v>62</v>
      </c>
      <c r="G96" s="387">
        <f>SUM(G97:G98)</f>
        <v>6</v>
      </c>
      <c r="H96" s="387">
        <f>SUM(H97:H98)</f>
        <v>68</v>
      </c>
      <c r="I96" s="568">
        <f t="shared" si="37"/>
        <v>-0.10526315789473684</v>
      </c>
      <c r="J96" s="457">
        <f>SUM(J97:J98)</f>
        <v>62</v>
      </c>
      <c r="K96" s="387">
        <f>SUM(K97:K98)</f>
        <v>5</v>
      </c>
      <c r="L96" s="387">
        <f>SUM(L97:L98)</f>
        <v>67</v>
      </c>
      <c r="M96" s="545">
        <f t="shared" si="38"/>
        <v>-0.11842105263157894</v>
      </c>
      <c r="N96" s="457">
        <f>SUM(N97:N98)</f>
        <v>60</v>
      </c>
      <c r="O96" s="387">
        <f>SUM(O97:O98)</f>
        <v>5</v>
      </c>
      <c r="P96" s="387">
        <f>SUM(P97:P98)</f>
        <v>65</v>
      </c>
      <c r="Q96" s="568">
        <f t="shared" si="39"/>
        <v>-0.14473684210526316</v>
      </c>
      <c r="R96" s="457">
        <f>SUM(R97:R98)</f>
        <v>58</v>
      </c>
      <c r="S96" s="387">
        <f>SUM(S97:S98)</f>
        <v>5</v>
      </c>
      <c r="T96" s="387">
        <f>SUM(T97:T98)</f>
        <v>63</v>
      </c>
      <c r="U96" s="568">
        <f t="shared" si="40"/>
        <v>-0.17105263157894737</v>
      </c>
      <c r="V96" s="457">
        <f>SUM(V97:V98)</f>
        <v>0</v>
      </c>
      <c r="W96" s="387">
        <f>SUM(W97:W98)</f>
        <v>0</v>
      </c>
      <c r="X96" s="387">
        <f>SUM(X97:X98)</f>
        <v>0</v>
      </c>
      <c r="Y96" s="568">
        <f t="shared" si="41"/>
        <v>-1</v>
      </c>
      <c r="Z96" s="457">
        <f>SUM(Z97:Z98)</f>
        <v>0</v>
      </c>
      <c r="AA96" s="387">
        <f>SUM(AA97:AA98)</f>
        <v>0</v>
      </c>
      <c r="AB96" s="387">
        <f>SUM(AB97:AB98)</f>
        <v>0</v>
      </c>
      <c r="AC96" s="568">
        <f t="shared" si="42"/>
        <v>-1</v>
      </c>
      <c r="AD96" s="457">
        <f>SUM(AD97:AD98)</f>
        <v>0</v>
      </c>
      <c r="AE96" s="387">
        <f>SUM(AE97:AE98)</f>
        <v>0</v>
      </c>
      <c r="AF96" s="387">
        <f>SUM(AF97:AF98)</f>
        <v>0</v>
      </c>
      <c r="AG96" s="568">
        <f t="shared" si="43"/>
        <v>-1</v>
      </c>
    </row>
    <row r="97" spans="1:33" x14ac:dyDescent="0.2">
      <c r="A97" s="469" t="s">
        <v>3</v>
      </c>
      <c r="B97" s="537">
        <v>22</v>
      </c>
      <c r="C97" s="332">
        <v>1</v>
      </c>
      <c r="D97" s="332">
        <f>SUM(B97:C97)</f>
        <v>23</v>
      </c>
      <c r="E97" s="545">
        <f t="shared" si="36"/>
        <v>-0.08</v>
      </c>
      <c r="F97" s="338">
        <v>21</v>
      </c>
      <c r="G97" s="332">
        <v>2</v>
      </c>
      <c r="H97" s="476">
        <f>SUM(F97:G97)</f>
        <v>23</v>
      </c>
      <c r="I97" s="545">
        <f t="shared" si="37"/>
        <v>-0.08</v>
      </c>
      <c r="J97" s="493">
        <v>21</v>
      </c>
      <c r="K97" s="332">
        <v>2</v>
      </c>
      <c r="L97" s="476">
        <f>SUM(J97:K97)</f>
        <v>23</v>
      </c>
      <c r="M97" s="545">
        <f t="shared" si="38"/>
        <v>-0.08</v>
      </c>
      <c r="N97" s="493">
        <v>21</v>
      </c>
      <c r="O97" s="332">
        <v>2</v>
      </c>
      <c r="P97" s="476">
        <f>SUM(N97:O97)</f>
        <v>23</v>
      </c>
      <c r="Q97" s="545">
        <f t="shared" si="39"/>
        <v>-0.08</v>
      </c>
      <c r="R97" s="493">
        <v>20</v>
      </c>
      <c r="S97" s="332">
        <v>2</v>
      </c>
      <c r="T97" s="476">
        <f>SUM(R97:S97)</f>
        <v>22</v>
      </c>
      <c r="U97" s="545">
        <f t="shared" si="40"/>
        <v>-0.12</v>
      </c>
      <c r="V97" s="493"/>
      <c r="W97" s="332"/>
      <c r="X97" s="476">
        <f>SUM(V97:W97)</f>
        <v>0</v>
      </c>
      <c r="Y97" s="541">
        <f t="shared" si="41"/>
        <v>-1</v>
      </c>
      <c r="Z97" s="493"/>
      <c r="AA97" s="332"/>
      <c r="AB97" s="476">
        <f>SUM(Z97:AA97)</f>
        <v>0</v>
      </c>
      <c r="AC97" s="541">
        <f t="shared" si="42"/>
        <v>-1</v>
      </c>
      <c r="AD97" s="493"/>
      <c r="AE97" s="332"/>
      <c r="AF97" s="476">
        <f>SUM(AD97:AE97)</f>
        <v>0</v>
      </c>
      <c r="AG97" s="541">
        <f t="shared" si="43"/>
        <v>-1</v>
      </c>
    </row>
    <row r="98" spans="1:33" x14ac:dyDescent="0.2">
      <c r="A98" s="469" t="s">
        <v>91</v>
      </c>
      <c r="B98" s="537">
        <v>42</v>
      </c>
      <c r="C98" s="332">
        <v>4</v>
      </c>
      <c r="D98" s="332">
        <f>SUM(B98:C98)</f>
        <v>46</v>
      </c>
      <c r="E98" s="545">
        <f t="shared" si="36"/>
        <v>-9.8039215686274508E-2</v>
      </c>
      <c r="F98" s="572">
        <v>41</v>
      </c>
      <c r="G98" s="476">
        <v>4</v>
      </c>
      <c r="H98" s="476">
        <f>SUM(F98:G98)</f>
        <v>45</v>
      </c>
      <c r="I98" s="545">
        <f t="shared" si="37"/>
        <v>-0.11764705882352941</v>
      </c>
      <c r="J98" s="494">
        <v>41</v>
      </c>
      <c r="K98" s="476">
        <v>3</v>
      </c>
      <c r="L98" s="476">
        <f>SUM(J98:K98)</f>
        <v>44</v>
      </c>
      <c r="M98" s="545">
        <f t="shared" si="38"/>
        <v>-0.13725490196078433</v>
      </c>
      <c r="N98" s="494">
        <v>39</v>
      </c>
      <c r="O98" s="476">
        <v>3</v>
      </c>
      <c r="P98" s="476">
        <f>SUM(N98:O98)</f>
        <v>42</v>
      </c>
      <c r="Q98" s="545">
        <f t="shared" si="39"/>
        <v>-0.17647058823529413</v>
      </c>
      <c r="R98" s="494">
        <v>38</v>
      </c>
      <c r="S98" s="476">
        <v>3</v>
      </c>
      <c r="T98" s="476">
        <f>SUM(R98:S98)</f>
        <v>41</v>
      </c>
      <c r="U98" s="545">
        <f t="shared" si="40"/>
        <v>-0.19607843137254902</v>
      </c>
      <c r="V98" s="493"/>
      <c r="W98" s="332"/>
      <c r="X98" s="476">
        <f>SUM(V98:W98)</f>
        <v>0</v>
      </c>
      <c r="Y98" s="541">
        <f t="shared" si="41"/>
        <v>-1</v>
      </c>
      <c r="Z98" s="493"/>
      <c r="AA98" s="332"/>
      <c r="AB98" s="476">
        <f>SUM(Z98:AA98)</f>
        <v>0</v>
      </c>
      <c r="AC98" s="541">
        <f t="shared" si="42"/>
        <v>-1</v>
      </c>
      <c r="AD98" s="493"/>
      <c r="AE98" s="332"/>
      <c r="AF98" s="476"/>
      <c r="AG98" s="541">
        <f t="shared" si="43"/>
        <v>-1</v>
      </c>
    </row>
    <row r="99" spans="1:33" x14ac:dyDescent="0.2">
      <c r="A99" s="467" t="s">
        <v>82</v>
      </c>
      <c r="B99" s="536">
        <f>B100+B105+B121</f>
        <v>809</v>
      </c>
      <c r="C99" s="475">
        <f>C100+C105+C121</f>
        <v>277</v>
      </c>
      <c r="D99" s="475">
        <f>D100+D105+D121</f>
        <v>1086</v>
      </c>
      <c r="E99" s="539">
        <f t="shared" si="36"/>
        <v>-7.2587532023911189E-2</v>
      </c>
      <c r="F99" s="564">
        <f>F100+F105+F121</f>
        <v>809</v>
      </c>
      <c r="G99" s="475">
        <f>G100+G105+G121</f>
        <v>271</v>
      </c>
      <c r="H99" s="475">
        <f>H100+H105+H121</f>
        <v>1080</v>
      </c>
      <c r="I99" s="565">
        <f t="shared" si="37"/>
        <v>-7.7711357813834328E-2</v>
      </c>
      <c r="J99" s="492">
        <f>J100+J105+J121</f>
        <v>804</v>
      </c>
      <c r="K99" s="475">
        <f>K100+K105+K121</f>
        <v>267</v>
      </c>
      <c r="L99" s="475">
        <f>L100+L105+L121</f>
        <v>1071</v>
      </c>
      <c r="M99" s="565">
        <f t="shared" si="38"/>
        <v>-8.5397096498719044E-2</v>
      </c>
      <c r="N99" s="492">
        <f>N100+N105+N121</f>
        <v>791</v>
      </c>
      <c r="O99" s="475">
        <f>O100+O105+O121</f>
        <v>263</v>
      </c>
      <c r="P99" s="475">
        <f>P100+P105+P121</f>
        <v>1054</v>
      </c>
      <c r="Q99" s="565">
        <f t="shared" si="39"/>
        <v>-9.9914602903501279E-2</v>
      </c>
      <c r="R99" s="492">
        <f>R100+R105+R121</f>
        <v>787</v>
      </c>
      <c r="S99" s="475">
        <f>S100+S105+S121</f>
        <v>261</v>
      </c>
      <c r="T99" s="475">
        <f>T100+T105+T121</f>
        <v>1048</v>
      </c>
      <c r="U99" s="565">
        <f t="shared" si="40"/>
        <v>-0.10503842869342442</v>
      </c>
      <c r="V99" s="492">
        <f>V100+V105+V121</f>
        <v>0</v>
      </c>
      <c r="W99" s="475">
        <f>W100+W105+W121</f>
        <v>0</v>
      </c>
      <c r="X99" s="475">
        <f>X100+X105+X121</f>
        <v>0</v>
      </c>
      <c r="Y99" s="565">
        <f t="shared" si="41"/>
        <v>-1</v>
      </c>
      <c r="Z99" s="492">
        <f>Z100+Z105+Z121</f>
        <v>0</v>
      </c>
      <c r="AA99" s="475">
        <f>AA100+AA105+AA121</f>
        <v>0</v>
      </c>
      <c r="AB99" s="475">
        <f>AB100+AB105+AB121</f>
        <v>0</v>
      </c>
      <c r="AC99" s="565">
        <f t="shared" si="42"/>
        <v>-1</v>
      </c>
      <c r="AD99" s="492">
        <f>AD100+AD105+AD121</f>
        <v>0</v>
      </c>
      <c r="AE99" s="475">
        <f>AE100+AE105+AE121</f>
        <v>0</v>
      </c>
      <c r="AF99" s="475">
        <f>AF100+AF105+AF121</f>
        <v>0</v>
      </c>
      <c r="AG99" s="565">
        <f t="shared" si="43"/>
        <v>-1</v>
      </c>
    </row>
    <row r="100" spans="1:33" x14ac:dyDescent="0.2">
      <c r="A100" s="468" t="s">
        <v>171</v>
      </c>
      <c r="B100" s="501">
        <f>SUM(B101:B104)</f>
        <v>99</v>
      </c>
      <c r="C100" s="387">
        <f>SUM(C101:C104)</f>
        <v>92</v>
      </c>
      <c r="D100" s="387">
        <f>SUM(D101:D104)</f>
        <v>191</v>
      </c>
      <c r="E100" s="540">
        <f t="shared" si="36"/>
        <v>-5.4455445544554455E-2</v>
      </c>
      <c r="F100" s="382">
        <f>SUM(F101:F104)</f>
        <v>99</v>
      </c>
      <c r="G100" s="387">
        <f>SUM(G101:G104)</f>
        <v>91</v>
      </c>
      <c r="H100" s="387">
        <f>SUM(H101:H104)</f>
        <v>190</v>
      </c>
      <c r="I100" s="568">
        <f t="shared" si="37"/>
        <v>-5.9405940594059403E-2</v>
      </c>
      <c r="J100" s="457">
        <f>SUM(J101:J104)</f>
        <v>99</v>
      </c>
      <c r="K100" s="387">
        <f>SUM(K101:K104)</f>
        <v>91</v>
      </c>
      <c r="L100" s="387">
        <f>SUM(L101:L104)</f>
        <v>190</v>
      </c>
      <c r="M100" s="540">
        <f t="shared" si="38"/>
        <v>-5.9405940594059403E-2</v>
      </c>
      <c r="N100" s="457">
        <f>SUM(N101:N104)</f>
        <v>96</v>
      </c>
      <c r="O100" s="387">
        <f>SUM(O101:O104)</f>
        <v>90</v>
      </c>
      <c r="P100" s="387">
        <f>SUM(P101:P104)</f>
        <v>186</v>
      </c>
      <c r="Q100" s="568">
        <f t="shared" si="39"/>
        <v>-7.9207920792079209E-2</v>
      </c>
      <c r="R100" s="457">
        <f>SUM(R101:R104)</f>
        <v>95</v>
      </c>
      <c r="S100" s="387">
        <f>SUM(S101:S104)</f>
        <v>89</v>
      </c>
      <c r="T100" s="387">
        <f>SUM(T101:T104)</f>
        <v>184</v>
      </c>
      <c r="U100" s="568">
        <f t="shared" si="40"/>
        <v>-8.9108910891089105E-2</v>
      </c>
      <c r="V100" s="457">
        <f>SUM(V101:V104)</f>
        <v>0</v>
      </c>
      <c r="W100" s="387">
        <f>SUM(W101:W104)</f>
        <v>0</v>
      </c>
      <c r="X100" s="387">
        <f>SUM(X101:X104)</f>
        <v>0</v>
      </c>
      <c r="Y100" s="568">
        <f t="shared" si="41"/>
        <v>-1</v>
      </c>
      <c r="Z100" s="457">
        <f>SUM(Z101:Z104)</f>
        <v>0</v>
      </c>
      <c r="AA100" s="387">
        <f>SUM(AA101:AA104)</f>
        <v>0</v>
      </c>
      <c r="AB100" s="387">
        <f>SUM(AB101:AB104)</f>
        <v>0</v>
      </c>
      <c r="AC100" s="568">
        <f t="shared" si="42"/>
        <v>-1</v>
      </c>
      <c r="AD100" s="457">
        <f>SUM(AD101:AD104)</f>
        <v>0</v>
      </c>
      <c r="AE100" s="387">
        <f>SUM(AE101:AE104)</f>
        <v>0</v>
      </c>
      <c r="AF100" s="387">
        <f>SUM(AF101:AF104)</f>
        <v>0</v>
      </c>
      <c r="AG100" s="568">
        <f t="shared" si="43"/>
        <v>-1</v>
      </c>
    </row>
    <row r="101" spans="1:33" x14ac:dyDescent="0.2">
      <c r="A101" s="469" t="s">
        <v>44</v>
      </c>
      <c r="B101" s="537">
        <v>58</v>
      </c>
      <c r="C101" s="332">
        <v>71</v>
      </c>
      <c r="D101" s="332">
        <f>SUM(B101:C101)</f>
        <v>129</v>
      </c>
      <c r="E101" s="545">
        <f t="shared" si="36"/>
        <v>-5.1470588235294115E-2</v>
      </c>
      <c r="F101" s="572">
        <v>59</v>
      </c>
      <c r="G101" s="476">
        <v>70</v>
      </c>
      <c r="H101" s="476">
        <f>SUM(F101:G101)</f>
        <v>129</v>
      </c>
      <c r="I101" s="545">
        <f t="shared" si="37"/>
        <v>-5.1470588235294115E-2</v>
      </c>
      <c r="J101" s="494">
        <v>59</v>
      </c>
      <c r="K101" s="476">
        <v>70</v>
      </c>
      <c r="L101" s="476">
        <f>SUM(J101:K101)</f>
        <v>129</v>
      </c>
      <c r="M101" s="545">
        <f t="shared" si="38"/>
        <v>-5.1470588235294115E-2</v>
      </c>
      <c r="N101" s="494">
        <v>57</v>
      </c>
      <c r="O101" s="476">
        <v>69</v>
      </c>
      <c r="P101" s="476">
        <f>SUM(N101:O101)</f>
        <v>126</v>
      </c>
      <c r="Q101" s="545">
        <f t="shared" si="39"/>
        <v>-7.3529411764705885E-2</v>
      </c>
      <c r="R101" s="494">
        <v>57</v>
      </c>
      <c r="S101" s="476">
        <v>68</v>
      </c>
      <c r="T101" s="476">
        <f>SUM(R101:S101)</f>
        <v>125</v>
      </c>
      <c r="U101" s="545">
        <f t="shared" si="40"/>
        <v>-8.0882352941176475E-2</v>
      </c>
      <c r="V101" s="493"/>
      <c r="W101" s="332"/>
      <c r="X101" s="476">
        <f>SUM(V101:W101)</f>
        <v>0</v>
      </c>
      <c r="Y101" s="541">
        <f t="shared" si="41"/>
        <v>-1</v>
      </c>
      <c r="Z101" s="493"/>
      <c r="AA101" s="332"/>
      <c r="AB101" s="476">
        <f>SUM(Z101:AA101)</f>
        <v>0</v>
      </c>
      <c r="AC101" s="541">
        <f t="shared" si="42"/>
        <v>-1</v>
      </c>
      <c r="AD101" s="493"/>
      <c r="AE101" s="332"/>
      <c r="AF101" s="476">
        <f>SUM(AD101:AE101)</f>
        <v>0</v>
      </c>
      <c r="AG101" s="541">
        <f t="shared" si="43"/>
        <v>-1</v>
      </c>
    </row>
    <row r="102" spans="1:33" x14ac:dyDescent="0.2">
      <c r="A102" s="469" t="s">
        <v>130</v>
      </c>
      <c r="B102" s="537">
        <v>15</v>
      </c>
      <c r="C102" s="332">
        <v>4</v>
      </c>
      <c r="D102" s="332">
        <f t="shared" ref="D102:D104" si="45">SUM(B102:C102)</f>
        <v>19</v>
      </c>
      <c r="E102" s="545">
        <f t="shared" si="36"/>
        <v>-9.5238095238095233E-2</v>
      </c>
      <c r="F102" s="572">
        <v>14</v>
      </c>
      <c r="G102" s="476">
        <v>4</v>
      </c>
      <c r="H102" s="476">
        <f>SUM(F102:G102)</f>
        <v>18</v>
      </c>
      <c r="I102" s="545">
        <f t="shared" si="37"/>
        <v>-0.14285714285714285</v>
      </c>
      <c r="J102" s="494">
        <v>14</v>
      </c>
      <c r="K102" s="476">
        <v>4</v>
      </c>
      <c r="L102" s="476">
        <f>SUM(J102:K102)</f>
        <v>18</v>
      </c>
      <c r="M102" s="545">
        <f t="shared" si="38"/>
        <v>-0.14285714285714285</v>
      </c>
      <c r="N102" s="494">
        <v>14</v>
      </c>
      <c r="O102" s="476">
        <v>4</v>
      </c>
      <c r="P102" s="476">
        <f>SUM(N102:O102)</f>
        <v>18</v>
      </c>
      <c r="Q102" s="545">
        <f t="shared" si="39"/>
        <v>-0.14285714285714285</v>
      </c>
      <c r="R102" s="494">
        <v>14</v>
      </c>
      <c r="S102" s="476">
        <v>4</v>
      </c>
      <c r="T102" s="476">
        <f>SUM(R102:S102)</f>
        <v>18</v>
      </c>
      <c r="U102" s="545">
        <f t="shared" si="40"/>
        <v>-0.14285714285714285</v>
      </c>
      <c r="V102" s="493"/>
      <c r="W102" s="332"/>
      <c r="X102" s="476">
        <f>SUM(V102:W102)</f>
        <v>0</v>
      </c>
      <c r="Y102" s="541">
        <f t="shared" si="41"/>
        <v>-1</v>
      </c>
      <c r="Z102" s="493"/>
      <c r="AA102" s="332"/>
      <c r="AB102" s="476">
        <f>SUM(Z102:AA102)</f>
        <v>0</v>
      </c>
      <c r="AC102" s="541">
        <f t="shared" si="42"/>
        <v>-1</v>
      </c>
      <c r="AD102" s="493"/>
      <c r="AE102" s="332"/>
      <c r="AF102" s="476">
        <f>SUM(AD102:AE102)</f>
        <v>0</v>
      </c>
      <c r="AG102" s="541">
        <f t="shared" si="43"/>
        <v>-1</v>
      </c>
    </row>
    <row r="103" spans="1:33" x14ac:dyDescent="0.2">
      <c r="A103" s="469" t="s">
        <v>11</v>
      </c>
      <c r="B103" s="537">
        <v>8</v>
      </c>
      <c r="C103" s="332">
        <v>10</v>
      </c>
      <c r="D103" s="332">
        <f t="shared" si="45"/>
        <v>18</v>
      </c>
      <c r="E103" s="541">
        <f t="shared" si="36"/>
        <v>0</v>
      </c>
      <c r="F103" s="572">
        <v>8</v>
      </c>
      <c r="G103" s="476">
        <v>10</v>
      </c>
      <c r="H103" s="476">
        <f>SUM(F103:G103)</f>
        <v>18</v>
      </c>
      <c r="I103" s="541">
        <f t="shared" si="37"/>
        <v>0</v>
      </c>
      <c r="J103" s="494">
        <v>8</v>
      </c>
      <c r="K103" s="476">
        <v>10</v>
      </c>
      <c r="L103" s="476">
        <f>SUM(J103:K103)</f>
        <v>18</v>
      </c>
      <c r="M103" s="541">
        <f t="shared" si="38"/>
        <v>0</v>
      </c>
      <c r="N103" s="494">
        <v>8</v>
      </c>
      <c r="O103" s="476">
        <v>10</v>
      </c>
      <c r="P103" s="476">
        <f>SUM(N103:O103)</f>
        <v>18</v>
      </c>
      <c r="Q103" s="541">
        <f t="shared" si="39"/>
        <v>0</v>
      </c>
      <c r="R103" s="494">
        <v>8</v>
      </c>
      <c r="S103" s="476">
        <v>10</v>
      </c>
      <c r="T103" s="476">
        <f>SUM(R103:S103)</f>
        <v>18</v>
      </c>
      <c r="U103" s="541">
        <f t="shared" si="40"/>
        <v>0</v>
      </c>
      <c r="V103" s="493"/>
      <c r="W103" s="332"/>
      <c r="X103" s="476">
        <f>SUM(V103:W103)</f>
        <v>0</v>
      </c>
      <c r="Y103" s="541">
        <f t="shared" si="41"/>
        <v>-1</v>
      </c>
      <c r="Z103" s="493"/>
      <c r="AA103" s="332"/>
      <c r="AB103" s="476">
        <f>SUM(Z103:AA103)</f>
        <v>0</v>
      </c>
      <c r="AC103" s="541">
        <f t="shared" si="42"/>
        <v>-1</v>
      </c>
      <c r="AD103" s="493"/>
      <c r="AE103" s="332"/>
      <c r="AF103" s="476">
        <f>SUM(AD103:AE103)</f>
        <v>0</v>
      </c>
      <c r="AG103" s="541">
        <f t="shared" si="43"/>
        <v>-1</v>
      </c>
    </row>
    <row r="104" spans="1:33" x14ac:dyDescent="0.2">
      <c r="A104" s="469" t="s">
        <v>10</v>
      </c>
      <c r="B104" s="537">
        <v>18</v>
      </c>
      <c r="C104" s="332">
        <v>7</v>
      </c>
      <c r="D104" s="332">
        <f t="shared" si="45"/>
        <v>25</v>
      </c>
      <c r="E104" s="545">
        <f t="shared" si="36"/>
        <v>-7.407407407407407E-2</v>
      </c>
      <c r="F104" s="572">
        <v>18</v>
      </c>
      <c r="G104" s="476">
        <v>7</v>
      </c>
      <c r="H104" s="476">
        <f>SUM(F104:G104)</f>
        <v>25</v>
      </c>
      <c r="I104" s="545">
        <f t="shared" si="37"/>
        <v>-7.407407407407407E-2</v>
      </c>
      <c r="J104" s="494">
        <v>18</v>
      </c>
      <c r="K104" s="476">
        <v>7</v>
      </c>
      <c r="L104" s="476">
        <f>SUM(J104:K104)</f>
        <v>25</v>
      </c>
      <c r="M104" s="545">
        <f t="shared" si="38"/>
        <v>-7.407407407407407E-2</v>
      </c>
      <c r="N104" s="494">
        <v>17</v>
      </c>
      <c r="O104" s="476">
        <v>7</v>
      </c>
      <c r="P104" s="476">
        <f>SUM(N104:O104)</f>
        <v>24</v>
      </c>
      <c r="Q104" s="545">
        <f t="shared" si="39"/>
        <v>-0.1111111111111111</v>
      </c>
      <c r="R104" s="494">
        <v>16</v>
      </c>
      <c r="S104" s="476">
        <v>7</v>
      </c>
      <c r="T104" s="476">
        <f>SUM(R104:S104)</f>
        <v>23</v>
      </c>
      <c r="U104" s="545">
        <f t="shared" si="40"/>
        <v>-0.14814814814814814</v>
      </c>
      <c r="V104" s="493"/>
      <c r="W104" s="332"/>
      <c r="X104" s="476">
        <f>SUM(V104:W104)</f>
        <v>0</v>
      </c>
      <c r="Y104" s="541">
        <f t="shared" si="41"/>
        <v>-1</v>
      </c>
      <c r="Z104" s="493"/>
      <c r="AA104" s="332"/>
      <c r="AB104" s="476">
        <f>SUM(Z104:AA104)</f>
        <v>0</v>
      </c>
      <c r="AC104" s="541">
        <f t="shared" si="42"/>
        <v>-1</v>
      </c>
      <c r="AD104" s="493"/>
      <c r="AE104" s="332"/>
      <c r="AF104" s="476">
        <f>SUM(AD104:AE104)</f>
        <v>0</v>
      </c>
      <c r="AG104" s="541">
        <f t="shared" si="43"/>
        <v>-1</v>
      </c>
    </row>
    <row r="105" spans="1:33" x14ac:dyDescent="0.2">
      <c r="A105" s="468" t="s">
        <v>173</v>
      </c>
      <c r="B105" s="501">
        <f>SUM(B106:B120)</f>
        <v>375</v>
      </c>
      <c r="C105" s="387">
        <f>SUM(C106:C120)</f>
        <v>158</v>
      </c>
      <c r="D105" s="387">
        <f>SUM(D106:D120)</f>
        <v>533</v>
      </c>
      <c r="E105" s="540">
        <f t="shared" si="36"/>
        <v>-2.9143897996357013E-2</v>
      </c>
      <c r="F105" s="382">
        <f>SUM(F106:F120)</f>
        <v>373</v>
      </c>
      <c r="G105" s="387">
        <f>SUM(G106:G120)</f>
        <v>153</v>
      </c>
      <c r="H105" s="387">
        <f>SUM(H106:H120)</f>
        <v>526</v>
      </c>
      <c r="I105" s="568">
        <f t="shared" si="37"/>
        <v>-4.1894353369763208E-2</v>
      </c>
      <c r="J105" s="457">
        <f>SUM(J106:J120)</f>
        <v>372</v>
      </c>
      <c r="K105" s="387">
        <f>SUM(K106:K120)</f>
        <v>150</v>
      </c>
      <c r="L105" s="387">
        <f>SUM(L106:L120)</f>
        <v>522</v>
      </c>
      <c r="M105" s="568">
        <f t="shared" si="38"/>
        <v>-4.9180327868852458E-2</v>
      </c>
      <c r="N105" s="457">
        <f>SUM(N106:N120)</f>
        <v>371</v>
      </c>
      <c r="O105" s="387">
        <f>SUM(O106:O120)</f>
        <v>148</v>
      </c>
      <c r="P105" s="387">
        <f>SUM(P106:P120)</f>
        <v>519</v>
      </c>
      <c r="Q105" s="568">
        <f t="shared" si="39"/>
        <v>-5.4644808743169397E-2</v>
      </c>
      <c r="R105" s="457">
        <f>SUM(R106:R120)</f>
        <v>368</v>
      </c>
      <c r="S105" s="387">
        <f>SUM(S106:S120)</f>
        <v>147</v>
      </c>
      <c r="T105" s="387">
        <f>SUM(T106:T120)</f>
        <v>515</v>
      </c>
      <c r="U105" s="568">
        <f t="shared" si="40"/>
        <v>-6.1930783242258654E-2</v>
      </c>
      <c r="V105" s="457">
        <f>SUM(V106:V120)</f>
        <v>0</v>
      </c>
      <c r="W105" s="387">
        <f>SUM(W106:W120)</f>
        <v>0</v>
      </c>
      <c r="X105" s="387">
        <f>SUM(X106:X120)</f>
        <v>0</v>
      </c>
      <c r="Y105" s="568">
        <f t="shared" si="41"/>
        <v>-1</v>
      </c>
      <c r="Z105" s="457">
        <f>SUM(Z106:Z120)</f>
        <v>0</v>
      </c>
      <c r="AA105" s="387">
        <f>SUM(AA106:AA120)</f>
        <v>0</v>
      </c>
      <c r="AB105" s="387">
        <f>SUM(AB106:AB120)</f>
        <v>0</v>
      </c>
      <c r="AC105" s="568">
        <f t="shared" si="42"/>
        <v>-1</v>
      </c>
      <c r="AD105" s="457">
        <f>SUM(AD106:AD120)</f>
        <v>0</v>
      </c>
      <c r="AE105" s="387">
        <f>SUM(AE106:AE120)</f>
        <v>0</v>
      </c>
      <c r="AF105" s="387">
        <f>SUM(AF106:AF120)</f>
        <v>0</v>
      </c>
      <c r="AG105" s="568">
        <f t="shared" si="43"/>
        <v>-1</v>
      </c>
    </row>
    <row r="106" spans="1:33" x14ac:dyDescent="0.2">
      <c r="A106" s="469" t="s">
        <v>9</v>
      </c>
      <c r="B106" s="537">
        <v>61</v>
      </c>
      <c r="C106" s="332">
        <v>16</v>
      </c>
      <c r="D106" s="332">
        <f>SUM(B106:C106)</f>
        <v>77</v>
      </c>
      <c r="E106" s="541">
        <f t="shared" si="36"/>
        <v>-3.7499999999999999E-2</v>
      </c>
      <c r="F106" s="572">
        <v>61</v>
      </c>
      <c r="G106" s="476">
        <v>15</v>
      </c>
      <c r="H106" s="476">
        <f t="shared" ref="H106:H119" si="46">SUM(F106:G106)</f>
        <v>76</v>
      </c>
      <c r="I106" s="545">
        <f t="shared" si="37"/>
        <v>-0.05</v>
      </c>
      <c r="J106" s="494">
        <v>61</v>
      </c>
      <c r="K106" s="476">
        <v>15</v>
      </c>
      <c r="L106" s="476">
        <f t="shared" ref="L106:L119" si="47">SUM(J106:K106)</f>
        <v>76</v>
      </c>
      <c r="M106" s="545">
        <f t="shared" si="38"/>
        <v>-0.05</v>
      </c>
      <c r="N106" s="494">
        <v>61</v>
      </c>
      <c r="O106" s="476">
        <v>15</v>
      </c>
      <c r="P106" s="476">
        <f t="shared" ref="P106:P119" si="48">SUM(N106:O106)</f>
        <v>76</v>
      </c>
      <c r="Q106" s="545">
        <f t="shared" si="39"/>
        <v>-0.05</v>
      </c>
      <c r="R106" s="494">
        <v>61</v>
      </c>
      <c r="S106" s="476">
        <v>15</v>
      </c>
      <c r="T106" s="476">
        <f t="shared" ref="T106:T120" si="49">SUM(R106:S106)</f>
        <v>76</v>
      </c>
      <c r="U106" s="545">
        <f t="shared" si="40"/>
        <v>-0.05</v>
      </c>
      <c r="V106" s="494"/>
      <c r="W106" s="332"/>
      <c r="X106" s="476">
        <f t="shared" ref="X106:X120" si="50">SUM(V106:W106)</f>
        <v>0</v>
      </c>
      <c r="Y106" s="541">
        <f t="shared" si="41"/>
        <v>-1</v>
      </c>
      <c r="Z106" s="493"/>
      <c r="AA106" s="332"/>
      <c r="AB106" s="476">
        <f t="shared" ref="AB106:AB120" si="51">SUM(Z106:AA106)</f>
        <v>0</v>
      </c>
      <c r="AC106" s="541">
        <f t="shared" si="42"/>
        <v>-1</v>
      </c>
      <c r="AD106" s="493"/>
      <c r="AE106" s="332"/>
      <c r="AF106" s="476">
        <f t="shared" ref="AF106:AF120" si="52">SUM(AD106:AE106)</f>
        <v>0</v>
      </c>
      <c r="AG106" s="541">
        <f t="shared" si="43"/>
        <v>-1</v>
      </c>
    </row>
    <row r="107" spans="1:33" x14ac:dyDescent="0.2">
      <c r="A107" s="469" t="s">
        <v>119</v>
      </c>
      <c r="B107" s="537">
        <v>16</v>
      </c>
      <c r="C107" s="332">
        <v>39</v>
      </c>
      <c r="D107" s="332">
        <f t="shared" ref="D107:D120" si="53">SUM(B107:C107)</f>
        <v>55</v>
      </c>
      <c r="E107" s="543">
        <f t="shared" si="36"/>
        <v>1.8518518518518517E-2</v>
      </c>
      <c r="F107" s="572">
        <v>17</v>
      </c>
      <c r="G107" s="476">
        <v>39</v>
      </c>
      <c r="H107" s="476">
        <f t="shared" si="46"/>
        <v>56</v>
      </c>
      <c r="I107" s="543">
        <f t="shared" si="37"/>
        <v>3.7037037037037035E-2</v>
      </c>
      <c r="J107" s="494">
        <v>17</v>
      </c>
      <c r="K107" s="476">
        <v>39</v>
      </c>
      <c r="L107" s="476">
        <f t="shared" si="47"/>
        <v>56</v>
      </c>
      <c r="M107" s="543">
        <f t="shared" si="38"/>
        <v>3.7037037037037035E-2</v>
      </c>
      <c r="N107" s="494">
        <v>17</v>
      </c>
      <c r="O107" s="476">
        <v>39</v>
      </c>
      <c r="P107" s="476">
        <f t="shared" si="48"/>
        <v>56</v>
      </c>
      <c r="Q107" s="543">
        <f t="shared" si="39"/>
        <v>3.7037037037037035E-2</v>
      </c>
      <c r="R107" s="494">
        <v>17</v>
      </c>
      <c r="S107" s="476">
        <v>39</v>
      </c>
      <c r="T107" s="476">
        <f t="shared" si="49"/>
        <v>56</v>
      </c>
      <c r="U107" s="543">
        <f t="shared" si="40"/>
        <v>3.7037037037037035E-2</v>
      </c>
      <c r="V107" s="494"/>
      <c r="W107" s="332"/>
      <c r="X107" s="476">
        <f t="shared" si="50"/>
        <v>0</v>
      </c>
      <c r="Y107" s="541">
        <f t="shared" si="41"/>
        <v>-1</v>
      </c>
      <c r="Z107" s="493"/>
      <c r="AA107" s="332"/>
      <c r="AB107" s="476">
        <f t="shared" si="51"/>
        <v>0</v>
      </c>
      <c r="AC107" s="541">
        <f t="shared" si="42"/>
        <v>-1</v>
      </c>
      <c r="AD107" s="493"/>
      <c r="AE107" s="332"/>
      <c r="AF107" s="476">
        <f t="shared" si="52"/>
        <v>0</v>
      </c>
      <c r="AG107" s="541">
        <f t="shared" si="43"/>
        <v>-1</v>
      </c>
    </row>
    <row r="108" spans="1:33" x14ac:dyDescent="0.2">
      <c r="A108" s="469" t="s">
        <v>151</v>
      </c>
      <c r="B108" s="537">
        <v>11</v>
      </c>
      <c r="C108" s="332">
        <v>15</v>
      </c>
      <c r="D108" s="332">
        <f t="shared" si="53"/>
        <v>26</v>
      </c>
      <c r="E108" s="541">
        <f t="shared" si="36"/>
        <v>0</v>
      </c>
      <c r="F108" s="572">
        <v>11</v>
      </c>
      <c r="G108" s="476">
        <v>15</v>
      </c>
      <c r="H108" s="476">
        <f t="shared" si="46"/>
        <v>26</v>
      </c>
      <c r="I108" s="541">
        <f t="shared" si="37"/>
        <v>0</v>
      </c>
      <c r="J108" s="494">
        <v>11</v>
      </c>
      <c r="K108" s="476">
        <v>15</v>
      </c>
      <c r="L108" s="476">
        <f t="shared" si="47"/>
        <v>26</v>
      </c>
      <c r="M108" s="541">
        <f t="shared" si="38"/>
        <v>0</v>
      </c>
      <c r="N108" s="494">
        <v>11</v>
      </c>
      <c r="O108" s="476">
        <v>14</v>
      </c>
      <c r="P108" s="476">
        <f t="shared" si="48"/>
        <v>25</v>
      </c>
      <c r="Q108" s="541">
        <f t="shared" si="39"/>
        <v>-3.8461538461538464E-2</v>
      </c>
      <c r="R108" s="494">
        <v>11</v>
      </c>
      <c r="S108" s="476">
        <v>14</v>
      </c>
      <c r="T108" s="476">
        <f t="shared" si="49"/>
        <v>25</v>
      </c>
      <c r="U108" s="541">
        <f t="shared" si="40"/>
        <v>-3.8461538461538464E-2</v>
      </c>
      <c r="V108" s="494"/>
      <c r="W108" s="332"/>
      <c r="X108" s="476">
        <f t="shared" si="50"/>
        <v>0</v>
      </c>
      <c r="Y108" s="541">
        <f t="shared" si="41"/>
        <v>-1</v>
      </c>
      <c r="Z108" s="493"/>
      <c r="AA108" s="332"/>
      <c r="AB108" s="476">
        <f t="shared" si="51"/>
        <v>0</v>
      </c>
      <c r="AC108" s="541">
        <f t="shared" si="42"/>
        <v>-1</v>
      </c>
      <c r="AD108" s="493"/>
      <c r="AE108" s="332"/>
      <c r="AF108" s="476">
        <f t="shared" si="52"/>
        <v>0</v>
      </c>
      <c r="AG108" s="541">
        <f t="shared" si="43"/>
        <v>-1</v>
      </c>
    </row>
    <row r="109" spans="1:33" x14ac:dyDescent="0.2">
      <c r="A109" s="469" t="s">
        <v>103</v>
      </c>
      <c r="B109" s="537">
        <v>55</v>
      </c>
      <c r="C109" s="332">
        <v>6</v>
      </c>
      <c r="D109" s="332">
        <f t="shared" si="53"/>
        <v>61</v>
      </c>
      <c r="E109" s="545">
        <f t="shared" si="36"/>
        <v>-1.6129032258064516E-2</v>
      </c>
      <c r="F109" s="572">
        <v>53</v>
      </c>
      <c r="G109" s="476">
        <v>5</v>
      </c>
      <c r="H109" s="476">
        <f t="shared" si="46"/>
        <v>58</v>
      </c>
      <c r="I109" s="545">
        <f t="shared" si="37"/>
        <v>-6.4516129032258063E-2</v>
      </c>
      <c r="J109" s="494">
        <v>52</v>
      </c>
      <c r="K109" s="476">
        <v>5</v>
      </c>
      <c r="L109" s="476">
        <f t="shared" si="47"/>
        <v>57</v>
      </c>
      <c r="M109" s="545">
        <f t="shared" si="38"/>
        <v>-8.0645161290322578E-2</v>
      </c>
      <c r="N109" s="494">
        <v>52</v>
      </c>
      <c r="O109" s="476">
        <v>5</v>
      </c>
      <c r="P109" s="476">
        <f t="shared" si="48"/>
        <v>57</v>
      </c>
      <c r="Q109" s="545">
        <f t="shared" si="39"/>
        <v>-8.0645161290322578E-2</v>
      </c>
      <c r="R109" s="494">
        <v>52</v>
      </c>
      <c r="S109" s="476">
        <v>5</v>
      </c>
      <c r="T109" s="476">
        <f t="shared" si="49"/>
        <v>57</v>
      </c>
      <c r="U109" s="545">
        <f t="shared" si="40"/>
        <v>-8.0645161290322578E-2</v>
      </c>
      <c r="V109" s="494"/>
      <c r="W109" s="332"/>
      <c r="X109" s="476">
        <f t="shared" si="50"/>
        <v>0</v>
      </c>
      <c r="Y109" s="541">
        <f t="shared" si="41"/>
        <v>-1</v>
      </c>
      <c r="Z109" s="493"/>
      <c r="AA109" s="332"/>
      <c r="AB109" s="476">
        <f t="shared" si="51"/>
        <v>0</v>
      </c>
      <c r="AC109" s="541">
        <f t="shared" si="42"/>
        <v>-1</v>
      </c>
      <c r="AD109" s="493"/>
      <c r="AE109" s="332"/>
      <c r="AF109" s="476">
        <f t="shared" si="52"/>
        <v>0</v>
      </c>
      <c r="AG109" s="541">
        <f t="shared" si="43"/>
        <v>-1</v>
      </c>
    </row>
    <row r="110" spans="1:33" x14ac:dyDescent="0.2">
      <c r="A110" s="469" t="s">
        <v>154</v>
      </c>
      <c r="B110" s="537">
        <v>17</v>
      </c>
      <c r="C110" s="332">
        <v>2</v>
      </c>
      <c r="D110" s="332">
        <f t="shared" si="53"/>
        <v>19</v>
      </c>
      <c r="E110" s="543">
        <f t="shared" si="36"/>
        <v>5.5555555555555552E-2</v>
      </c>
      <c r="F110" s="572">
        <v>16</v>
      </c>
      <c r="G110" s="476">
        <v>2</v>
      </c>
      <c r="H110" s="476">
        <f t="shared" si="46"/>
        <v>18</v>
      </c>
      <c r="I110" s="541">
        <f t="shared" si="37"/>
        <v>0</v>
      </c>
      <c r="J110" s="494">
        <v>16</v>
      </c>
      <c r="K110" s="476">
        <v>2</v>
      </c>
      <c r="L110" s="476">
        <f t="shared" si="47"/>
        <v>18</v>
      </c>
      <c r="M110" s="541">
        <f t="shared" si="38"/>
        <v>0</v>
      </c>
      <c r="N110" s="494">
        <v>16</v>
      </c>
      <c r="O110" s="476">
        <v>2</v>
      </c>
      <c r="P110" s="476">
        <f t="shared" si="48"/>
        <v>18</v>
      </c>
      <c r="Q110" s="541">
        <f t="shared" si="39"/>
        <v>0</v>
      </c>
      <c r="R110" s="494">
        <v>16</v>
      </c>
      <c r="S110" s="476">
        <v>2</v>
      </c>
      <c r="T110" s="476">
        <f t="shared" si="49"/>
        <v>18</v>
      </c>
      <c r="U110" s="541">
        <f t="shared" si="40"/>
        <v>0</v>
      </c>
      <c r="V110" s="494"/>
      <c r="W110" s="332"/>
      <c r="X110" s="476">
        <f t="shared" si="50"/>
        <v>0</v>
      </c>
      <c r="Y110" s="541">
        <f t="shared" si="41"/>
        <v>-1</v>
      </c>
      <c r="Z110" s="493"/>
      <c r="AA110" s="332"/>
      <c r="AB110" s="476">
        <f t="shared" si="51"/>
        <v>0</v>
      </c>
      <c r="AC110" s="541">
        <f t="shared" si="42"/>
        <v>-1</v>
      </c>
      <c r="AD110" s="493"/>
      <c r="AE110" s="332"/>
      <c r="AF110" s="476">
        <f t="shared" si="52"/>
        <v>0</v>
      </c>
      <c r="AG110" s="541">
        <f t="shared" si="43"/>
        <v>-1</v>
      </c>
    </row>
    <row r="111" spans="1:33" x14ac:dyDescent="0.2">
      <c r="A111" s="469" t="s">
        <v>116</v>
      </c>
      <c r="B111" s="537">
        <v>49</v>
      </c>
      <c r="C111" s="332">
        <v>15</v>
      </c>
      <c r="D111" s="332">
        <f t="shared" si="53"/>
        <v>64</v>
      </c>
      <c r="E111" s="545">
        <f t="shared" si="36"/>
        <v>-8.5714285714285715E-2</v>
      </c>
      <c r="F111" s="572">
        <v>49</v>
      </c>
      <c r="G111" s="476">
        <v>15</v>
      </c>
      <c r="H111" s="476">
        <f t="shared" si="46"/>
        <v>64</v>
      </c>
      <c r="I111" s="545">
        <f t="shared" si="37"/>
        <v>-8.5714285714285715E-2</v>
      </c>
      <c r="J111" s="494">
        <v>49</v>
      </c>
      <c r="K111" s="476">
        <v>14</v>
      </c>
      <c r="L111" s="476">
        <f t="shared" si="47"/>
        <v>63</v>
      </c>
      <c r="M111" s="545">
        <f t="shared" si="38"/>
        <v>-0.1</v>
      </c>
      <c r="N111" s="494">
        <v>48</v>
      </c>
      <c r="O111" s="476">
        <v>14</v>
      </c>
      <c r="P111" s="476">
        <f t="shared" si="48"/>
        <v>62</v>
      </c>
      <c r="Q111" s="545">
        <f t="shared" si="39"/>
        <v>-0.11428571428571428</v>
      </c>
      <c r="R111" s="494">
        <v>45</v>
      </c>
      <c r="S111" s="476">
        <v>13</v>
      </c>
      <c r="T111" s="476">
        <f t="shared" si="49"/>
        <v>58</v>
      </c>
      <c r="U111" s="545">
        <f t="shared" si="40"/>
        <v>-0.17142857142857143</v>
      </c>
      <c r="V111" s="494"/>
      <c r="W111" s="332"/>
      <c r="X111" s="476">
        <f t="shared" si="50"/>
        <v>0</v>
      </c>
      <c r="Y111" s="541">
        <f t="shared" si="41"/>
        <v>-1</v>
      </c>
      <c r="Z111" s="493"/>
      <c r="AA111" s="332"/>
      <c r="AB111" s="476">
        <f t="shared" si="51"/>
        <v>0</v>
      </c>
      <c r="AC111" s="541">
        <f t="shared" si="42"/>
        <v>-1</v>
      </c>
      <c r="AD111" s="493"/>
      <c r="AE111" s="332"/>
      <c r="AF111" s="476">
        <f t="shared" si="52"/>
        <v>0</v>
      </c>
      <c r="AG111" s="541">
        <f t="shared" si="43"/>
        <v>-1</v>
      </c>
    </row>
    <row r="112" spans="1:33" x14ac:dyDescent="0.2">
      <c r="A112" s="469" t="s">
        <v>156</v>
      </c>
      <c r="B112" s="537">
        <v>7</v>
      </c>
      <c r="C112" s="332">
        <v>3</v>
      </c>
      <c r="D112" s="332">
        <f t="shared" si="53"/>
        <v>10</v>
      </c>
      <c r="E112" s="545">
        <f t="shared" si="36"/>
        <v>-0.16666666666666666</v>
      </c>
      <c r="F112" s="572">
        <v>7</v>
      </c>
      <c r="G112" s="476">
        <v>2</v>
      </c>
      <c r="H112" s="476">
        <f t="shared" si="46"/>
        <v>9</v>
      </c>
      <c r="I112" s="544">
        <f t="shared" si="37"/>
        <v>-0.25</v>
      </c>
      <c r="J112" s="494">
        <v>7</v>
      </c>
      <c r="K112" s="476">
        <v>2</v>
      </c>
      <c r="L112" s="476">
        <f t="shared" si="47"/>
        <v>9</v>
      </c>
      <c r="M112" s="544">
        <f t="shared" si="38"/>
        <v>-0.25</v>
      </c>
      <c r="N112" s="494">
        <v>7</v>
      </c>
      <c r="O112" s="476">
        <v>2</v>
      </c>
      <c r="P112" s="476">
        <f t="shared" si="48"/>
        <v>9</v>
      </c>
      <c r="Q112" s="544">
        <f t="shared" si="39"/>
        <v>-0.25</v>
      </c>
      <c r="R112" s="494">
        <v>7</v>
      </c>
      <c r="S112" s="476">
        <v>2</v>
      </c>
      <c r="T112" s="476">
        <f t="shared" si="49"/>
        <v>9</v>
      </c>
      <c r="U112" s="544">
        <f t="shared" si="40"/>
        <v>-0.25</v>
      </c>
      <c r="V112" s="494"/>
      <c r="W112" s="332"/>
      <c r="X112" s="476">
        <f t="shared" si="50"/>
        <v>0</v>
      </c>
      <c r="Y112" s="541">
        <f t="shared" si="41"/>
        <v>-1</v>
      </c>
      <c r="Z112" s="493"/>
      <c r="AA112" s="332"/>
      <c r="AB112" s="476">
        <f t="shared" si="51"/>
        <v>0</v>
      </c>
      <c r="AC112" s="541">
        <f t="shared" si="42"/>
        <v>-1</v>
      </c>
      <c r="AD112" s="493"/>
      <c r="AE112" s="332"/>
      <c r="AF112" s="476">
        <f t="shared" si="52"/>
        <v>0</v>
      </c>
      <c r="AG112" s="541">
        <f t="shared" si="43"/>
        <v>-1</v>
      </c>
    </row>
    <row r="113" spans="1:33" x14ac:dyDescent="0.2">
      <c r="A113" s="470" t="s">
        <v>157</v>
      </c>
      <c r="B113" s="538">
        <v>6</v>
      </c>
      <c r="C113" s="476">
        <v>11</v>
      </c>
      <c r="D113" s="332">
        <f t="shared" si="53"/>
        <v>17</v>
      </c>
      <c r="E113" s="545">
        <f t="shared" si="36"/>
        <v>-0.19047619047619047</v>
      </c>
      <c r="F113" s="572">
        <v>6</v>
      </c>
      <c r="G113" s="476">
        <v>11</v>
      </c>
      <c r="H113" s="476">
        <f t="shared" si="46"/>
        <v>17</v>
      </c>
      <c r="I113" s="545">
        <f t="shared" si="37"/>
        <v>-0.19047619047619047</v>
      </c>
      <c r="J113" s="494">
        <v>6</v>
      </c>
      <c r="K113" s="476">
        <v>11</v>
      </c>
      <c r="L113" s="476">
        <f t="shared" si="47"/>
        <v>17</v>
      </c>
      <c r="M113" s="545">
        <f t="shared" si="38"/>
        <v>-0.19047619047619047</v>
      </c>
      <c r="N113" s="494">
        <v>6</v>
      </c>
      <c r="O113" s="476">
        <v>11</v>
      </c>
      <c r="P113" s="476">
        <f t="shared" si="48"/>
        <v>17</v>
      </c>
      <c r="Q113" s="545">
        <f t="shared" si="39"/>
        <v>-0.19047619047619047</v>
      </c>
      <c r="R113" s="494">
        <v>6</v>
      </c>
      <c r="S113" s="476">
        <v>11</v>
      </c>
      <c r="T113" s="476">
        <f t="shared" si="49"/>
        <v>17</v>
      </c>
      <c r="U113" s="545">
        <f t="shared" si="40"/>
        <v>-0.19047619047619047</v>
      </c>
      <c r="V113" s="494"/>
      <c r="W113" s="332"/>
      <c r="X113" s="476">
        <f t="shared" si="50"/>
        <v>0</v>
      </c>
      <c r="Y113" s="541">
        <f t="shared" si="41"/>
        <v>-1</v>
      </c>
      <c r="Z113" s="493"/>
      <c r="AA113" s="332"/>
      <c r="AB113" s="476">
        <f t="shared" si="51"/>
        <v>0</v>
      </c>
      <c r="AC113" s="541">
        <f t="shared" si="42"/>
        <v>-1</v>
      </c>
      <c r="AD113" s="493"/>
      <c r="AE113" s="332"/>
      <c r="AF113" s="476">
        <f t="shared" si="52"/>
        <v>0</v>
      </c>
      <c r="AG113" s="541">
        <f t="shared" si="43"/>
        <v>-1</v>
      </c>
    </row>
    <row r="114" spans="1:33" x14ac:dyDescent="0.2">
      <c r="A114" s="469" t="s">
        <v>164</v>
      </c>
      <c r="B114" s="537">
        <v>7</v>
      </c>
      <c r="C114" s="332">
        <v>9</v>
      </c>
      <c r="D114" s="332">
        <f t="shared" si="53"/>
        <v>16</v>
      </c>
      <c r="E114" s="545">
        <f t="shared" si="36"/>
        <v>-0.1111111111111111</v>
      </c>
      <c r="F114" s="572">
        <v>7</v>
      </c>
      <c r="G114" s="476">
        <v>9</v>
      </c>
      <c r="H114" s="476">
        <f t="shared" si="46"/>
        <v>16</v>
      </c>
      <c r="I114" s="545">
        <f t="shared" si="37"/>
        <v>-0.1111111111111111</v>
      </c>
      <c r="J114" s="494">
        <v>7</v>
      </c>
      <c r="K114" s="476">
        <v>9</v>
      </c>
      <c r="L114" s="476">
        <f t="shared" si="47"/>
        <v>16</v>
      </c>
      <c r="M114" s="545">
        <f t="shared" si="38"/>
        <v>-0.1111111111111111</v>
      </c>
      <c r="N114" s="494">
        <v>7</v>
      </c>
      <c r="O114" s="476">
        <v>9</v>
      </c>
      <c r="P114" s="476">
        <f t="shared" si="48"/>
        <v>16</v>
      </c>
      <c r="Q114" s="545">
        <f t="shared" si="39"/>
        <v>-0.1111111111111111</v>
      </c>
      <c r="R114" s="494">
        <v>7</v>
      </c>
      <c r="S114" s="476">
        <v>9</v>
      </c>
      <c r="T114" s="476">
        <f t="shared" si="49"/>
        <v>16</v>
      </c>
      <c r="U114" s="545">
        <f t="shared" si="40"/>
        <v>-0.1111111111111111</v>
      </c>
      <c r="V114" s="494"/>
      <c r="W114" s="332"/>
      <c r="X114" s="476">
        <f t="shared" si="50"/>
        <v>0</v>
      </c>
      <c r="Y114" s="541">
        <f t="shared" si="41"/>
        <v>-1</v>
      </c>
      <c r="Z114" s="493"/>
      <c r="AA114" s="332"/>
      <c r="AB114" s="476">
        <f t="shared" si="51"/>
        <v>0</v>
      </c>
      <c r="AC114" s="541">
        <f t="shared" si="42"/>
        <v>-1</v>
      </c>
      <c r="AD114" s="493"/>
      <c r="AE114" s="332"/>
      <c r="AF114" s="476">
        <f t="shared" si="52"/>
        <v>0</v>
      </c>
      <c r="AG114" s="541">
        <f t="shared" si="43"/>
        <v>-1</v>
      </c>
    </row>
    <row r="115" spans="1:33" x14ac:dyDescent="0.2">
      <c r="A115" s="469" t="s">
        <v>158</v>
      </c>
      <c r="B115" s="537">
        <v>21</v>
      </c>
      <c r="C115" s="332">
        <v>17</v>
      </c>
      <c r="D115" s="332">
        <f t="shared" si="53"/>
        <v>38</v>
      </c>
      <c r="E115" s="543">
        <f t="shared" si="36"/>
        <v>0.15151515151515152</v>
      </c>
      <c r="F115" s="572">
        <v>21</v>
      </c>
      <c r="G115" s="476">
        <v>17</v>
      </c>
      <c r="H115" s="476">
        <f t="shared" si="46"/>
        <v>38</v>
      </c>
      <c r="I115" s="543">
        <f t="shared" si="37"/>
        <v>0.15151515151515152</v>
      </c>
      <c r="J115" s="494">
        <v>21</v>
      </c>
      <c r="K115" s="476">
        <v>16</v>
      </c>
      <c r="L115" s="476">
        <f t="shared" si="47"/>
        <v>37</v>
      </c>
      <c r="M115" s="543">
        <f t="shared" si="38"/>
        <v>0.12121212121212122</v>
      </c>
      <c r="N115" s="494">
        <v>21</v>
      </c>
      <c r="O115" s="476">
        <v>16</v>
      </c>
      <c r="P115" s="476">
        <f t="shared" si="48"/>
        <v>37</v>
      </c>
      <c r="Q115" s="543">
        <f t="shared" si="39"/>
        <v>0.12121212121212122</v>
      </c>
      <c r="R115" s="494">
        <v>21</v>
      </c>
      <c r="S115" s="476">
        <v>16</v>
      </c>
      <c r="T115" s="476">
        <f t="shared" si="49"/>
        <v>37</v>
      </c>
      <c r="U115" s="543">
        <f t="shared" si="40"/>
        <v>0.12121212121212122</v>
      </c>
      <c r="V115" s="494"/>
      <c r="W115" s="332"/>
      <c r="X115" s="476">
        <f t="shared" si="50"/>
        <v>0</v>
      </c>
      <c r="Y115" s="541">
        <f t="shared" si="41"/>
        <v>-1</v>
      </c>
      <c r="Z115" s="493"/>
      <c r="AA115" s="332"/>
      <c r="AB115" s="476">
        <f t="shared" si="51"/>
        <v>0</v>
      </c>
      <c r="AC115" s="541">
        <f t="shared" si="42"/>
        <v>-1</v>
      </c>
      <c r="AD115" s="493"/>
      <c r="AE115" s="332"/>
      <c r="AF115" s="476">
        <f t="shared" si="52"/>
        <v>0</v>
      </c>
      <c r="AG115" s="541">
        <f t="shared" si="43"/>
        <v>-1</v>
      </c>
    </row>
    <row r="116" spans="1:33" x14ac:dyDescent="0.2">
      <c r="A116" s="469" t="s">
        <v>215</v>
      </c>
      <c r="B116" s="537">
        <v>15</v>
      </c>
      <c r="C116" s="332">
        <v>4</v>
      </c>
      <c r="D116" s="332">
        <f t="shared" si="53"/>
        <v>19</v>
      </c>
      <c r="E116" s="543">
        <f t="shared" si="36"/>
        <v>5.5555555555555552E-2</v>
      </c>
      <c r="F116" s="572">
        <v>16</v>
      </c>
      <c r="G116" s="476">
        <v>4</v>
      </c>
      <c r="H116" s="476">
        <f t="shared" si="46"/>
        <v>20</v>
      </c>
      <c r="I116" s="543">
        <f t="shared" si="37"/>
        <v>0.1111111111111111</v>
      </c>
      <c r="J116" s="494">
        <v>16</v>
      </c>
      <c r="K116" s="476">
        <v>4</v>
      </c>
      <c r="L116" s="476">
        <f t="shared" si="47"/>
        <v>20</v>
      </c>
      <c r="M116" s="543">
        <f t="shared" si="38"/>
        <v>0.1111111111111111</v>
      </c>
      <c r="N116" s="494">
        <v>16</v>
      </c>
      <c r="O116" s="476">
        <v>4</v>
      </c>
      <c r="P116" s="476">
        <f t="shared" si="48"/>
        <v>20</v>
      </c>
      <c r="Q116" s="543">
        <f t="shared" si="39"/>
        <v>0.1111111111111111</v>
      </c>
      <c r="R116" s="494">
        <v>16</v>
      </c>
      <c r="S116" s="476">
        <v>4</v>
      </c>
      <c r="T116" s="476">
        <f t="shared" si="49"/>
        <v>20</v>
      </c>
      <c r="U116" s="543">
        <f t="shared" si="40"/>
        <v>0.1111111111111111</v>
      </c>
      <c r="V116" s="494"/>
      <c r="W116" s="332"/>
      <c r="X116" s="476">
        <f t="shared" si="50"/>
        <v>0</v>
      </c>
      <c r="Y116" s="541">
        <f t="shared" si="41"/>
        <v>-1</v>
      </c>
      <c r="Z116" s="493"/>
      <c r="AA116" s="332"/>
      <c r="AB116" s="476">
        <f t="shared" si="51"/>
        <v>0</v>
      </c>
      <c r="AC116" s="541">
        <f t="shared" si="42"/>
        <v>-1</v>
      </c>
      <c r="AD116" s="493"/>
      <c r="AE116" s="332"/>
      <c r="AF116" s="476">
        <f t="shared" si="52"/>
        <v>0</v>
      </c>
      <c r="AG116" s="541">
        <f t="shared" si="43"/>
        <v>-1</v>
      </c>
    </row>
    <row r="117" spans="1:33" x14ac:dyDescent="0.2">
      <c r="A117" s="469" t="s">
        <v>161</v>
      </c>
      <c r="B117" s="537">
        <v>5</v>
      </c>
      <c r="C117" s="332">
        <v>3</v>
      </c>
      <c r="D117" s="332">
        <f t="shared" si="53"/>
        <v>8</v>
      </c>
      <c r="E117" s="544">
        <f t="shared" si="36"/>
        <v>-0.2</v>
      </c>
      <c r="F117" s="572">
        <v>5</v>
      </c>
      <c r="G117" s="476">
        <v>3</v>
      </c>
      <c r="H117" s="476">
        <f t="shared" si="46"/>
        <v>8</v>
      </c>
      <c r="I117" s="544">
        <f t="shared" si="37"/>
        <v>-0.2</v>
      </c>
      <c r="J117" s="494">
        <v>5</v>
      </c>
      <c r="K117" s="476">
        <v>3</v>
      </c>
      <c r="L117" s="476">
        <f t="shared" si="47"/>
        <v>8</v>
      </c>
      <c r="M117" s="544">
        <f t="shared" si="38"/>
        <v>-0.2</v>
      </c>
      <c r="N117" s="494">
        <v>5</v>
      </c>
      <c r="O117" s="476">
        <v>2</v>
      </c>
      <c r="P117" s="476">
        <f t="shared" si="48"/>
        <v>7</v>
      </c>
      <c r="Q117" s="544">
        <f t="shared" si="39"/>
        <v>-0.3</v>
      </c>
      <c r="R117" s="494">
        <v>5</v>
      </c>
      <c r="S117" s="476">
        <v>2</v>
      </c>
      <c r="T117" s="476">
        <f t="shared" si="49"/>
        <v>7</v>
      </c>
      <c r="U117" s="544">
        <f t="shared" si="40"/>
        <v>-0.3</v>
      </c>
      <c r="V117" s="494"/>
      <c r="W117" s="332"/>
      <c r="X117" s="476">
        <f t="shared" si="50"/>
        <v>0</v>
      </c>
      <c r="Y117" s="541">
        <f t="shared" si="41"/>
        <v>-1</v>
      </c>
      <c r="Z117" s="493"/>
      <c r="AA117" s="332"/>
      <c r="AB117" s="476">
        <f t="shared" si="51"/>
        <v>0</v>
      </c>
      <c r="AC117" s="541">
        <f t="shared" si="42"/>
        <v>-1</v>
      </c>
      <c r="AD117" s="493"/>
      <c r="AE117" s="332"/>
      <c r="AF117" s="476">
        <f t="shared" si="52"/>
        <v>0</v>
      </c>
      <c r="AG117" s="541">
        <f t="shared" si="43"/>
        <v>-1</v>
      </c>
    </row>
    <row r="118" spans="1:33" x14ac:dyDescent="0.2">
      <c r="A118" s="469" t="s">
        <v>162</v>
      </c>
      <c r="B118" s="537">
        <v>67</v>
      </c>
      <c r="C118" s="332">
        <v>3</v>
      </c>
      <c r="D118" s="332">
        <f t="shared" si="53"/>
        <v>70</v>
      </c>
      <c r="E118" s="541">
        <f t="shared" si="36"/>
        <v>-1.4084507042253521E-2</v>
      </c>
      <c r="F118" s="572">
        <v>67</v>
      </c>
      <c r="G118" s="476">
        <v>3</v>
      </c>
      <c r="H118" s="476">
        <f t="shared" si="46"/>
        <v>70</v>
      </c>
      <c r="I118" s="541">
        <f t="shared" si="37"/>
        <v>-1.4084507042253521E-2</v>
      </c>
      <c r="J118" s="494">
        <v>67</v>
      </c>
      <c r="K118" s="476">
        <v>3</v>
      </c>
      <c r="L118" s="476">
        <f t="shared" si="47"/>
        <v>70</v>
      </c>
      <c r="M118" s="541">
        <f t="shared" si="38"/>
        <v>-1.4084507042253521E-2</v>
      </c>
      <c r="N118" s="494">
        <v>67</v>
      </c>
      <c r="O118" s="476">
        <v>3</v>
      </c>
      <c r="P118" s="476">
        <f t="shared" si="48"/>
        <v>70</v>
      </c>
      <c r="Q118" s="541">
        <f t="shared" si="39"/>
        <v>-1.4084507042253521E-2</v>
      </c>
      <c r="R118" s="494">
        <v>67</v>
      </c>
      <c r="S118" s="476">
        <v>3</v>
      </c>
      <c r="T118" s="476">
        <f t="shared" si="49"/>
        <v>70</v>
      </c>
      <c r="U118" s="541">
        <f t="shared" si="40"/>
        <v>-1.4084507042253521E-2</v>
      </c>
      <c r="V118" s="494"/>
      <c r="W118" s="332"/>
      <c r="X118" s="476">
        <f t="shared" si="50"/>
        <v>0</v>
      </c>
      <c r="Y118" s="541">
        <f t="shared" si="41"/>
        <v>-1</v>
      </c>
      <c r="Z118" s="493"/>
      <c r="AA118" s="332"/>
      <c r="AB118" s="476">
        <f t="shared" si="51"/>
        <v>0</v>
      </c>
      <c r="AC118" s="541">
        <f t="shared" si="42"/>
        <v>-1</v>
      </c>
      <c r="AD118" s="493"/>
      <c r="AE118" s="332"/>
      <c r="AF118" s="476">
        <f t="shared" si="52"/>
        <v>0</v>
      </c>
      <c r="AG118" s="541">
        <f t="shared" si="43"/>
        <v>-1</v>
      </c>
    </row>
    <row r="119" spans="1:33" x14ac:dyDescent="0.2">
      <c r="A119" s="469" t="s">
        <v>56</v>
      </c>
      <c r="B119" s="537">
        <v>12</v>
      </c>
      <c r="C119" s="332">
        <v>4</v>
      </c>
      <c r="D119" s="332">
        <f t="shared" si="53"/>
        <v>16</v>
      </c>
      <c r="E119" s="545">
        <f t="shared" si="36"/>
        <v>-5.8823529411764705E-2</v>
      </c>
      <c r="F119" s="572">
        <v>12</v>
      </c>
      <c r="G119" s="476">
        <v>4</v>
      </c>
      <c r="H119" s="476">
        <f t="shared" si="46"/>
        <v>16</v>
      </c>
      <c r="I119" s="545">
        <f t="shared" si="37"/>
        <v>-5.8823529411764705E-2</v>
      </c>
      <c r="J119" s="494">
        <v>12</v>
      </c>
      <c r="K119" s="476">
        <v>4</v>
      </c>
      <c r="L119" s="476">
        <f t="shared" si="47"/>
        <v>16</v>
      </c>
      <c r="M119" s="545">
        <f t="shared" si="38"/>
        <v>-5.8823529411764705E-2</v>
      </c>
      <c r="N119" s="494">
        <v>12</v>
      </c>
      <c r="O119" s="476">
        <v>4</v>
      </c>
      <c r="P119" s="476">
        <f t="shared" si="48"/>
        <v>16</v>
      </c>
      <c r="Q119" s="545">
        <f t="shared" si="39"/>
        <v>-5.8823529411764705E-2</v>
      </c>
      <c r="R119" s="494">
        <v>12</v>
      </c>
      <c r="S119" s="476">
        <v>4</v>
      </c>
      <c r="T119" s="476">
        <f t="shared" si="49"/>
        <v>16</v>
      </c>
      <c r="U119" s="545">
        <f t="shared" si="40"/>
        <v>-5.8823529411764705E-2</v>
      </c>
      <c r="V119" s="494"/>
      <c r="W119" s="332"/>
      <c r="X119" s="476">
        <f t="shared" si="50"/>
        <v>0</v>
      </c>
      <c r="Y119" s="541">
        <f t="shared" si="41"/>
        <v>-1</v>
      </c>
      <c r="Z119" s="493"/>
      <c r="AA119" s="332"/>
      <c r="AB119" s="476">
        <f t="shared" si="51"/>
        <v>0</v>
      </c>
      <c r="AC119" s="541">
        <f t="shared" si="42"/>
        <v>-1</v>
      </c>
      <c r="AD119" s="493"/>
      <c r="AE119" s="332"/>
      <c r="AF119" s="476">
        <f t="shared" si="52"/>
        <v>0</v>
      </c>
      <c r="AG119" s="541">
        <f t="shared" si="43"/>
        <v>-1</v>
      </c>
    </row>
    <row r="120" spans="1:33" x14ac:dyDescent="0.2">
      <c r="A120" s="469" t="s">
        <v>184</v>
      </c>
      <c r="B120" s="537">
        <v>26</v>
      </c>
      <c r="C120" s="332">
        <v>11</v>
      </c>
      <c r="D120" s="332">
        <f t="shared" si="53"/>
        <v>37</v>
      </c>
      <c r="E120" s="545">
        <f t="shared" si="36"/>
        <v>-5.128205128205128E-2</v>
      </c>
      <c r="F120" s="572">
        <v>25</v>
      </c>
      <c r="G120" s="476">
        <v>9</v>
      </c>
      <c r="H120" s="476">
        <f>SUM(F120:G120)</f>
        <v>34</v>
      </c>
      <c r="I120" s="545">
        <f t="shared" si="37"/>
        <v>-0.12820512820512819</v>
      </c>
      <c r="J120" s="494">
        <v>25</v>
      </c>
      <c r="K120" s="476">
        <v>8</v>
      </c>
      <c r="L120" s="476">
        <f>SUM(J120:K120)</f>
        <v>33</v>
      </c>
      <c r="M120" s="545">
        <f t="shared" si="38"/>
        <v>-0.15384615384615385</v>
      </c>
      <c r="N120" s="494">
        <v>25</v>
      </c>
      <c r="O120" s="476">
        <v>8</v>
      </c>
      <c r="P120" s="476">
        <f>SUM(N120:O120)</f>
        <v>33</v>
      </c>
      <c r="Q120" s="545">
        <f t="shared" si="39"/>
        <v>-0.15384615384615385</v>
      </c>
      <c r="R120" s="494">
        <v>25</v>
      </c>
      <c r="S120" s="476">
        <v>8</v>
      </c>
      <c r="T120" s="476">
        <f t="shared" si="49"/>
        <v>33</v>
      </c>
      <c r="U120" s="545">
        <f t="shared" si="40"/>
        <v>-0.15384615384615385</v>
      </c>
      <c r="V120" s="494"/>
      <c r="W120" s="332"/>
      <c r="X120" s="476">
        <f t="shared" si="50"/>
        <v>0</v>
      </c>
      <c r="Y120" s="541">
        <f t="shared" si="41"/>
        <v>-1</v>
      </c>
      <c r="Z120" s="493"/>
      <c r="AA120" s="332"/>
      <c r="AB120" s="476">
        <f t="shared" si="51"/>
        <v>0</v>
      </c>
      <c r="AC120" s="541">
        <f t="shared" si="42"/>
        <v>-1</v>
      </c>
      <c r="AD120" s="493"/>
      <c r="AE120" s="332"/>
      <c r="AF120" s="476">
        <f t="shared" si="52"/>
        <v>0</v>
      </c>
      <c r="AG120" s="541">
        <f t="shared" si="43"/>
        <v>-1</v>
      </c>
    </row>
    <row r="121" spans="1:33" x14ac:dyDescent="0.2">
      <c r="A121" s="468" t="s">
        <v>172</v>
      </c>
      <c r="B121" s="501">
        <f>SUM(B122:B131)</f>
        <v>335</v>
      </c>
      <c r="C121" s="387">
        <f>SUM(C122:C131)</f>
        <v>27</v>
      </c>
      <c r="D121" s="387">
        <f>SUM(D122:D131)</f>
        <v>362</v>
      </c>
      <c r="E121" s="540">
        <f t="shared" si="36"/>
        <v>-0.1380952380952381</v>
      </c>
      <c r="F121" s="382">
        <f>SUM(F122:F131)</f>
        <v>337</v>
      </c>
      <c r="G121" s="387">
        <f>SUM(G122:G131)</f>
        <v>27</v>
      </c>
      <c r="H121" s="387">
        <f>SUM(H122:H131)</f>
        <v>364</v>
      </c>
      <c r="I121" s="568">
        <f t="shared" si="37"/>
        <v>-0.13333333333333333</v>
      </c>
      <c r="J121" s="457">
        <f>SUM(J122:J131)</f>
        <v>333</v>
      </c>
      <c r="K121" s="387">
        <f>SUM(K122:K131)</f>
        <v>26</v>
      </c>
      <c r="L121" s="387">
        <f>SUM(L122:L131)</f>
        <v>359</v>
      </c>
      <c r="M121" s="540">
        <f t="shared" si="38"/>
        <v>-0.14523809523809525</v>
      </c>
      <c r="N121" s="457">
        <f>SUM(N122:N131)</f>
        <v>324</v>
      </c>
      <c r="O121" s="387">
        <f>SUM(O122:O131)</f>
        <v>25</v>
      </c>
      <c r="P121" s="387">
        <f>SUM(P122:P131)</f>
        <v>349</v>
      </c>
      <c r="Q121" s="568">
        <f t="shared" si="39"/>
        <v>-0.16904761904761906</v>
      </c>
      <c r="R121" s="457">
        <f>SUM(R122:R131)</f>
        <v>324</v>
      </c>
      <c r="S121" s="387">
        <f>SUM(S122:S131)</f>
        <v>25</v>
      </c>
      <c r="T121" s="387">
        <f>SUM(T122:T131)</f>
        <v>349</v>
      </c>
      <c r="U121" s="568">
        <f t="shared" si="40"/>
        <v>-0.16904761904761906</v>
      </c>
      <c r="V121" s="457">
        <f>SUM(V122:V131)</f>
        <v>0</v>
      </c>
      <c r="W121" s="387">
        <f>SUM(W122:W131)</f>
        <v>0</v>
      </c>
      <c r="X121" s="387">
        <f>SUM(X122:X131)</f>
        <v>0</v>
      </c>
      <c r="Y121" s="568">
        <f t="shared" si="41"/>
        <v>-1</v>
      </c>
      <c r="Z121" s="457">
        <f>SUM(Z122:Z131)</f>
        <v>0</v>
      </c>
      <c r="AA121" s="387">
        <f>SUM(AA122:AA131)</f>
        <v>0</v>
      </c>
      <c r="AB121" s="387">
        <f>SUM(AB122:AB131)</f>
        <v>0</v>
      </c>
      <c r="AC121" s="568">
        <f t="shared" si="42"/>
        <v>-1</v>
      </c>
      <c r="AD121" s="457">
        <f>SUM(AD122:AD131)</f>
        <v>0</v>
      </c>
      <c r="AE121" s="387">
        <f>SUM(AE122:AE131)</f>
        <v>0</v>
      </c>
      <c r="AF121" s="387">
        <f>SUM(AF122:AF131)</f>
        <v>0</v>
      </c>
      <c r="AG121" s="568">
        <f t="shared" si="43"/>
        <v>-1</v>
      </c>
    </row>
    <row r="122" spans="1:33" x14ac:dyDescent="0.2">
      <c r="A122" s="469" t="s">
        <v>102</v>
      </c>
      <c r="B122" s="537">
        <v>23</v>
      </c>
      <c r="C122" s="332">
        <v>0</v>
      </c>
      <c r="D122" s="332">
        <f>SUM(B122:C122)</f>
        <v>23</v>
      </c>
      <c r="E122" s="545">
        <f t="shared" si="36"/>
        <v>-0.11538461538461539</v>
      </c>
      <c r="F122" s="572">
        <v>23</v>
      </c>
      <c r="G122" s="476">
        <v>0</v>
      </c>
      <c r="H122" s="476">
        <f t="shared" ref="H122:H131" si="54">SUM(F122:G122)</f>
        <v>23</v>
      </c>
      <c r="I122" s="545">
        <f t="shared" si="37"/>
        <v>-0.11538461538461539</v>
      </c>
      <c r="J122" s="494">
        <v>23</v>
      </c>
      <c r="K122" s="476">
        <v>0</v>
      </c>
      <c r="L122" s="476">
        <f t="shared" ref="L122:L131" si="55">SUM(J122:K122)</f>
        <v>23</v>
      </c>
      <c r="M122" s="545">
        <f t="shared" si="38"/>
        <v>-0.11538461538461539</v>
      </c>
      <c r="N122" s="494">
        <v>22</v>
      </c>
      <c r="O122" s="476">
        <v>0</v>
      </c>
      <c r="P122" s="476">
        <f t="shared" ref="P122:P131" si="56">SUM(N122:O122)</f>
        <v>22</v>
      </c>
      <c r="Q122" s="545">
        <f t="shared" si="39"/>
        <v>-0.15384615384615385</v>
      </c>
      <c r="R122" s="494">
        <v>22</v>
      </c>
      <c r="S122" s="476">
        <v>0</v>
      </c>
      <c r="T122" s="476">
        <f t="shared" ref="T122:T131" si="57">SUM(R122:S122)</f>
        <v>22</v>
      </c>
      <c r="U122" s="545">
        <f t="shared" si="40"/>
        <v>-0.15384615384615385</v>
      </c>
      <c r="V122" s="493"/>
      <c r="W122" s="332"/>
      <c r="X122" s="476">
        <f t="shared" ref="X122:X131" si="58">SUM(V122:W122)</f>
        <v>0</v>
      </c>
      <c r="Y122" s="541">
        <f t="shared" si="41"/>
        <v>-1</v>
      </c>
      <c r="Z122" s="493"/>
      <c r="AA122" s="332"/>
      <c r="AB122" s="476">
        <f t="shared" ref="AB122:AB131" si="59">SUM(Z122:AA122)</f>
        <v>0</v>
      </c>
      <c r="AC122" s="541">
        <f t="shared" si="42"/>
        <v>-1</v>
      </c>
      <c r="AD122" s="493"/>
      <c r="AE122" s="332"/>
      <c r="AF122" s="476">
        <f t="shared" ref="AF122:AF131" si="60">SUM(AD122:AE122)</f>
        <v>0</v>
      </c>
      <c r="AG122" s="541">
        <f t="shared" si="43"/>
        <v>-1</v>
      </c>
    </row>
    <row r="123" spans="1:33" x14ac:dyDescent="0.2">
      <c r="A123" s="469" t="s">
        <v>152</v>
      </c>
      <c r="B123" s="537">
        <v>38</v>
      </c>
      <c r="C123" s="332">
        <v>4</v>
      </c>
      <c r="D123" s="332">
        <f t="shared" ref="D123:D131" si="61">SUM(B123:C123)</f>
        <v>42</v>
      </c>
      <c r="E123" s="545">
        <f t="shared" si="36"/>
        <v>-0.17647058823529413</v>
      </c>
      <c r="F123" s="572">
        <v>39</v>
      </c>
      <c r="G123" s="476">
        <v>4</v>
      </c>
      <c r="H123" s="476">
        <f t="shared" si="54"/>
        <v>43</v>
      </c>
      <c r="I123" s="545">
        <f t="shared" si="37"/>
        <v>-0.15686274509803921</v>
      </c>
      <c r="J123" s="494">
        <v>39</v>
      </c>
      <c r="K123" s="476">
        <v>4</v>
      </c>
      <c r="L123" s="476">
        <f t="shared" si="55"/>
        <v>43</v>
      </c>
      <c r="M123" s="545">
        <f t="shared" si="38"/>
        <v>-0.15686274509803921</v>
      </c>
      <c r="N123" s="494">
        <v>38</v>
      </c>
      <c r="O123" s="476">
        <v>3</v>
      </c>
      <c r="P123" s="476">
        <f t="shared" si="56"/>
        <v>41</v>
      </c>
      <c r="Q123" s="545">
        <f t="shared" si="39"/>
        <v>-0.19607843137254902</v>
      </c>
      <c r="R123" s="494">
        <v>38</v>
      </c>
      <c r="S123" s="476">
        <v>3</v>
      </c>
      <c r="T123" s="476">
        <f t="shared" si="57"/>
        <v>41</v>
      </c>
      <c r="U123" s="545">
        <f t="shared" si="40"/>
        <v>-0.19607843137254902</v>
      </c>
      <c r="V123" s="493"/>
      <c r="W123" s="332"/>
      <c r="X123" s="476">
        <f t="shared" si="58"/>
        <v>0</v>
      </c>
      <c r="Y123" s="541">
        <f t="shared" si="41"/>
        <v>-1</v>
      </c>
      <c r="Z123" s="493"/>
      <c r="AA123" s="332"/>
      <c r="AB123" s="476">
        <f t="shared" si="59"/>
        <v>0</v>
      </c>
      <c r="AC123" s="541">
        <f t="shared" si="42"/>
        <v>-1</v>
      </c>
      <c r="AD123" s="493"/>
      <c r="AE123" s="332"/>
      <c r="AF123" s="476">
        <f t="shared" si="60"/>
        <v>0</v>
      </c>
      <c r="AG123" s="541">
        <f t="shared" si="43"/>
        <v>-1</v>
      </c>
    </row>
    <row r="124" spans="1:33" x14ac:dyDescent="0.2">
      <c r="A124" s="469" t="s">
        <v>153</v>
      </c>
      <c r="B124" s="537">
        <v>48</v>
      </c>
      <c r="C124" s="332">
        <v>3</v>
      </c>
      <c r="D124" s="332">
        <f t="shared" si="61"/>
        <v>51</v>
      </c>
      <c r="E124" s="541">
        <f t="shared" si="36"/>
        <v>0</v>
      </c>
      <c r="F124" s="572">
        <v>49</v>
      </c>
      <c r="G124" s="476">
        <v>3</v>
      </c>
      <c r="H124" s="476">
        <f>SUM(F124:G124)</f>
        <v>52</v>
      </c>
      <c r="I124" s="543">
        <f t="shared" si="37"/>
        <v>1.9607843137254902E-2</v>
      </c>
      <c r="J124" s="494">
        <v>49</v>
      </c>
      <c r="K124" s="476">
        <v>2</v>
      </c>
      <c r="L124" s="476">
        <f>SUM(J124:K124)</f>
        <v>51</v>
      </c>
      <c r="M124" s="541">
        <f t="shared" si="38"/>
        <v>0</v>
      </c>
      <c r="N124" s="494">
        <v>46</v>
      </c>
      <c r="O124" s="476">
        <v>3</v>
      </c>
      <c r="P124" s="476">
        <f>SUM(N124:O124)</f>
        <v>49</v>
      </c>
      <c r="Q124" s="541">
        <f t="shared" si="39"/>
        <v>-3.9215686274509803E-2</v>
      </c>
      <c r="R124" s="494">
        <v>46</v>
      </c>
      <c r="S124" s="476">
        <v>3</v>
      </c>
      <c r="T124" s="476">
        <f>SUM(R124:S124)</f>
        <v>49</v>
      </c>
      <c r="U124" s="541">
        <f t="shared" si="40"/>
        <v>-3.9215686274509803E-2</v>
      </c>
      <c r="V124" s="493"/>
      <c r="W124" s="332"/>
      <c r="X124" s="476">
        <f>SUM(V124:W124)</f>
        <v>0</v>
      </c>
      <c r="Y124" s="541">
        <f t="shared" si="41"/>
        <v>-1</v>
      </c>
      <c r="Z124" s="493"/>
      <c r="AA124" s="332"/>
      <c r="AB124" s="476">
        <f>SUM(Z124:AA124)</f>
        <v>0</v>
      </c>
      <c r="AC124" s="541">
        <f t="shared" si="42"/>
        <v>-1</v>
      </c>
      <c r="AD124" s="493"/>
      <c r="AE124" s="332"/>
      <c r="AF124" s="476">
        <f>SUM(AD124:AE124)</f>
        <v>0</v>
      </c>
      <c r="AG124" s="541">
        <f t="shared" si="43"/>
        <v>-1</v>
      </c>
    </row>
    <row r="125" spans="1:33" x14ac:dyDescent="0.2">
      <c r="A125" s="469" t="s">
        <v>229</v>
      </c>
      <c r="B125" s="537"/>
      <c r="C125" s="332"/>
      <c r="D125" s="332">
        <f t="shared" si="61"/>
        <v>0</v>
      </c>
      <c r="E125" s="541">
        <f t="shared" ref="E125" si="62">(D125-$H51)/$H51</f>
        <v>-1</v>
      </c>
      <c r="F125" s="572"/>
      <c r="G125" s="476"/>
      <c r="H125" s="476"/>
      <c r="I125" s="543"/>
      <c r="J125" s="494"/>
      <c r="K125" s="476"/>
      <c r="L125" s="476"/>
      <c r="M125" s="541"/>
      <c r="N125" s="494"/>
      <c r="O125" s="476"/>
      <c r="P125" s="476"/>
      <c r="Q125" s="541"/>
      <c r="R125" s="494"/>
      <c r="S125" s="476"/>
      <c r="T125" s="476"/>
      <c r="U125" s="541"/>
      <c r="V125" s="493"/>
      <c r="W125" s="332"/>
      <c r="X125" s="476"/>
      <c r="Y125" s="541"/>
      <c r="Z125" s="493"/>
      <c r="AA125" s="332"/>
      <c r="AB125" s="476"/>
      <c r="AC125" s="541"/>
      <c r="AD125" s="493"/>
      <c r="AE125" s="332"/>
      <c r="AF125" s="476"/>
      <c r="AG125" s="541"/>
    </row>
    <row r="126" spans="1:33" x14ac:dyDescent="0.2">
      <c r="A126" s="469" t="s">
        <v>155</v>
      </c>
      <c r="B126" s="537">
        <v>25</v>
      </c>
      <c r="C126" s="332">
        <v>2</v>
      </c>
      <c r="D126" s="332">
        <f t="shared" si="61"/>
        <v>27</v>
      </c>
      <c r="E126" s="545">
        <f>(D126-$H51)/$H51</f>
        <v>-0.12903225806451613</v>
      </c>
      <c r="F126" s="572">
        <v>25</v>
      </c>
      <c r="G126" s="476">
        <v>2</v>
      </c>
      <c r="H126" s="476">
        <f t="shared" si="54"/>
        <v>27</v>
      </c>
      <c r="I126" s="545">
        <f>(H126-$H51)/$H51</f>
        <v>-0.12903225806451613</v>
      </c>
      <c r="J126" s="494">
        <v>23</v>
      </c>
      <c r="K126" s="476">
        <v>2</v>
      </c>
      <c r="L126" s="476">
        <f t="shared" si="55"/>
        <v>25</v>
      </c>
      <c r="M126" s="545">
        <f>(L126-$H51)/$H51</f>
        <v>-0.19354838709677419</v>
      </c>
      <c r="N126" s="494">
        <v>23</v>
      </c>
      <c r="O126" s="476">
        <v>2</v>
      </c>
      <c r="P126" s="476">
        <f t="shared" si="56"/>
        <v>25</v>
      </c>
      <c r="Q126" s="545">
        <f>(P126-$H51)/$H51</f>
        <v>-0.19354838709677419</v>
      </c>
      <c r="R126" s="494">
        <v>23</v>
      </c>
      <c r="S126" s="476">
        <v>2</v>
      </c>
      <c r="T126" s="476">
        <f t="shared" si="57"/>
        <v>25</v>
      </c>
      <c r="U126" s="545">
        <f>(T126-$H51)/$H51</f>
        <v>-0.19354838709677419</v>
      </c>
      <c r="V126" s="493"/>
      <c r="W126" s="332"/>
      <c r="X126" s="476">
        <f t="shared" si="58"/>
        <v>0</v>
      </c>
      <c r="Y126" s="541">
        <f>(X126-$H51)/$H51</f>
        <v>-1</v>
      </c>
      <c r="Z126" s="493"/>
      <c r="AA126" s="332"/>
      <c r="AB126" s="476">
        <f t="shared" si="59"/>
        <v>0</v>
      </c>
      <c r="AC126" s="541">
        <f>(AB126-$H51)/$H51</f>
        <v>-1</v>
      </c>
      <c r="AD126" s="493"/>
      <c r="AE126" s="332"/>
      <c r="AF126" s="476">
        <f t="shared" si="60"/>
        <v>0</v>
      </c>
      <c r="AG126" s="541">
        <f>(AF126-$H51)/$H51</f>
        <v>-1</v>
      </c>
    </row>
    <row r="127" spans="1:33" x14ac:dyDescent="0.2">
      <c r="A127" s="469" t="s">
        <v>118</v>
      </c>
      <c r="B127" s="537">
        <v>8</v>
      </c>
      <c r="C127" s="332">
        <v>0</v>
      </c>
      <c r="D127" s="332">
        <f t="shared" si="61"/>
        <v>8</v>
      </c>
      <c r="E127" s="544">
        <f>(D127-$H52)/$H52</f>
        <v>-0.2</v>
      </c>
      <c r="F127" s="572">
        <v>8</v>
      </c>
      <c r="G127" s="476">
        <v>0</v>
      </c>
      <c r="H127" s="476">
        <f t="shared" si="54"/>
        <v>8</v>
      </c>
      <c r="I127" s="544">
        <f>(H127-$H52)/$H52</f>
        <v>-0.2</v>
      </c>
      <c r="J127" s="494">
        <v>8</v>
      </c>
      <c r="K127" s="476">
        <v>0</v>
      </c>
      <c r="L127" s="476">
        <f t="shared" si="55"/>
        <v>8</v>
      </c>
      <c r="M127" s="544">
        <f>(L127-$H52)/$H52</f>
        <v>-0.2</v>
      </c>
      <c r="N127" s="494">
        <v>8</v>
      </c>
      <c r="O127" s="476">
        <v>0</v>
      </c>
      <c r="P127" s="476">
        <f t="shared" si="56"/>
        <v>8</v>
      </c>
      <c r="Q127" s="544">
        <f>(P127-$H52)/$H52</f>
        <v>-0.2</v>
      </c>
      <c r="R127" s="494">
        <v>8</v>
      </c>
      <c r="S127" s="476">
        <v>0</v>
      </c>
      <c r="T127" s="476">
        <f t="shared" si="57"/>
        <v>8</v>
      </c>
      <c r="U127" s="544">
        <f>(T127-$H52)/$H52</f>
        <v>-0.2</v>
      </c>
      <c r="V127" s="493"/>
      <c r="W127" s="332"/>
      <c r="X127" s="476">
        <f t="shared" si="58"/>
        <v>0</v>
      </c>
      <c r="Y127" s="541">
        <f>(X127-$H52)/$H52</f>
        <v>-1</v>
      </c>
      <c r="Z127" s="493"/>
      <c r="AA127" s="332"/>
      <c r="AB127" s="476">
        <f t="shared" si="59"/>
        <v>0</v>
      </c>
      <c r="AC127" s="541">
        <f>(AB127-$H52)/$H52</f>
        <v>-1</v>
      </c>
      <c r="AD127" s="493"/>
      <c r="AE127" s="332"/>
      <c r="AF127" s="476">
        <f t="shared" si="60"/>
        <v>0</v>
      </c>
      <c r="AG127" s="541">
        <f>(AF127-$H52)/$H52</f>
        <v>-1</v>
      </c>
    </row>
    <row r="128" spans="1:33" x14ac:dyDescent="0.2">
      <c r="A128" s="470" t="s">
        <v>91</v>
      </c>
      <c r="B128" s="538">
        <v>79</v>
      </c>
      <c r="C128" s="476">
        <v>7</v>
      </c>
      <c r="D128" s="332">
        <f t="shared" si="61"/>
        <v>86</v>
      </c>
      <c r="E128" s="544">
        <f>(D128-$H53)/$H53</f>
        <v>-0.20370370370370369</v>
      </c>
      <c r="F128" s="572">
        <v>79</v>
      </c>
      <c r="G128" s="476">
        <v>7</v>
      </c>
      <c r="H128" s="476">
        <f t="shared" si="54"/>
        <v>86</v>
      </c>
      <c r="I128" s="544">
        <f>(H128-$H53)/$H53</f>
        <v>-0.20370370370370369</v>
      </c>
      <c r="J128" s="494">
        <v>78</v>
      </c>
      <c r="K128" s="476">
        <v>7</v>
      </c>
      <c r="L128" s="476">
        <f t="shared" si="55"/>
        <v>85</v>
      </c>
      <c r="M128" s="544">
        <f>(L128-$H53)/$H53</f>
        <v>-0.21296296296296297</v>
      </c>
      <c r="N128" s="494">
        <v>76</v>
      </c>
      <c r="O128" s="476">
        <v>7</v>
      </c>
      <c r="P128" s="476">
        <f t="shared" si="56"/>
        <v>83</v>
      </c>
      <c r="Q128" s="544">
        <f>(P128-$H53)/$H53</f>
        <v>-0.23148148148148148</v>
      </c>
      <c r="R128" s="494">
        <v>76</v>
      </c>
      <c r="S128" s="476">
        <v>7</v>
      </c>
      <c r="T128" s="476">
        <f t="shared" si="57"/>
        <v>83</v>
      </c>
      <c r="U128" s="544">
        <f>(T128-$H53)/$H53</f>
        <v>-0.23148148148148148</v>
      </c>
      <c r="V128" s="493"/>
      <c r="W128" s="332"/>
      <c r="X128" s="476">
        <f t="shared" si="58"/>
        <v>0</v>
      </c>
      <c r="Y128" s="541">
        <f>(X128-$H53)/$H53</f>
        <v>-1</v>
      </c>
      <c r="Z128" s="493"/>
      <c r="AA128" s="332"/>
      <c r="AB128" s="476">
        <f t="shared" si="59"/>
        <v>0</v>
      </c>
      <c r="AC128" s="541">
        <f>(AB128-$H53)/$H53</f>
        <v>-1</v>
      </c>
      <c r="AD128" s="493"/>
      <c r="AE128" s="332"/>
      <c r="AF128" s="476">
        <f t="shared" si="60"/>
        <v>0</v>
      </c>
      <c r="AG128" s="541">
        <f>(AF128-$H53)/$H53</f>
        <v>-1</v>
      </c>
    </row>
    <row r="129" spans="1:33" x14ac:dyDescent="0.2">
      <c r="A129" s="469" t="s">
        <v>92</v>
      </c>
      <c r="B129" s="537">
        <v>10</v>
      </c>
      <c r="C129" s="332">
        <v>9</v>
      </c>
      <c r="D129" s="332">
        <f t="shared" si="61"/>
        <v>19</v>
      </c>
      <c r="E129" s="545">
        <f>(D129-$H54)/$H54</f>
        <v>-0.13636363636363635</v>
      </c>
      <c r="F129" s="572">
        <v>10</v>
      </c>
      <c r="G129" s="476">
        <v>9</v>
      </c>
      <c r="H129" s="476">
        <f t="shared" si="54"/>
        <v>19</v>
      </c>
      <c r="I129" s="545">
        <f>(H129-$H54)/$H54</f>
        <v>-0.13636363636363635</v>
      </c>
      <c r="J129" s="494">
        <v>9</v>
      </c>
      <c r="K129" s="476">
        <v>9</v>
      </c>
      <c r="L129" s="476">
        <f t="shared" si="55"/>
        <v>18</v>
      </c>
      <c r="M129" s="545">
        <f>(L129-$H54)/$H54</f>
        <v>-0.18181818181818182</v>
      </c>
      <c r="N129" s="494">
        <v>9</v>
      </c>
      <c r="O129" s="476">
        <v>8</v>
      </c>
      <c r="P129" s="476">
        <f t="shared" si="56"/>
        <v>17</v>
      </c>
      <c r="Q129" s="544">
        <f>(P129-$H54)/$H54</f>
        <v>-0.22727272727272727</v>
      </c>
      <c r="R129" s="494">
        <v>9</v>
      </c>
      <c r="S129" s="476">
        <v>8</v>
      </c>
      <c r="T129" s="476">
        <f t="shared" si="57"/>
        <v>17</v>
      </c>
      <c r="U129" s="544">
        <f>(T129-$H54)/$H54</f>
        <v>-0.22727272727272727</v>
      </c>
      <c r="V129" s="493"/>
      <c r="W129" s="332"/>
      <c r="X129" s="476">
        <f t="shared" si="58"/>
        <v>0</v>
      </c>
      <c r="Y129" s="541">
        <f>(X129-$H54)/$H54</f>
        <v>-1</v>
      </c>
      <c r="Z129" s="493"/>
      <c r="AA129" s="332"/>
      <c r="AB129" s="476">
        <f t="shared" si="59"/>
        <v>0</v>
      </c>
      <c r="AC129" s="541">
        <f>(AB129-$H54)/$H54</f>
        <v>-1</v>
      </c>
      <c r="AD129" s="493"/>
      <c r="AE129" s="332"/>
      <c r="AF129" s="476">
        <f t="shared" si="60"/>
        <v>0</v>
      </c>
      <c r="AG129" s="541">
        <f>(AF129-$H54)/$H54</f>
        <v>-1</v>
      </c>
    </row>
    <row r="130" spans="1:33" x14ac:dyDescent="0.2">
      <c r="A130" s="469" t="s">
        <v>230</v>
      </c>
      <c r="B130" s="537"/>
      <c r="C130" s="332"/>
      <c r="D130" s="332">
        <f t="shared" si="61"/>
        <v>0</v>
      </c>
      <c r="E130" s="545"/>
      <c r="F130" s="572"/>
      <c r="G130" s="476"/>
      <c r="H130" s="476"/>
      <c r="I130" s="545"/>
      <c r="J130" s="494"/>
      <c r="K130" s="476"/>
      <c r="L130" s="476"/>
      <c r="M130" s="545"/>
      <c r="N130" s="494"/>
      <c r="O130" s="476"/>
      <c r="P130" s="476"/>
      <c r="Q130" s="544"/>
      <c r="R130" s="494"/>
      <c r="S130" s="476"/>
      <c r="T130" s="476"/>
      <c r="U130" s="544"/>
      <c r="V130" s="493"/>
      <c r="W130" s="332"/>
      <c r="X130" s="476"/>
      <c r="Y130" s="541"/>
      <c r="Z130" s="493"/>
      <c r="AA130" s="332"/>
      <c r="AB130" s="476"/>
      <c r="AC130" s="541"/>
      <c r="AD130" s="493"/>
      <c r="AE130" s="332"/>
      <c r="AF130" s="476"/>
      <c r="AG130" s="541"/>
    </row>
    <row r="131" spans="1:33" x14ac:dyDescent="0.2">
      <c r="A131" s="469" t="s">
        <v>38</v>
      </c>
      <c r="B131" s="537">
        <v>104</v>
      </c>
      <c r="C131" s="332">
        <v>2</v>
      </c>
      <c r="D131" s="332">
        <f t="shared" si="61"/>
        <v>106</v>
      </c>
      <c r="E131" s="545">
        <f>(D131-$H56)/$H56</f>
        <v>-0.12396694214876033</v>
      </c>
      <c r="F131" s="572">
        <v>104</v>
      </c>
      <c r="G131" s="476">
        <v>2</v>
      </c>
      <c r="H131" s="476">
        <f t="shared" si="54"/>
        <v>106</v>
      </c>
      <c r="I131" s="545">
        <f>(H131-$H56)/$H56</f>
        <v>-0.12396694214876033</v>
      </c>
      <c r="J131" s="494">
        <v>104</v>
      </c>
      <c r="K131" s="476">
        <v>2</v>
      </c>
      <c r="L131" s="476">
        <f t="shared" si="55"/>
        <v>106</v>
      </c>
      <c r="M131" s="545">
        <f>(L131-$H56)/$H56</f>
        <v>-0.12396694214876033</v>
      </c>
      <c r="N131" s="494">
        <v>102</v>
      </c>
      <c r="O131" s="476">
        <v>2</v>
      </c>
      <c r="P131" s="476">
        <f t="shared" si="56"/>
        <v>104</v>
      </c>
      <c r="Q131" s="545">
        <f>(P131-$H56)/$H56</f>
        <v>-0.14049586776859505</v>
      </c>
      <c r="R131" s="494">
        <v>102</v>
      </c>
      <c r="S131" s="476">
        <v>2</v>
      </c>
      <c r="T131" s="476">
        <f t="shared" si="57"/>
        <v>104</v>
      </c>
      <c r="U131" s="545">
        <f>(T131-$H56)/$H56</f>
        <v>-0.14049586776859505</v>
      </c>
      <c r="V131" s="493"/>
      <c r="W131" s="332"/>
      <c r="X131" s="476">
        <f t="shared" si="58"/>
        <v>0</v>
      </c>
      <c r="Y131" s="541">
        <f>(X131-$H56)/$H56</f>
        <v>-1</v>
      </c>
      <c r="Z131" s="493"/>
      <c r="AA131" s="332"/>
      <c r="AB131" s="476">
        <f t="shared" si="59"/>
        <v>0</v>
      </c>
      <c r="AC131" s="541">
        <f>(AB131-$H56)/$H56</f>
        <v>-1</v>
      </c>
      <c r="AD131" s="493"/>
      <c r="AE131" s="332"/>
      <c r="AF131" s="476">
        <f t="shared" si="60"/>
        <v>0</v>
      </c>
      <c r="AG131" s="541">
        <f>(AF131-$H56)/$H56</f>
        <v>-1</v>
      </c>
    </row>
    <row r="132" spans="1:33" ht="13.5" thickBot="1" x14ac:dyDescent="0.25">
      <c r="B132" s="478"/>
      <c r="C132" s="478"/>
      <c r="D132" s="478"/>
      <c r="E132" s="478"/>
    </row>
    <row r="133" spans="1:33" x14ac:dyDescent="0.2">
      <c r="A133" s="502" t="s">
        <v>171</v>
      </c>
      <c r="B133" s="546">
        <f>B80+B100</f>
        <v>156</v>
      </c>
      <c r="C133" s="547">
        <f>C80+C100</f>
        <v>112</v>
      </c>
      <c r="D133" s="547">
        <f>D80+D100</f>
        <v>268</v>
      </c>
      <c r="E133" s="582">
        <f>(D133-$H58)/$H58</f>
        <v>-9.45945945945946E-2</v>
      </c>
      <c r="F133" s="546">
        <f>F80+F100</f>
        <v>156</v>
      </c>
      <c r="G133" s="547">
        <f>G80+G100</f>
        <v>110</v>
      </c>
      <c r="H133" s="547">
        <f>H80+H100</f>
        <v>266</v>
      </c>
      <c r="I133" s="582">
        <f>(H133-$H58)/$H58</f>
        <v>-0.10135135135135136</v>
      </c>
      <c r="J133" s="546">
        <f>J80+J100</f>
        <v>156</v>
      </c>
      <c r="K133" s="547">
        <f>K80+K100</f>
        <v>109</v>
      </c>
      <c r="L133" s="547">
        <f>L80+L100</f>
        <v>265</v>
      </c>
      <c r="M133" s="582">
        <f>(L133-$H58)/$H58</f>
        <v>-0.10472972972972973</v>
      </c>
      <c r="N133" s="546">
        <f>N80+N100</f>
        <v>153</v>
      </c>
      <c r="O133" s="547">
        <f>O80+O100</f>
        <v>107</v>
      </c>
      <c r="P133" s="547">
        <f>P80+P100</f>
        <v>260</v>
      </c>
      <c r="Q133" s="582">
        <f>(P133-$H58)/$H58</f>
        <v>-0.12162162162162163</v>
      </c>
      <c r="R133" s="546">
        <f>R80+R100</f>
        <v>151</v>
      </c>
      <c r="S133" s="547">
        <f>S80+S100</f>
        <v>106</v>
      </c>
      <c r="T133" s="547">
        <f>T80+T100</f>
        <v>257</v>
      </c>
      <c r="U133" s="582">
        <f>(T133-$H58)/$H58</f>
        <v>-0.13175675675675674</v>
      </c>
      <c r="V133" s="546">
        <f>V80+V100</f>
        <v>0</v>
      </c>
      <c r="W133" s="547">
        <f>W80+W100</f>
        <v>0</v>
      </c>
      <c r="X133" s="547">
        <f>X80+X100</f>
        <v>0</v>
      </c>
      <c r="Y133" s="582">
        <f>(X133-$H58)/$H58</f>
        <v>-1</v>
      </c>
      <c r="Z133" s="546">
        <f>Z80+Z100</f>
        <v>0</v>
      </c>
      <c r="AA133" s="547">
        <f>AA80+AA100</f>
        <v>0</v>
      </c>
      <c r="AB133" s="547">
        <f>AB80+AB100</f>
        <v>0</v>
      </c>
      <c r="AC133" s="582">
        <f>(AB133-$H58)/$H58</f>
        <v>-1</v>
      </c>
      <c r="AD133" s="546">
        <f>AD80+AD100</f>
        <v>0</v>
      </c>
      <c r="AE133" s="547">
        <f>AE80+AE100</f>
        <v>0</v>
      </c>
      <c r="AF133" s="547">
        <f>AF80+AF100</f>
        <v>0</v>
      </c>
      <c r="AG133" s="582">
        <f>(AF133-$H58)/$H58</f>
        <v>-1</v>
      </c>
    </row>
    <row r="134" spans="1:33" x14ac:dyDescent="0.2">
      <c r="A134" s="468" t="s">
        <v>173</v>
      </c>
      <c r="B134" s="387">
        <f>B91+B105+B84</f>
        <v>509</v>
      </c>
      <c r="C134" s="387">
        <f>C91+C105+C84</f>
        <v>223</v>
      </c>
      <c r="D134" s="387">
        <f>D91+D105+D84</f>
        <v>732</v>
      </c>
      <c r="E134" s="569">
        <f>(D134-$H59)/$H59</f>
        <v>-4.1884816753926704E-2</v>
      </c>
      <c r="F134" s="501">
        <f>F84+F91+F105</f>
        <v>504</v>
      </c>
      <c r="G134" s="387">
        <f>G84+G91+G105</f>
        <v>216</v>
      </c>
      <c r="H134" s="382">
        <f>H84+H91+H105</f>
        <v>720</v>
      </c>
      <c r="I134" s="569">
        <f>(H134-$H59)/$H59</f>
        <v>-5.7591623036649213E-2</v>
      </c>
      <c r="J134" s="457">
        <f>J91+J105+J84</f>
        <v>504</v>
      </c>
      <c r="K134" s="387">
        <f>K91+K105+K84</f>
        <v>211</v>
      </c>
      <c r="L134" s="387">
        <f>L91+L105+L84</f>
        <v>715</v>
      </c>
      <c r="M134" s="569">
        <f>(L134-$H59)/$H59</f>
        <v>-6.413612565445026E-2</v>
      </c>
      <c r="N134" s="457">
        <f>N91+N105+N84</f>
        <v>501</v>
      </c>
      <c r="O134" s="387">
        <f>O91+O105+O84</f>
        <v>209</v>
      </c>
      <c r="P134" s="387">
        <f>P91+P105+P84</f>
        <v>710</v>
      </c>
      <c r="Q134" s="569">
        <f>(P134-$H59)/$H59</f>
        <v>-7.0680628272251314E-2</v>
      </c>
      <c r="R134" s="457">
        <f>R91+R105+R84</f>
        <v>496</v>
      </c>
      <c r="S134" s="387">
        <f>S91+S105+S84</f>
        <v>208</v>
      </c>
      <c r="T134" s="387">
        <f>T91+T105+T84</f>
        <v>704</v>
      </c>
      <c r="U134" s="569">
        <f>(T134-$H59)/$H59</f>
        <v>-7.8534031413612565E-2</v>
      </c>
      <c r="V134" s="457">
        <f>V91+V105+V84</f>
        <v>0</v>
      </c>
      <c r="W134" s="387">
        <f>W91+W105+W84</f>
        <v>0</v>
      </c>
      <c r="X134" s="387">
        <f>X91+X105+X84</f>
        <v>0</v>
      </c>
      <c r="Y134" s="569">
        <f>(X134-$H59)/$H59</f>
        <v>-1</v>
      </c>
      <c r="Z134" s="457">
        <f>Z91+Z105+Z84</f>
        <v>0</v>
      </c>
      <c r="AA134" s="387">
        <f>AA91+AA105+AA84</f>
        <v>0</v>
      </c>
      <c r="AB134" s="387">
        <f>AB91+AB105+AB84</f>
        <v>0</v>
      </c>
      <c r="AC134" s="569">
        <f>(AB134-$H59)/$H59</f>
        <v>-1</v>
      </c>
      <c r="AD134" s="457">
        <f>AD91+AD105+AD84</f>
        <v>0</v>
      </c>
      <c r="AE134" s="387">
        <f>AE91+AE105+AE84</f>
        <v>0</v>
      </c>
      <c r="AF134" s="387">
        <f>AF91+AF105+AF84</f>
        <v>0</v>
      </c>
      <c r="AG134" s="569">
        <f>(AF134-$H59)/$H59</f>
        <v>-1</v>
      </c>
    </row>
    <row r="135" spans="1:33" x14ac:dyDescent="0.2">
      <c r="A135" s="468" t="s">
        <v>172</v>
      </c>
      <c r="B135" s="457">
        <f>B87+B96+B121</f>
        <v>597</v>
      </c>
      <c r="C135" s="387">
        <f>C87+C96+C121</f>
        <v>79</v>
      </c>
      <c r="D135" s="387">
        <f>D87+D96+D121</f>
        <v>676</v>
      </c>
      <c r="E135" s="569">
        <f>(D135-$H60)/$H60</f>
        <v>-0.11169513797634691</v>
      </c>
      <c r="F135" s="457">
        <f>F87+F96+F121</f>
        <v>574</v>
      </c>
      <c r="G135" s="387">
        <f>G87+G96+G121</f>
        <v>76</v>
      </c>
      <c r="H135" s="387">
        <f>H87+H96+H121</f>
        <v>650</v>
      </c>
      <c r="I135" s="569">
        <f>(H135-$H60)/$H60</f>
        <v>-0.14586070959264127</v>
      </c>
      <c r="J135" s="457">
        <f>J87+J96+J121</f>
        <v>571</v>
      </c>
      <c r="K135" s="387">
        <f>K87+K96+K121</f>
        <v>71</v>
      </c>
      <c r="L135" s="387">
        <f>L87+L96+L121</f>
        <v>642</v>
      </c>
      <c r="M135" s="569">
        <f>(L135-$H60)/$H60</f>
        <v>-0.15637319316688567</v>
      </c>
      <c r="N135" s="457">
        <f>N87+N96+N121</f>
        <v>558</v>
      </c>
      <c r="O135" s="387">
        <f>O87+O96+O121</f>
        <v>67</v>
      </c>
      <c r="P135" s="387">
        <f>P87+P96+P121</f>
        <v>625</v>
      </c>
      <c r="Q135" s="569">
        <f>(P135-$H60)/$H60</f>
        <v>-0.17871222076215507</v>
      </c>
      <c r="R135" s="457">
        <f>R87+R96+R121</f>
        <v>551</v>
      </c>
      <c r="S135" s="387">
        <f>S87+S96+S121</f>
        <v>67</v>
      </c>
      <c r="T135" s="387">
        <f>T87+T96+T121</f>
        <v>618</v>
      </c>
      <c r="U135" s="569">
        <f>(T135-$H60)/$H60</f>
        <v>-0.18791064388961892</v>
      </c>
      <c r="V135" s="457">
        <f>V87+V96+V121</f>
        <v>0</v>
      </c>
      <c r="W135" s="387">
        <f>W87+W96+W121</f>
        <v>0</v>
      </c>
      <c r="X135" s="387">
        <f>X87+X96+X121</f>
        <v>0</v>
      </c>
      <c r="Y135" s="569">
        <f>(X135-$H60)/$H60</f>
        <v>-1</v>
      </c>
      <c r="Z135" s="457">
        <f>Z87+Z96+Z121</f>
        <v>0</v>
      </c>
      <c r="AA135" s="387">
        <f>AA87+AA96+AA121</f>
        <v>0</v>
      </c>
      <c r="AB135" s="387">
        <f>AB87+AB96+AB121</f>
        <v>0</v>
      </c>
      <c r="AC135" s="569">
        <f>(AB135-$H60)/$H60</f>
        <v>-1</v>
      </c>
      <c r="AD135" s="457">
        <f>AD87+AD96+AD121</f>
        <v>0</v>
      </c>
      <c r="AE135" s="387">
        <f>AE87+AE96+AE121</f>
        <v>0</v>
      </c>
      <c r="AF135" s="387">
        <f>AF87+AF96+AF121</f>
        <v>0</v>
      </c>
      <c r="AG135" s="569">
        <f>(AF135-$H60)/$H60</f>
        <v>-1</v>
      </c>
    </row>
    <row r="136" spans="1:33" ht="13.5" thickBot="1" x14ac:dyDescent="0.25">
      <c r="A136" s="641"/>
      <c r="B136" s="641"/>
      <c r="C136" s="641"/>
      <c r="D136" s="641"/>
      <c r="E136" s="641"/>
      <c r="F136" s="641"/>
      <c r="G136" s="641"/>
      <c r="H136" s="641"/>
      <c r="I136" s="641"/>
      <c r="J136" s="641"/>
      <c r="K136" s="641"/>
      <c r="L136" s="641"/>
      <c r="M136" s="641"/>
      <c r="N136" s="641"/>
      <c r="O136" s="641"/>
      <c r="P136" s="641"/>
      <c r="Q136" s="641"/>
      <c r="R136" s="641"/>
      <c r="S136" s="641"/>
      <c r="T136" s="641"/>
      <c r="U136" s="641"/>
      <c r="V136" s="641"/>
      <c r="W136" s="641"/>
      <c r="X136" s="641"/>
      <c r="Y136" s="641"/>
      <c r="Z136" s="641"/>
      <c r="AA136" s="641"/>
      <c r="AB136" s="641"/>
      <c r="AC136" s="641"/>
      <c r="AD136" s="641"/>
      <c r="AE136" s="641"/>
      <c r="AF136" s="641"/>
      <c r="AG136" s="641"/>
    </row>
    <row r="137" spans="1:33" x14ac:dyDescent="0.2">
      <c r="A137" s="615"/>
      <c r="B137" s="919" t="s">
        <v>224</v>
      </c>
      <c r="C137" s="917"/>
      <c r="D137" s="917"/>
      <c r="E137" s="918"/>
      <c r="F137" s="919" t="s">
        <v>225</v>
      </c>
      <c r="G137" s="917"/>
      <c r="H137" s="917"/>
      <c r="I137" s="918"/>
      <c r="J137" s="919" t="s">
        <v>226</v>
      </c>
      <c r="K137" s="917"/>
      <c r="L137" s="917"/>
      <c r="M137" s="918"/>
      <c r="N137" s="919" t="s">
        <v>227</v>
      </c>
      <c r="O137" s="917"/>
      <c r="P137" s="917"/>
      <c r="Q137" s="918"/>
      <c r="R137" s="919" t="s">
        <v>228</v>
      </c>
      <c r="S137" s="926"/>
      <c r="T137" s="926"/>
      <c r="U137" s="927"/>
      <c r="V137" s="919"/>
      <c r="W137" s="917"/>
      <c r="X137" s="917"/>
      <c r="Y137" s="918"/>
      <c r="Z137" s="919"/>
      <c r="AA137" s="917"/>
      <c r="AB137" s="917"/>
      <c r="AC137" s="918"/>
      <c r="AD137" s="920"/>
      <c r="AE137" s="917"/>
      <c r="AF137" s="917"/>
      <c r="AG137" s="918"/>
    </row>
    <row r="138" spans="1:33" ht="13.5" thickBot="1" x14ac:dyDescent="0.25">
      <c r="A138" s="616" t="s">
        <v>216</v>
      </c>
      <c r="B138" s="550" t="s">
        <v>22</v>
      </c>
      <c r="C138" s="551" t="s">
        <v>21</v>
      </c>
      <c r="D138" s="552" t="s">
        <v>23</v>
      </c>
      <c r="E138" s="597" t="s">
        <v>47</v>
      </c>
      <c r="F138" s="550" t="s">
        <v>22</v>
      </c>
      <c r="G138" s="551" t="s">
        <v>21</v>
      </c>
      <c r="H138" s="552" t="s">
        <v>23</v>
      </c>
      <c r="I138" s="554" t="s">
        <v>47</v>
      </c>
      <c r="J138" s="550" t="s">
        <v>22</v>
      </c>
      <c r="K138" s="551" t="s">
        <v>21</v>
      </c>
      <c r="L138" s="552" t="s">
        <v>23</v>
      </c>
      <c r="M138" s="554" t="s">
        <v>47</v>
      </c>
      <c r="N138" s="550" t="s">
        <v>22</v>
      </c>
      <c r="O138" s="551" t="s">
        <v>21</v>
      </c>
      <c r="P138" s="552" t="s">
        <v>23</v>
      </c>
      <c r="Q138" s="554" t="s">
        <v>47</v>
      </c>
      <c r="R138" s="550" t="s">
        <v>22</v>
      </c>
      <c r="S138" s="551" t="s">
        <v>21</v>
      </c>
      <c r="T138" s="552" t="s">
        <v>23</v>
      </c>
      <c r="U138" s="554" t="s">
        <v>47</v>
      </c>
      <c r="V138" s="550" t="s">
        <v>22</v>
      </c>
      <c r="W138" s="551" t="s">
        <v>21</v>
      </c>
      <c r="X138" s="552" t="s">
        <v>23</v>
      </c>
      <c r="Y138" s="554" t="s">
        <v>47</v>
      </c>
      <c r="Z138" s="550" t="s">
        <v>22</v>
      </c>
      <c r="AA138" s="551" t="s">
        <v>21</v>
      </c>
      <c r="AB138" s="552" t="s">
        <v>23</v>
      </c>
      <c r="AC138" s="554" t="s">
        <v>47</v>
      </c>
      <c r="AD138" s="555" t="s">
        <v>22</v>
      </c>
      <c r="AE138" s="551" t="s">
        <v>21</v>
      </c>
      <c r="AF138" s="551" t="s">
        <v>48</v>
      </c>
      <c r="AG138" s="554" t="s">
        <v>47</v>
      </c>
    </row>
    <row r="139" spans="1:33" x14ac:dyDescent="0.2">
      <c r="A139" s="472" t="s">
        <v>149</v>
      </c>
      <c r="B139" s="556">
        <f t="shared" ref="B139:D140" si="63">B140</f>
        <v>230</v>
      </c>
      <c r="C139" s="557">
        <f t="shared" si="63"/>
        <v>89</v>
      </c>
      <c r="D139" s="557">
        <f t="shared" si="63"/>
        <v>319</v>
      </c>
      <c r="E139" s="561">
        <f t="shared" ref="E139:E144" si="64">(D139-$H64)/$H64</f>
        <v>-9.375E-2</v>
      </c>
      <c r="F139" s="556">
        <f t="shared" ref="F139:G140" si="65">F140</f>
        <v>229</v>
      </c>
      <c r="G139" s="557">
        <f t="shared" si="65"/>
        <v>88</v>
      </c>
      <c r="H139" s="557">
        <f>H140</f>
        <v>317</v>
      </c>
      <c r="I139" s="623">
        <f t="shared" ref="I139:I144" si="66">(H139-$H64)/$H64</f>
        <v>-9.9431818181818177E-2</v>
      </c>
      <c r="J139" s="556">
        <f t="shared" ref="J139:L140" si="67">J140</f>
        <v>228</v>
      </c>
      <c r="K139" s="557">
        <f t="shared" si="67"/>
        <v>88</v>
      </c>
      <c r="L139" s="557">
        <f t="shared" si="67"/>
        <v>316</v>
      </c>
      <c r="M139" s="561">
        <f t="shared" ref="M139:M144" si="68">(L139-$H64)/$H64</f>
        <v>-0.10227272727272728</v>
      </c>
      <c r="N139" s="556">
        <f t="shared" ref="N139:P140" si="69">N140</f>
        <v>227</v>
      </c>
      <c r="O139" s="557">
        <f t="shared" si="69"/>
        <v>88</v>
      </c>
      <c r="P139" s="557">
        <f t="shared" si="69"/>
        <v>315</v>
      </c>
      <c r="Q139" s="561">
        <f t="shared" ref="Q139:Q144" si="70">(P139-$H64)/$H64</f>
        <v>-0.10511363636363637</v>
      </c>
      <c r="R139" s="556">
        <f t="shared" ref="R139:T140" si="71">R140</f>
        <v>226</v>
      </c>
      <c r="S139" s="557">
        <f t="shared" si="71"/>
        <v>87</v>
      </c>
      <c r="T139" s="557">
        <f t="shared" si="71"/>
        <v>313</v>
      </c>
      <c r="U139" s="561">
        <f t="shared" ref="U139:U144" si="72">(T139-$H64)/$H64</f>
        <v>-0.11079545454545454</v>
      </c>
      <c r="V139" s="556">
        <f t="shared" ref="V139:X140" si="73">V140</f>
        <v>0</v>
      </c>
      <c r="W139" s="557">
        <f t="shared" si="73"/>
        <v>0</v>
      </c>
      <c r="X139" s="557">
        <f t="shared" si="73"/>
        <v>0</v>
      </c>
      <c r="Y139" s="561">
        <f t="shared" ref="Y139:Y144" si="74">(X139-$H64)/$H64</f>
        <v>-1</v>
      </c>
      <c r="Z139" s="556">
        <f t="shared" ref="Z139:AB140" si="75">Z140</f>
        <v>0</v>
      </c>
      <c r="AA139" s="557">
        <f t="shared" si="75"/>
        <v>0</v>
      </c>
      <c r="AB139" s="557">
        <f t="shared" si="75"/>
        <v>0</v>
      </c>
      <c r="AC139" s="561">
        <f t="shared" ref="AC139:AC144" si="76">(AB139-$H64)/$H64</f>
        <v>-1</v>
      </c>
      <c r="AD139" s="560">
        <f t="shared" ref="AD139:AF140" si="77">AD140</f>
        <v>0</v>
      </c>
      <c r="AE139" s="557">
        <f t="shared" si="77"/>
        <v>0</v>
      </c>
      <c r="AF139" s="557">
        <f t="shared" si="77"/>
        <v>0</v>
      </c>
      <c r="AG139" s="561">
        <f t="shared" ref="AG139:AG144" si="78">(AF139-$H64)/$H64</f>
        <v>-1</v>
      </c>
    </row>
    <row r="140" spans="1:33" x14ac:dyDescent="0.2">
      <c r="A140" s="467" t="s">
        <v>82</v>
      </c>
      <c r="B140" s="492">
        <f t="shared" si="63"/>
        <v>230</v>
      </c>
      <c r="C140" s="475">
        <f t="shared" si="63"/>
        <v>89</v>
      </c>
      <c r="D140" s="475">
        <f t="shared" si="63"/>
        <v>319</v>
      </c>
      <c r="E140" s="539">
        <f t="shared" si="64"/>
        <v>-9.375E-2</v>
      </c>
      <c r="F140" s="617">
        <f t="shared" si="65"/>
        <v>229</v>
      </c>
      <c r="G140" s="475">
        <f t="shared" si="65"/>
        <v>88</v>
      </c>
      <c r="H140" s="475">
        <f>H141</f>
        <v>317</v>
      </c>
      <c r="I140" s="624">
        <f t="shared" si="66"/>
        <v>-9.9431818181818177E-2</v>
      </c>
      <c r="J140" s="492">
        <f t="shared" si="67"/>
        <v>228</v>
      </c>
      <c r="K140" s="475">
        <f t="shared" si="67"/>
        <v>88</v>
      </c>
      <c r="L140" s="475">
        <f t="shared" si="67"/>
        <v>316</v>
      </c>
      <c r="M140" s="565">
        <f t="shared" si="68"/>
        <v>-0.10227272727272728</v>
      </c>
      <c r="N140" s="492">
        <f t="shared" si="69"/>
        <v>227</v>
      </c>
      <c r="O140" s="475">
        <f t="shared" si="69"/>
        <v>88</v>
      </c>
      <c r="P140" s="475">
        <f t="shared" si="69"/>
        <v>315</v>
      </c>
      <c r="Q140" s="539">
        <f t="shared" si="70"/>
        <v>-0.10511363636363637</v>
      </c>
      <c r="R140" s="492">
        <f t="shared" si="71"/>
        <v>226</v>
      </c>
      <c r="S140" s="475">
        <f t="shared" si="71"/>
        <v>87</v>
      </c>
      <c r="T140" s="475">
        <f t="shared" si="71"/>
        <v>313</v>
      </c>
      <c r="U140" s="539">
        <f t="shared" si="72"/>
        <v>-0.11079545454545454</v>
      </c>
      <c r="V140" s="492">
        <f t="shared" si="73"/>
        <v>0</v>
      </c>
      <c r="W140" s="475">
        <f t="shared" si="73"/>
        <v>0</v>
      </c>
      <c r="X140" s="475">
        <f t="shared" si="73"/>
        <v>0</v>
      </c>
      <c r="Y140" s="565">
        <f t="shared" si="74"/>
        <v>-1</v>
      </c>
      <c r="Z140" s="492">
        <f t="shared" si="75"/>
        <v>0</v>
      </c>
      <c r="AA140" s="475">
        <f t="shared" si="75"/>
        <v>0</v>
      </c>
      <c r="AB140" s="475">
        <f t="shared" si="75"/>
        <v>0</v>
      </c>
      <c r="AC140" s="565">
        <f t="shared" si="76"/>
        <v>-1</v>
      </c>
      <c r="AD140" s="564">
        <f t="shared" si="77"/>
        <v>0</v>
      </c>
      <c r="AE140" s="475">
        <f t="shared" si="77"/>
        <v>0</v>
      </c>
      <c r="AF140" s="475">
        <f t="shared" si="77"/>
        <v>0</v>
      </c>
      <c r="AG140" s="565">
        <f t="shared" si="78"/>
        <v>-1</v>
      </c>
    </row>
    <row r="141" spans="1:33" x14ac:dyDescent="0.2">
      <c r="A141" s="468" t="s">
        <v>174</v>
      </c>
      <c r="B141" s="457">
        <f>SUM(B142:B144)</f>
        <v>230</v>
      </c>
      <c r="C141" s="387">
        <f>SUM(C142:C144)</f>
        <v>89</v>
      </c>
      <c r="D141" s="387">
        <f>SUM(D142:D144)</f>
        <v>319</v>
      </c>
      <c r="E141" s="614">
        <f t="shared" si="64"/>
        <v>-9.375E-2</v>
      </c>
      <c r="F141" s="457">
        <f>SUM(F142:F144)</f>
        <v>229</v>
      </c>
      <c r="G141" s="387">
        <f>SUM(G142:G144)</f>
        <v>88</v>
      </c>
      <c r="H141" s="387">
        <f>SUM(H142:H144)</f>
        <v>317</v>
      </c>
      <c r="I141" s="569">
        <f t="shared" si="66"/>
        <v>-9.9431818181818177E-2</v>
      </c>
      <c r="J141" s="457">
        <f>SUM(J142:J144)</f>
        <v>228</v>
      </c>
      <c r="K141" s="387">
        <f>SUM(K142:K144)</f>
        <v>88</v>
      </c>
      <c r="L141" s="387">
        <f>SUM(L142:L144)</f>
        <v>316</v>
      </c>
      <c r="M141" s="545">
        <f t="shared" si="68"/>
        <v>-0.10227272727272728</v>
      </c>
      <c r="N141" s="457">
        <f>SUM(N142:N144)</f>
        <v>227</v>
      </c>
      <c r="O141" s="387">
        <f>SUM(O142:O144)</f>
        <v>88</v>
      </c>
      <c r="P141" s="387">
        <f>SUM(P142:P144)</f>
        <v>315</v>
      </c>
      <c r="Q141" s="568">
        <f t="shared" si="70"/>
        <v>-0.10511363636363637</v>
      </c>
      <c r="R141" s="457">
        <f>SUM(R142:R144)</f>
        <v>226</v>
      </c>
      <c r="S141" s="387">
        <f>SUM(S142:S144)</f>
        <v>87</v>
      </c>
      <c r="T141" s="387">
        <f>SUM(T142:T144)</f>
        <v>313</v>
      </c>
      <c r="U141" s="568">
        <f t="shared" si="72"/>
        <v>-0.11079545454545454</v>
      </c>
      <c r="V141" s="457">
        <f>SUM(V142:V144)</f>
        <v>0</v>
      </c>
      <c r="W141" s="387">
        <f>SUM(W142:W144)</f>
        <v>0</v>
      </c>
      <c r="X141" s="387">
        <f>SUM(X142:X144)</f>
        <v>0</v>
      </c>
      <c r="Y141" s="568">
        <f t="shared" si="74"/>
        <v>-1</v>
      </c>
      <c r="Z141" s="457">
        <f>SUM(Z142:Z144)</f>
        <v>0</v>
      </c>
      <c r="AA141" s="387">
        <f>SUM(AA142:AA144)</f>
        <v>0</v>
      </c>
      <c r="AB141" s="387">
        <f>SUM(AB142:AB144)</f>
        <v>0</v>
      </c>
      <c r="AC141" s="568">
        <f t="shared" si="76"/>
        <v>-1</v>
      </c>
      <c r="AD141" s="382">
        <f>SUM(AD142:AD144)</f>
        <v>0</v>
      </c>
      <c r="AE141" s="387">
        <f>SUM(AE142:AE144)</f>
        <v>0</v>
      </c>
      <c r="AF141" s="387">
        <f>SUM(AF142:AF144)</f>
        <v>0</v>
      </c>
      <c r="AG141" s="568">
        <f t="shared" si="78"/>
        <v>-1</v>
      </c>
    </row>
    <row r="142" spans="1:33" x14ac:dyDescent="0.2">
      <c r="A142" s="469" t="s">
        <v>104</v>
      </c>
      <c r="B142" s="493">
        <v>119</v>
      </c>
      <c r="C142" s="332">
        <v>49</v>
      </c>
      <c r="D142" s="332">
        <f>SUM(B142:C142)</f>
        <v>168</v>
      </c>
      <c r="E142" s="545">
        <f t="shared" si="64"/>
        <v>-8.6956521739130432E-2</v>
      </c>
      <c r="F142" s="493">
        <v>118</v>
      </c>
      <c r="G142" s="332">
        <v>49</v>
      </c>
      <c r="H142" s="476">
        <f>SUM(F142:G142)</f>
        <v>167</v>
      </c>
      <c r="I142" s="628">
        <f t="shared" si="66"/>
        <v>-9.2391304347826081E-2</v>
      </c>
      <c r="J142" s="493">
        <v>117</v>
      </c>
      <c r="K142" s="332">
        <v>49</v>
      </c>
      <c r="L142" s="476">
        <f>SUM(J142:K142)</f>
        <v>166</v>
      </c>
      <c r="M142" s="545">
        <f t="shared" si="68"/>
        <v>-9.7826086956521743E-2</v>
      </c>
      <c r="N142" s="493">
        <v>116</v>
      </c>
      <c r="O142" s="332">
        <v>49</v>
      </c>
      <c r="P142" s="476">
        <f>SUM(N142:O142)</f>
        <v>165</v>
      </c>
      <c r="Q142" s="545">
        <f t="shared" si="70"/>
        <v>-0.10326086956521739</v>
      </c>
      <c r="R142" s="493">
        <v>116</v>
      </c>
      <c r="S142" s="332">
        <v>49</v>
      </c>
      <c r="T142" s="476">
        <f>SUM(R142:S142)</f>
        <v>165</v>
      </c>
      <c r="U142" s="545">
        <f t="shared" si="72"/>
        <v>-0.10326086956521739</v>
      </c>
      <c r="V142" s="494"/>
      <c r="W142" s="476"/>
      <c r="X142" s="476">
        <f>SUM(V142:W142)</f>
        <v>0</v>
      </c>
      <c r="Y142" s="541">
        <f t="shared" si="74"/>
        <v>-1</v>
      </c>
      <c r="Z142" s="494"/>
      <c r="AA142" s="476"/>
      <c r="AB142" s="476">
        <f>SUM(Z142:AA142)</f>
        <v>0</v>
      </c>
      <c r="AC142" s="541">
        <f t="shared" si="76"/>
        <v>-1</v>
      </c>
      <c r="AD142" s="338"/>
      <c r="AE142" s="332"/>
      <c r="AF142" s="476">
        <f>SUM(AD142:AE142)</f>
        <v>0</v>
      </c>
      <c r="AG142" s="541">
        <f t="shared" si="78"/>
        <v>-1</v>
      </c>
    </row>
    <row r="143" spans="1:33" x14ac:dyDescent="0.2">
      <c r="A143" s="469" t="s">
        <v>176</v>
      </c>
      <c r="B143" s="493">
        <v>95</v>
      </c>
      <c r="C143" s="332">
        <v>27</v>
      </c>
      <c r="D143" s="332">
        <f t="shared" ref="D143:D144" si="79">SUM(B143:C143)</f>
        <v>122</v>
      </c>
      <c r="E143" s="545">
        <f t="shared" si="64"/>
        <v>-8.9552238805970144E-2</v>
      </c>
      <c r="F143" s="493">
        <v>95</v>
      </c>
      <c r="G143" s="332">
        <v>26</v>
      </c>
      <c r="H143" s="476">
        <f>SUM(F143:G143)</f>
        <v>121</v>
      </c>
      <c r="I143" s="628">
        <f t="shared" si="66"/>
        <v>-9.7014925373134331E-2</v>
      </c>
      <c r="J143" s="493">
        <v>95</v>
      </c>
      <c r="K143" s="332">
        <v>26</v>
      </c>
      <c r="L143" s="476">
        <f>SUM(J143:K143)</f>
        <v>121</v>
      </c>
      <c r="M143" s="545">
        <f t="shared" si="68"/>
        <v>-9.7014925373134331E-2</v>
      </c>
      <c r="N143" s="493">
        <v>95</v>
      </c>
      <c r="O143" s="332">
        <v>26</v>
      </c>
      <c r="P143" s="476">
        <f>SUM(N143:O143)</f>
        <v>121</v>
      </c>
      <c r="Q143" s="545">
        <f t="shared" si="70"/>
        <v>-9.7014925373134331E-2</v>
      </c>
      <c r="R143" s="493">
        <v>94</v>
      </c>
      <c r="S143" s="332">
        <v>26</v>
      </c>
      <c r="T143" s="476">
        <f>SUM(R143:S143)</f>
        <v>120</v>
      </c>
      <c r="U143" s="545">
        <f t="shared" si="72"/>
        <v>-0.1044776119402985</v>
      </c>
      <c r="V143" s="493"/>
      <c r="W143" s="332"/>
      <c r="X143" s="476">
        <f t="shared" ref="X143:X144" si="80">SUM(V143:W143)</f>
        <v>0</v>
      </c>
      <c r="Y143" s="541">
        <f t="shared" si="74"/>
        <v>-1</v>
      </c>
      <c r="Z143" s="493"/>
      <c r="AA143" s="332"/>
      <c r="AB143" s="476">
        <f t="shared" ref="AB143:AB144" si="81">SUM(Z143:AA143)</f>
        <v>0</v>
      </c>
      <c r="AC143" s="541">
        <f t="shared" si="76"/>
        <v>-1</v>
      </c>
      <c r="AD143" s="338"/>
      <c r="AE143" s="332"/>
      <c r="AF143" s="476">
        <f t="shared" ref="AF143:AF144" si="82">SUM(AD143:AE143)</f>
        <v>0</v>
      </c>
      <c r="AG143" s="541">
        <f t="shared" si="78"/>
        <v>-1</v>
      </c>
    </row>
    <row r="144" spans="1:33" ht="13.5" thickBot="1" x14ac:dyDescent="0.25">
      <c r="A144" s="471" t="s">
        <v>5</v>
      </c>
      <c r="B144" s="495">
        <v>16</v>
      </c>
      <c r="C144" s="477">
        <v>13</v>
      </c>
      <c r="D144" s="477">
        <f t="shared" si="79"/>
        <v>29</v>
      </c>
      <c r="E144" s="625">
        <f t="shared" si="64"/>
        <v>-0.14705882352941177</v>
      </c>
      <c r="F144" s="495">
        <v>16</v>
      </c>
      <c r="G144" s="477">
        <v>13</v>
      </c>
      <c r="H144" s="577">
        <f>SUM(F144:G144)</f>
        <v>29</v>
      </c>
      <c r="I144" s="625">
        <f t="shared" si="66"/>
        <v>-0.14705882352941177</v>
      </c>
      <c r="J144" s="495">
        <v>16</v>
      </c>
      <c r="K144" s="477">
        <v>13</v>
      </c>
      <c r="L144" s="577">
        <f>SUM(J144:K144)</f>
        <v>29</v>
      </c>
      <c r="M144" s="622">
        <f t="shared" si="68"/>
        <v>-0.14705882352941177</v>
      </c>
      <c r="N144" s="495">
        <v>16</v>
      </c>
      <c r="O144" s="477">
        <v>13</v>
      </c>
      <c r="P144" s="577">
        <f>SUM(N144:O144)</f>
        <v>29</v>
      </c>
      <c r="Q144" s="622">
        <f t="shared" si="70"/>
        <v>-0.14705882352941177</v>
      </c>
      <c r="R144" s="495">
        <v>16</v>
      </c>
      <c r="S144" s="477">
        <v>12</v>
      </c>
      <c r="T144" s="577">
        <f>SUM(R144:S144)</f>
        <v>28</v>
      </c>
      <c r="U144" s="622">
        <f t="shared" si="72"/>
        <v>-0.17647058823529413</v>
      </c>
      <c r="V144" s="495"/>
      <c r="W144" s="477"/>
      <c r="X144" s="577">
        <f t="shared" si="80"/>
        <v>0</v>
      </c>
      <c r="Y144" s="542">
        <f t="shared" si="74"/>
        <v>-1</v>
      </c>
      <c r="Z144" s="495"/>
      <c r="AA144" s="477"/>
      <c r="AB144" s="577">
        <f t="shared" si="81"/>
        <v>0</v>
      </c>
      <c r="AC144" s="542">
        <f t="shared" si="76"/>
        <v>-1</v>
      </c>
      <c r="AD144" s="618"/>
      <c r="AE144" s="477"/>
      <c r="AF144" s="577">
        <f t="shared" si="82"/>
        <v>0</v>
      </c>
      <c r="AG144" s="542">
        <f t="shared" si="78"/>
        <v>-1</v>
      </c>
    </row>
    <row r="145" spans="1:33" ht="13.5" thickBot="1" x14ac:dyDescent="0.25">
      <c r="A145" s="602"/>
      <c r="B145" s="603"/>
      <c r="C145" s="603"/>
      <c r="D145" s="603"/>
      <c r="E145" s="604"/>
      <c r="F145" s="603"/>
      <c r="G145" s="603"/>
      <c r="H145" s="593"/>
      <c r="I145" s="595"/>
      <c r="J145" s="603"/>
      <c r="K145" s="603"/>
      <c r="L145" s="593"/>
      <c r="M145" s="605"/>
      <c r="N145" s="603"/>
      <c r="O145" s="603"/>
      <c r="P145" s="593"/>
      <c r="Q145" s="605"/>
      <c r="R145" s="603"/>
      <c r="S145" s="603"/>
      <c r="T145" s="593"/>
      <c r="U145" s="605"/>
      <c r="V145" s="603"/>
      <c r="W145" s="603"/>
      <c r="X145" s="593"/>
      <c r="Y145" s="605"/>
      <c r="Z145" s="603"/>
      <c r="AA145" s="603"/>
      <c r="AB145" s="593"/>
      <c r="AC145" s="605"/>
      <c r="AD145" s="603"/>
      <c r="AE145" s="603"/>
      <c r="AF145" s="593"/>
      <c r="AG145" s="605"/>
    </row>
    <row r="146" spans="1:33" ht="13.5" thickBot="1" x14ac:dyDescent="0.25">
      <c r="A146" s="606" t="s">
        <v>174</v>
      </c>
      <c r="B146" s="607">
        <f>B141</f>
        <v>230</v>
      </c>
      <c r="C146" s="608">
        <f>C141</f>
        <v>89</v>
      </c>
      <c r="D146" s="608">
        <f>D141</f>
        <v>319</v>
      </c>
      <c r="E146" s="626">
        <f>(D146-$H71)/$H71</f>
        <v>-9.375E-2</v>
      </c>
      <c r="F146" s="607">
        <f>F141</f>
        <v>229</v>
      </c>
      <c r="G146" s="608">
        <f>G141</f>
        <v>88</v>
      </c>
      <c r="H146" s="608">
        <f>H141</f>
        <v>317</v>
      </c>
      <c r="I146" s="627">
        <f>(H146-$H71)/$H71</f>
        <v>-9.9431818181818177E-2</v>
      </c>
      <c r="J146" s="607">
        <f>J141</f>
        <v>228</v>
      </c>
      <c r="K146" s="608">
        <f>K141</f>
        <v>88</v>
      </c>
      <c r="L146" s="608">
        <f>L141</f>
        <v>316</v>
      </c>
      <c r="M146" s="611">
        <f>(L146-$H71)/$H71</f>
        <v>-0.10227272727272728</v>
      </c>
      <c r="N146" s="607">
        <f>N141</f>
        <v>227</v>
      </c>
      <c r="O146" s="608">
        <f>O141</f>
        <v>88</v>
      </c>
      <c r="P146" s="608">
        <f>P141</f>
        <v>315</v>
      </c>
      <c r="Q146" s="611">
        <f>(P146-$H71)/$H71</f>
        <v>-0.10511363636363637</v>
      </c>
      <c r="R146" s="607">
        <f>R141</f>
        <v>226</v>
      </c>
      <c r="S146" s="608">
        <f>S141</f>
        <v>87</v>
      </c>
      <c r="T146" s="608">
        <f>T141</f>
        <v>313</v>
      </c>
      <c r="U146" s="611">
        <f>(T146-$H71)/$H71</f>
        <v>-0.11079545454545454</v>
      </c>
      <c r="V146" s="607">
        <f>V141</f>
        <v>0</v>
      </c>
      <c r="W146" s="608">
        <f>W141</f>
        <v>0</v>
      </c>
      <c r="X146" s="608">
        <f>X141</f>
        <v>0</v>
      </c>
      <c r="Y146" s="611">
        <f>(X146-$H71)/$H71</f>
        <v>-1</v>
      </c>
      <c r="Z146" s="607">
        <f>Z141</f>
        <v>0</v>
      </c>
      <c r="AA146" s="608">
        <f>AA141</f>
        <v>0</v>
      </c>
      <c r="AB146" s="608">
        <f>AB141</f>
        <v>0</v>
      </c>
      <c r="AC146" s="611">
        <f>(AB146-$H71)/$H71</f>
        <v>-1</v>
      </c>
      <c r="AD146" s="607">
        <f>AD141</f>
        <v>0</v>
      </c>
      <c r="AE146" s="608">
        <f>AE141</f>
        <v>0</v>
      </c>
      <c r="AF146" s="608">
        <f>AF141</f>
        <v>0</v>
      </c>
      <c r="AG146" s="611">
        <f>(AF146-$H71)/$H71</f>
        <v>-1</v>
      </c>
    </row>
    <row r="147" spans="1:33" x14ac:dyDescent="0.2">
      <c r="A147" s="630"/>
      <c r="B147" s="630"/>
      <c r="C147" s="630"/>
      <c r="D147" s="630"/>
      <c r="E147" s="630"/>
      <c r="F147" s="630"/>
      <c r="G147" s="630"/>
      <c r="H147" s="630"/>
      <c r="I147" s="630"/>
      <c r="J147" s="630"/>
      <c r="K147" s="630"/>
      <c r="L147" s="630"/>
      <c r="M147" s="630"/>
      <c r="N147" s="630"/>
      <c r="O147" s="630"/>
      <c r="P147" s="630"/>
      <c r="Q147" s="630"/>
      <c r="R147" s="630"/>
      <c r="S147" s="630"/>
      <c r="T147" s="630"/>
      <c r="U147" s="630"/>
      <c r="V147" s="630"/>
      <c r="W147" s="630"/>
      <c r="X147" s="630"/>
      <c r="Y147" s="630"/>
      <c r="Z147" s="630"/>
      <c r="AA147" s="630"/>
      <c r="AB147" s="630"/>
      <c r="AC147" s="630"/>
      <c r="AD147" s="630"/>
      <c r="AE147" s="630"/>
      <c r="AF147" s="630"/>
      <c r="AG147" s="630"/>
    </row>
    <row r="148" spans="1:33" x14ac:dyDescent="0.2">
      <c r="A148" s="898" t="s">
        <v>50</v>
      </c>
      <c r="B148" s="898"/>
      <c r="C148" s="898"/>
      <c r="D148" s="898"/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898"/>
      <c r="P148" s="898"/>
      <c r="Q148" s="898"/>
      <c r="R148" s="898"/>
      <c r="S148" s="898"/>
      <c r="T148" s="898"/>
      <c r="U148" s="898"/>
      <c r="V148" s="898"/>
      <c r="W148" s="898"/>
      <c r="X148" s="898"/>
      <c r="Y148" s="898"/>
      <c r="Z148" s="898"/>
      <c r="AA148" s="898"/>
      <c r="AB148" s="898"/>
      <c r="AC148" s="898"/>
      <c r="AD148" s="898"/>
      <c r="AE148" s="898"/>
      <c r="AF148" s="898"/>
      <c r="AG148" s="898"/>
    </row>
    <row r="149" spans="1:33" x14ac:dyDescent="0.2">
      <c r="A149" s="630" t="s">
        <v>204</v>
      </c>
      <c r="B149" s="478"/>
      <c r="C149" s="478"/>
      <c r="D149" s="478"/>
      <c r="E149" s="478"/>
    </row>
  </sheetData>
  <mergeCells count="36">
    <mergeCell ref="A148:AG148"/>
    <mergeCell ref="AD76:AG76"/>
    <mergeCell ref="B137:E137"/>
    <mergeCell ref="F137:I137"/>
    <mergeCell ref="J137:M137"/>
    <mergeCell ref="N137:Q137"/>
    <mergeCell ref="R137:U137"/>
    <mergeCell ref="V137:Y137"/>
    <mergeCell ref="Z137:AC137"/>
    <mergeCell ref="AD137:AG137"/>
    <mergeCell ref="Z62:AC62"/>
    <mergeCell ref="AD62:AG62"/>
    <mergeCell ref="A73:AG73"/>
    <mergeCell ref="B76:E76"/>
    <mergeCell ref="F76:I76"/>
    <mergeCell ref="J76:M76"/>
    <mergeCell ref="N76:Q76"/>
    <mergeCell ref="R76:U76"/>
    <mergeCell ref="V76:Y76"/>
    <mergeCell ref="Z76:AC76"/>
    <mergeCell ref="V1:Y1"/>
    <mergeCell ref="Z1:AC1"/>
    <mergeCell ref="AD1:AG1"/>
    <mergeCell ref="A62:A63"/>
    <mergeCell ref="B62:E62"/>
    <mergeCell ref="F62:I62"/>
    <mergeCell ref="J62:M62"/>
    <mergeCell ref="N62:Q62"/>
    <mergeCell ref="R62:U62"/>
    <mergeCell ref="V62:Y62"/>
    <mergeCell ref="A1:A2"/>
    <mergeCell ref="B1:E1"/>
    <mergeCell ref="F1:I1"/>
    <mergeCell ref="J1:M1"/>
    <mergeCell ref="N1:Q1"/>
    <mergeCell ref="R1:U1"/>
  </mergeCells>
  <pageMargins left="0.39370078740157483" right="0.23622047244094491" top="3.937007874015748E-2" bottom="3.937007874015748E-2" header="0.31496062992125984" footer="0.31496062992125984"/>
  <pageSetup paperSize="9" scale="30" orientation="landscape" r:id="rId1"/>
  <rowBreaks count="1" manualBreakCount="1">
    <brk id="73" max="16383" man="1"/>
  </rowBreaks>
  <colBreaks count="1" manualBreakCount="1">
    <brk id="25" max="10485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"/>
  <sheetViews>
    <sheetView workbookViewId="0">
      <selection activeCell="B3" sqref="B3"/>
    </sheetView>
  </sheetViews>
  <sheetFormatPr defaultColWidth="8.85546875" defaultRowHeight="15" x14ac:dyDescent="0.2"/>
  <cols>
    <col min="1" max="1" width="15.42578125" style="1" customWidth="1"/>
    <col min="2" max="2" width="5" style="1" customWidth="1"/>
    <col min="3" max="4" width="4" style="1" bestFit="1" customWidth="1"/>
    <col min="5" max="5" width="5.42578125" style="1" bestFit="1" customWidth="1"/>
    <col min="6" max="8" width="4" style="1" bestFit="1" customWidth="1"/>
    <col min="9" max="9" width="5.42578125" style="1" bestFit="1" customWidth="1"/>
    <col min="10" max="12" width="4" style="1" bestFit="1" customWidth="1"/>
    <col min="13" max="13" width="5.42578125" style="1" bestFit="1" customWidth="1"/>
    <col min="14" max="16" width="4" style="1" bestFit="1" customWidth="1"/>
    <col min="17" max="17" width="5.42578125" style="1" bestFit="1" customWidth="1"/>
    <col min="18" max="20" width="4" style="1" bestFit="1" customWidth="1"/>
    <col min="21" max="21" width="6.140625" style="1" bestFit="1" customWidth="1"/>
    <col min="22" max="24" width="4" style="1" bestFit="1" customWidth="1"/>
    <col min="25" max="25" width="6.140625" style="1" bestFit="1" customWidth="1"/>
    <col min="26" max="27" width="4" style="1" bestFit="1" customWidth="1"/>
    <col min="28" max="28" width="4.28515625" style="1" bestFit="1" customWidth="1"/>
    <col min="29" max="29" width="6.140625" style="1" bestFit="1" customWidth="1"/>
    <col min="30" max="30" width="5.140625" style="1" customWidth="1"/>
    <col min="31" max="16384" width="8.85546875" style="1"/>
  </cols>
  <sheetData>
    <row r="1" spans="1:30" ht="17.25" thickTop="1" thickBot="1" x14ac:dyDescent="0.3">
      <c r="A1" s="138"/>
      <c r="B1" s="889" t="s">
        <v>57</v>
      </c>
      <c r="C1" s="890"/>
      <c r="D1" s="890"/>
      <c r="E1" s="891"/>
      <c r="F1" s="889" t="s">
        <v>59</v>
      </c>
      <c r="G1" s="890"/>
      <c r="H1" s="890"/>
      <c r="I1" s="891"/>
      <c r="J1" s="889" t="s">
        <v>27</v>
      </c>
      <c r="K1" s="890"/>
      <c r="L1" s="890"/>
      <c r="M1" s="891"/>
      <c r="N1" s="889" t="s">
        <v>61</v>
      </c>
      <c r="O1" s="890"/>
      <c r="P1" s="890"/>
      <c r="Q1" s="891"/>
      <c r="R1" s="889" t="s">
        <v>62</v>
      </c>
      <c r="S1" s="890"/>
      <c r="T1" s="890"/>
      <c r="U1" s="891"/>
      <c r="V1" s="889" t="s">
        <v>63</v>
      </c>
      <c r="W1" s="890"/>
      <c r="X1" s="890"/>
      <c r="Y1" s="891"/>
      <c r="Z1" s="885" t="s">
        <v>64</v>
      </c>
      <c r="AA1" s="886"/>
      <c r="AB1" s="887"/>
      <c r="AC1" s="888"/>
      <c r="AD1" s="4"/>
    </row>
    <row r="2" spans="1:30" ht="17.25" thickTop="1" thickBot="1" x14ac:dyDescent="0.3">
      <c r="A2" s="139"/>
      <c r="B2" s="63" t="s">
        <v>22</v>
      </c>
      <c r="C2" s="64" t="s">
        <v>21</v>
      </c>
      <c r="D2" s="59" t="s">
        <v>23</v>
      </c>
      <c r="E2" s="114"/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  <c r="AD2" s="4"/>
    </row>
    <row r="3" spans="1:30" ht="15.75" thickTop="1" x14ac:dyDescent="0.2">
      <c r="A3" s="140" t="s">
        <v>44</v>
      </c>
      <c r="B3" s="69">
        <v>41</v>
      </c>
      <c r="C3" s="70">
        <v>50</v>
      </c>
      <c r="D3" s="112">
        <f t="shared" ref="D3:D22" si="0">B3+C3</f>
        <v>91</v>
      </c>
      <c r="E3" s="115"/>
      <c r="F3" s="69">
        <v>39</v>
      </c>
      <c r="G3" s="70">
        <v>47</v>
      </c>
      <c r="H3" s="70">
        <f t="shared" ref="H3:H20" si="1">F3+G3</f>
        <v>86</v>
      </c>
      <c r="I3" s="71">
        <f t="shared" ref="I3:I21" si="2">(D3-H3)/D3</f>
        <v>5.4945054945054944E-2</v>
      </c>
      <c r="J3" s="69">
        <v>39</v>
      </c>
      <c r="K3" s="70">
        <v>47</v>
      </c>
      <c r="L3" s="72">
        <f t="shared" ref="L3:L20" si="3">J3+K3</f>
        <v>86</v>
      </c>
      <c r="M3" s="71">
        <f t="shared" ref="M3:M21" si="4">($D3-L3)/$D3</f>
        <v>5.4945054945054944E-2</v>
      </c>
      <c r="N3" s="69">
        <v>39</v>
      </c>
      <c r="O3" s="70">
        <v>47</v>
      </c>
      <c r="P3" s="72">
        <f t="shared" ref="P3:P20" si="5">N3+O3</f>
        <v>86</v>
      </c>
      <c r="Q3" s="71">
        <f t="shared" ref="Q3:Q21" si="6">($D3-P3)/$D3</f>
        <v>5.4945054945054944E-2</v>
      </c>
      <c r="R3" s="69">
        <v>39</v>
      </c>
      <c r="S3" s="70">
        <v>47</v>
      </c>
      <c r="T3" s="72">
        <f t="shared" ref="T3:T20" si="7">R3+S3</f>
        <v>86</v>
      </c>
      <c r="U3" s="71">
        <f t="shared" ref="U3:U21" si="8">($D3-T3)/$D3</f>
        <v>5.4945054945054944E-2</v>
      </c>
      <c r="V3" s="69">
        <v>39</v>
      </c>
      <c r="W3" s="70">
        <v>46</v>
      </c>
      <c r="X3" s="72">
        <f>SUM(V3:W3)</f>
        <v>85</v>
      </c>
      <c r="Y3" s="71">
        <f t="shared" ref="Y3:Y21" si="9">($D3-X3)/$D3</f>
        <v>6.5934065934065936E-2</v>
      </c>
      <c r="Z3" s="69">
        <v>41</v>
      </c>
      <c r="AA3" s="70">
        <v>43</v>
      </c>
      <c r="AB3" s="72">
        <f t="shared" ref="AB3:AB21" si="10">SUM(Z3:AA3)</f>
        <v>84</v>
      </c>
      <c r="AC3" s="74">
        <f t="shared" ref="AC3:AC21" si="11">($D3-AB3)/$D3</f>
        <v>7.6923076923076927E-2</v>
      </c>
      <c r="AD3" s="2"/>
    </row>
    <row r="4" spans="1:30" x14ac:dyDescent="0.2">
      <c r="A4" s="140" t="s">
        <v>9</v>
      </c>
      <c r="B4" s="75">
        <v>66</v>
      </c>
      <c r="C4" s="76">
        <v>14</v>
      </c>
      <c r="D4" s="112">
        <f t="shared" si="0"/>
        <v>80</v>
      </c>
      <c r="E4" s="115"/>
      <c r="F4" s="75">
        <v>66</v>
      </c>
      <c r="G4" s="76">
        <v>14</v>
      </c>
      <c r="H4" s="70">
        <f t="shared" si="1"/>
        <v>80</v>
      </c>
      <c r="I4" s="71">
        <f t="shared" si="2"/>
        <v>0</v>
      </c>
      <c r="J4" s="75">
        <v>66</v>
      </c>
      <c r="K4" s="76">
        <v>14</v>
      </c>
      <c r="L4" s="70">
        <f t="shared" si="3"/>
        <v>80</v>
      </c>
      <c r="M4" s="71">
        <f t="shared" si="4"/>
        <v>0</v>
      </c>
      <c r="N4" s="75">
        <v>66</v>
      </c>
      <c r="O4" s="76">
        <v>14</v>
      </c>
      <c r="P4" s="70">
        <f t="shared" si="5"/>
        <v>80</v>
      </c>
      <c r="Q4" s="71">
        <f t="shared" si="6"/>
        <v>0</v>
      </c>
      <c r="R4" s="75">
        <v>66</v>
      </c>
      <c r="S4" s="76">
        <v>14</v>
      </c>
      <c r="T4" s="70">
        <v>80</v>
      </c>
      <c r="U4" s="71">
        <f t="shared" si="8"/>
        <v>0</v>
      </c>
      <c r="V4" s="75">
        <v>66</v>
      </c>
      <c r="W4" s="76">
        <v>14</v>
      </c>
      <c r="X4" s="76">
        <v>80</v>
      </c>
      <c r="Y4" s="71">
        <f t="shared" si="9"/>
        <v>0</v>
      </c>
      <c r="Z4" s="75">
        <v>58</v>
      </c>
      <c r="AA4" s="76">
        <v>12</v>
      </c>
      <c r="AB4" s="70">
        <f t="shared" si="10"/>
        <v>70</v>
      </c>
      <c r="AC4" s="77">
        <f t="shared" si="11"/>
        <v>0.125</v>
      </c>
      <c r="AD4" s="2"/>
    </row>
    <row r="5" spans="1:30" x14ac:dyDescent="0.2">
      <c r="A5" s="140" t="s">
        <v>3</v>
      </c>
      <c r="B5" s="75">
        <v>24</v>
      </c>
      <c r="C5" s="76">
        <v>1</v>
      </c>
      <c r="D5" s="112">
        <f t="shared" si="0"/>
        <v>25</v>
      </c>
      <c r="E5" s="115"/>
      <c r="F5" s="75">
        <v>23</v>
      </c>
      <c r="G5" s="76">
        <v>1</v>
      </c>
      <c r="H5" s="70">
        <f t="shared" si="1"/>
        <v>24</v>
      </c>
      <c r="I5" s="71">
        <f t="shared" si="2"/>
        <v>0.04</v>
      </c>
      <c r="J5" s="75">
        <v>26</v>
      </c>
      <c r="K5" s="76">
        <v>1</v>
      </c>
      <c r="L5" s="70">
        <f t="shared" si="3"/>
        <v>27</v>
      </c>
      <c r="M5" s="71">
        <f t="shared" si="4"/>
        <v>-0.08</v>
      </c>
      <c r="N5" s="75">
        <v>26</v>
      </c>
      <c r="O5" s="76">
        <v>1</v>
      </c>
      <c r="P5" s="70">
        <f t="shared" si="5"/>
        <v>27</v>
      </c>
      <c r="Q5" s="71">
        <f t="shared" si="6"/>
        <v>-0.08</v>
      </c>
      <c r="R5" s="75">
        <v>24</v>
      </c>
      <c r="S5" s="76">
        <v>1</v>
      </c>
      <c r="T5" s="70">
        <f t="shared" si="7"/>
        <v>25</v>
      </c>
      <c r="U5" s="71">
        <f t="shared" si="8"/>
        <v>0</v>
      </c>
      <c r="V5" s="75">
        <v>24</v>
      </c>
      <c r="W5" s="76">
        <v>1</v>
      </c>
      <c r="X5" s="76">
        <f t="shared" ref="X5:X20" si="12">V5+W5</f>
        <v>25</v>
      </c>
      <c r="Y5" s="71">
        <f t="shared" si="9"/>
        <v>0</v>
      </c>
      <c r="Z5" s="75">
        <v>22</v>
      </c>
      <c r="AA5" s="76">
        <v>1</v>
      </c>
      <c r="AB5" s="70">
        <f t="shared" si="10"/>
        <v>23</v>
      </c>
      <c r="AC5" s="77">
        <f t="shared" si="11"/>
        <v>0.08</v>
      </c>
      <c r="AD5" s="2"/>
    </row>
    <row r="6" spans="1:30" x14ac:dyDescent="0.2">
      <c r="A6" s="140" t="s">
        <v>4</v>
      </c>
      <c r="B6" s="75">
        <v>69</v>
      </c>
      <c r="C6" s="76">
        <v>1</v>
      </c>
      <c r="D6" s="112">
        <f t="shared" si="0"/>
        <v>70</v>
      </c>
      <c r="E6" s="115"/>
      <c r="F6" s="75">
        <v>69</v>
      </c>
      <c r="G6" s="76">
        <v>1</v>
      </c>
      <c r="H6" s="70">
        <f t="shared" si="1"/>
        <v>70</v>
      </c>
      <c r="I6" s="71">
        <f t="shared" si="2"/>
        <v>0</v>
      </c>
      <c r="J6" s="75">
        <v>66</v>
      </c>
      <c r="K6" s="76">
        <v>1</v>
      </c>
      <c r="L6" s="70">
        <f t="shared" si="3"/>
        <v>67</v>
      </c>
      <c r="M6" s="71">
        <f t="shared" si="4"/>
        <v>4.2857142857142858E-2</v>
      </c>
      <c r="N6" s="75">
        <v>66</v>
      </c>
      <c r="O6" s="76">
        <v>1</v>
      </c>
      <c r="P6" s="70">
        <f t="shared" si="5"/>
        <v>67</v>
      </c>
      <c r="Q6" s="71">
        <f t="shared" si="6"/>
        <v>4.2857142857142858E-2</v>
      </c>
      <c r="R6" s="75">
        <v>64</v>
      </c>
      <c r="S6" s="76">
        <v>1</v>
      </c>
      <c r="T6" s="70">
        <f t="shared" si="7"/>
        <v>65</v>
      </c>
      <c r="U6" s="71">
        <f t="shared" si="8"/>
        <v>7.1428571428571425E-2</v>
      </c>
      <c r="V6" s="75">
        <v>64</v>
      </c>
      <c r="W6" s="76">
        <v>1</v>
      </c>
      <c r="X6" s="70">
        <f t="shared" si="12"/>
        <v>65</v>
      </c>
      <c r="Y6" s="71">
        <f t="shared" si="9"/>
        <v>7.1428571428571425E-2</v>
      </c>
      <c r="Z6" s="75">
        <v>59</v>
      </c>
      <c r="AA6" s="76">
        <v>1</v>
      </c>
      <c r="AB6" s="70">
        <f t="shared" si="10"/>
        <v>60</v>
      </c>
      <c r="AC6" s="77">
        <f t="shared" si="11"/>
        <v>0.14285714285714285</v>
      </c>
      <c r="AD6" s="2"/>
    </row>
    <row r="7" spans="1:30" x14ac:dyDescent="0.2">
      <c r="A7" s="140" t="s">
        <v>11</v>
      </c>
      <c r="B7" s="75">
        <v>14</v>
      </c>
      <c r="C7" s="76">
        <v>8</v>
      </c>
      <c r="D7" s="112">
        <f t="shared" si="0"/>
        <v>22</v>
      </c>
      <c r="E7" s="115"/>
      <c r="F7" s="75">
        <v>13</v>
      </c>
      <c r="G7" s="76">
        <v>8</v>
      </c>
      <c r="H7" s="70">
        <f t="shared" si="1"/>
        <v>21</v>
      </c>
      <c r="I7" s="71">
        <f t="shared" si="2"/>
        <v>4.5454545454545456E-2</v>
      </c>
      <c r="J7" s="75">
        <v>13</v>
      </c>
      <c r="K7" s="76">
        <v>8</v>
      </c>
      <c r="L7" s="70">
        <f t="shared" si="3"/>
        <v>21</v>
      </c>
      <c r="M7" s="71">
        <f t="shared" si="4"/>
        <v>4.5454545454545456E-2</v>
      </c>
      <c r="N7" s="75">
        <v>13</v>
      </c>
      <c r="O7" s="76">
        <v>8</v>
      </c>
      <c r="P7" s="70">
        <f t="shared" si="5"/>
        <v>21</v>
      </c>
      <c r="Q7" s="71">
        <f t="shared" si="6"/>
        <v>4.5454545454545456E-2</v>
      </c>
      <c r="R7" s="75">
        <v>13</v>
      </c>
      <c r="S7" s="76">
        <v>8</v>
      </c>
      <c r="T7" s="70">
        <f t="shared" si="7"/>
        <v>21</v>
      </c>
      <c r="U7" s="71">
        <f t="shared" si="8"/>
        <v>4.5454545454545456E-2</v>
      </c>
      <c r="V7" s="75">
        <v>13</v>
      </c>
      <c r="W7" s="76">
        <v>8</v>
      </c>
      <c r="X7" s="70">
        <f t="shared" si="12"/>
        <v>21</v>
      </c>
      <c r="Y7" s="71">
        <f t="shared" si="9"/>
        <v>4.5454545454545456E-2</v>
      </c>
      <c r="Z7" s="75">
        <v>11</v>
      </c>
      <c r="AA7" s="76">
        <v>7</v>
      </c>
      <c r="AB7" s="70">
        <f t="shared" si="10"/>
        <v>18</v>
      </c>
      <c r="AC7" s="77">
        <f t="shared" si="11"/>
        <v>0.18181818181818182</v>
      </c>
      <c r="AD7" s="2"/>
    </row>
    <row r="8" spans="1:30" x14ac:dyDescent="0.2">
      <c r="A8" s="140" t="s">
        <v>39</v>
      </c>
      <c r="B8" s="75">
        <v>28</v>
      </c>
      <c r="C8" s="76">
        <v>12</v>
      </c>
      <c r="D8" s="112">
        <f t="shared" si="0"/>
        <v>40</v>
      </c>
      <c r="E8" s="115"/>
      <c r="F8" s="75">
        <v>29</v>
      </c>
      <c r="G8" s="76">
        <v>13</v>
      </c>
      <c r="H8" s="70">
        <f t="shared" si="1"/>
        <v>42</v>
      </c>
      <c r="I8" s="71">
        <f t="shared" si="2"/>
        <v>-0.05</v>
      </c>
      <c r="J8" s="75">
        <v>29</v>
      </c>
      <c r="K8" s="76">
        <v>13</v>
      </c>
      <c r="L8" s="70">
        <f t="shared" si="3"/>
        <v>42</v>
      </c>
      <c r="M8" s="71">
        <f t="shared" si="4"/>
        <v>-0.05</v>
      </c>
      <c r="N8" s="75">
        <v>29</v>
      </c>
      <c r="O8" s="76">
        <v>13</v>
      </c>
      <c r="P8" s="70">
        <f t="shared" si="5"/>
        <v>42</v>
      </c>
      <c r="Q8" s="71">
        <f t="shared" si="6"/>
        <v>-0.05</v>
      </c>
      <c r="R8" s="75">
        <v>29</v>
      </c>
      <c r="S8" s="76">
        <v>13</v>
      </c>
      <c r="T8" s="70">
        <f t="shared" si="7"/>
        <v>42</v>
      </c>
      <c r="U8" s="71">
        <f t="shared" si="8"/>
        <v>-0.05</v>
      </c>
      <c r="V8" s="75">
        <v>27</v>
      </c>
      <c r="W8" s="76">
        <v>13</v>
      </c>
      <c r="X8" s="70">
        <f t="shared" si="12"/>
        <v>40</v>
      </c>
      <c r="Y8" s="71">
        <f t="shared" si="9"/>
        <v>0</v>
      </c>
      <c r="Z8" s="75">
        <v>27</v>
      </c>
      <c r="AA8" s="76">
        <v>12</v>
      </c>
      <c r="AB8" s="70">
        <f t="shared" si="10"/>
        <v>39</v>
      </c>
      <c r="AC8" s="77">
        <f t="shared" si="11"/>
        <v>2.5000000000000001E-2</v>
      </c>
      <c r="AD8" s="2"/>
    </row>
    <row r="9" spans="1:30" x14ac:dyDescent="0.2">
      <c r="A9" s="141" t="s">
        <v>7</v>
      </c>
      <c r="B9" s="75">
        <v>84</v>
      </c>
      <c r="C9" s="76">
        <v>7</v>
      </c>
      <c r="D9" s="112">
        <f t="shared" si="0"/>
        <v>91</v>
      </c>
      <c r="E9" s="115"/>
      <c r="F9" s="75">
        <v>83</v>
      </c>
      <c r="G9" s="76">
        <v>7</v>
      </c>
      <c r="H9" s="70">
        <f t="shared" si="1"/>
        <v>90</v>
      </c>
      <c r="I9" s="71">
        <f t="shared" si="2"/>
        <v>1.098901098901099E-2</v>
      </c>
      <c r="J9" s="75">
        <v>81</v>
      </c>
      <c r="K9" s="76">
        <v>7</v>
      </c>
      <c r="L9" s="70">
        <f t="shared" si="3"/>
        <v>88</v>
      </c>
      <c r="M9" s="71">
        <f t="shared" si="4"/>
        <v>3.2967032967032968E-2</v>
      </c>
      <c r="N9" s="75">
        <v>81</v>
      </c>
      <c r="O9" s="76">
        <v>7</v>
      </c>
      <c r="P9" s="70">
        <f t="shared" si="5"/>
        <v>88</v>
      </c>
      <c r="Q9" s="71">
        <f t="shared" si="6"/>
        <v>3.2967032967032968E-2</v>
      </c>
      <c r="R9" s="75">
        <v>80</v>
      </c>
      <c r="S9" s="76">
        <v>7</v>
      </c>
      <c r="T9" s="70">
        <f t="shared" si="7"/>
        <v>87</v>
      </c>
      <c r="U9" s="71">
        <f t="shared" si="8"/>
        <v>4.3956043956043959E-2</v>
      </c>
      <c r="V9" s="75">
        <v>77</v>
      </c>
      <c r="W9" s="76">
        <v>7</v>
      </c>
      <c r="X9" s="70">
        <f t="shared" si="12"/>
        <v>84</v>
      </c>
      <c r="Y9" s="71">
        <f t="shared" si="9"/>
        <v>7.6923076923076927E-2</v>
      </c>
      <c r="Z9" s="75">
        <v>70</v>
      </c>
      <c r="AA9" s="76">
        <v>7</v>
      </c>
      <c r="AB9" s="70">
        <f t="shared" si="10"/>
        <v>77</v>
      </c>
      <c r="AC9" s="77">
        <f t="shared" si="11"/>
        <v>0.15384615384615385</v>
      </c>
      <c r="AD9" s="2"/>
    </row>
    <row r="10" spans="1:30" x14ac:dyDescent="0.2">
      <c r="A10" s="141" t="s">
        <v>1</v>
      </c>
      <c r="B10" s="75">
        <v>17</v>
      </c>
      <c r="C10" s="76">
        <v>3</v>
      </c>
      <c r="D10" s="112">
        <f t="shared" si="0"/>
        <v>20</v>
      </c>
      <c r="E10" s="115"/>
      <c r="F10" s="75">
        <v>17</v>
      </c>
      <c r="G10" s="76">
        <v>3</v>
      </c>
      <c r="H10" s="70">
        <f t="shared" si="1"/>
        <v>20</v>
      </c>
      <c r="I10" s="71">
        <f t="shared" si="2"/>
        <v>0</v>
      </c>
      <c r="J10" s="75">
        <v>17</v>
      </c>
      <c r="K10" s="76">
        <v>3</v>
      </c>
      <c r="L10" s="70">
        <f t="shared" si="3"/>
        <v>20</v>
      </c>
      <c r="M10" s="71">
        <f t="shared" si="4"/>
        <v>0</v>
      </c>
      <c r="N10" s="75">
        <v>17</v>
      </c>
      <c r="O10" s="76">
        <v>3</v>
      </c>
      <c r="P10" s="70">
        <v>20</v>
      </c>
      <c r="Q10" s="71">
        <f t="shared" si="6"/>
        <v>0</v>
      </c>
      <c r="R10" s="75">
        <v>17</v>
      </c>
      <c r="S10" s="76">
        <v>3</v>
      </c>
      <c r="T10" s="70">
        <f t="shared" si="7"/>
        <v>20</v>
      </c>
      <c r="U10" s="71">
        <f t="shared" si="8"/>
        <v>0</v>
      </c>
      <c r="V10" s="75">
        <v>17</v>
      </c>
      <c r="W10" s="76">
        <v>3</v>
      </c>
      <c r="X10" s="70">
        <f t="shared" si="12"/>
        <v>20</v>
      </c>
      <c r="Y10" s="71">
        <f t="shared" si="9"/>
        <v>0</v>
      </c>
      <c r="Z10" s="75">
        <v>19</v>
      </c>
      <c r="AA10" s="76">
        <v>3</v>
      </c>
      <c r="AB10" s="70">
        <f t="shared" si="10"/>
        <v>22</v>
      </c>
      <c r="AC10" s="77">
        <f t="shared" si="11"/>
        <v>-0.1</v>
      </c>
      <c r="AD10" s="2"/>
    </row>
    <row r="11" spans="1:30" x14ac:dyDescent="0.2">
      <c r="A11" s="141" t="s">
        <v>60</v>
      </c>
      <c r="B11" s="75">
        <v>26</v>
      </c>
      <c r="C11" s="76">
        <v>37</v>
      </c>
      <c r="D11" s="112">
        <f t="shared" si="0"/>
        <v>63</v>
      </c>
      <c r="E11" s="115"/>
      <c r="F11" s="75">
        <v>26</v>
      </c>
      <c r="G11" s="76">
        <v>39</v>
      </c>
      <c r="H11" s="70">
        <f t="shared" si="1"/>
        <v>65</v>
      </c>
      <c r="I11" s="71">
        <f t="shared" si="2"/>
        <v>-3.1746031746031744E-2</v>
      </c>
      <c r="J11" s="75">
        <v>26</v>
      </c>
      <c r="K11" s="76">
        <v>39</v>
      </c>
      <c r="L11" s="70">
        <f t="shared" si="3"/>
        <v>65</v>
      </c>
      <c r="M11" s="71">
        <f t="shared" si="4"/>
        <v>-3.1746031746031744E-2</v>
      </c>
      <c r="N11" s="75">
        <v>26</v>
      </c>
      <c r="O11" s="76">
        <v>39</v>
      </c>
      <c r="P11" s="70">
        <f t="shared" si="5"/>
        <v>65</v>
      </c>
      <c r="Q11" s="71">
        <f t="shared" si="6"/>
        <v>-3.1746031746031744E-2</v>
      </c>
      <c r="R11" s="75">
        <v>26</v>
      </c>
      <c r="S11" s="76">
        <v>36</v>
      </c>
      <c r="T11" s="70">
        <f t="shared" si="7"/>
        <v>62</v>
      </c>
      <c r="U11" s="71">
        <f t="shared" si="8"/>
        <v>1.5873015873015872E-2</v>
      </c>
      <c r="V11" s="75">
        <v>24</v>
      </c>
      <c r="W11" s="76">
        <v>36</v>
      </c>
      <c r="X11" s="70">
        <f t="shared" si="12"/>
        <v>60</v>
      </c>
      <c r="Y11" s="71">
        <f t="shared" si="9"/>
        <v>4.7619047619047616E-2</v>
      </c>
      <c r="Z11" s="75">
        <v>24</v>
      </c>
      <c r="AA11" s="76">
        <v>35</v>
      </c>
      <c r="AB11" s="70">
        <f t="shared" si="10"/>
        <v>59</v>
      </c>
      <c r="AC11" s="77">
        <f t="shared" si="11"/>
        <v>6.3492063492063489E-2</v>
      </c>
      <c r="AD11" s="2"/>
    </row>
    <row r="12" spans="1:30" x14ac:dyDescent="0.2">
      <c r="A12" s="141" t="s">
        <v>10</v>
      </c>
      <c r="B12" s="75">
        <v>22</v>
      </c>
      <c r="C12" s="76">
        <v>13</v>
      </c>
      <c r="D12" s="112">
        <f t="shared" si="0"/>
        <v>35</v>
      </c>
      <c r="E12" s="115"/>
      <c r="F12" s="75">
        <v>22</v>
      </c>
      <c r="G12" s="76">
        <v>13</v>
      </c>
      <c r="H12" s="70">
        <f t="shared" si="1"/>
        <v>35</v>
      </c>
      <c r="I12" s="71">
        <f t="shared" si="2"/>
        <v>0</v>
      </c>
      <c r="J12" s="75">
        <v>21</v>
      </c>
      <c r="K12" s="76">
        <v>13</v>
      </c>
      <c r="L12" s="70">
        <f t="shared" si="3"/>
        <v>34</v>
      </c>
      <c r="M12" s="71">
        <f t="shared" si="4"/>
        <v>2.8571428571428571E-2</v>
      </c>
      <c r="N12" s="75">
        <v>21</v>
      </c>
      <c r="O12" s="76">
        <v>13</v>
      </c>
      <c r="P12" s="70">
        <f t="shared" si="5"/>
        <v>34</v>
      </c>
      <c r="Q12" s="71">
        <f t="shared" si="6"/>
        <v>2.8571428571428571E-2</v>
      </c>
      <c r="R12" s="75">
        <v>21</v>
      </c>
      <c r="S12" s="76">
        <v>13</v>
      </c>
      <c r="T12" s="70">
        <f t="shared" si="7"/>
        <v>34</v>
      </c>
      <c r="U12" s="71">
        <f t="shared" si="8"/>
        <v>2.8571428571428571E-2</v>
      </c>
      <c r="V12" s="75">
        <v>20</v>
      </c>
      <c r="W12" s="76">
        <v>13</v>
      </c>
      <c r="X12" s="70">
        <f t="shared" si="12"/>
        <v>33</v>
      </c>
      <c r="Y12" s="71">
        <f t="shared" si="9"/>
        <v>5.7142857142857141E-2</v>
      </c>
      <c r="Z12" s="75">
        <v>19</v>
      </c>
      <c r="AA12" s="76">
        <v>11</v>
      </c>
      <c r="AB12" s="70">
        <f t="shared" si="10"/>
        <v>30</v>
      </c>
      <c r="AC12" s="77">
        <f t="shared" si="11"/>
        <v>0.14285714285714285</v>
      </c>
      <c r="AD12" s="2"/>
    </row>
    <row r="13" spans="1:30" x14ac:dyDescent="0.2">
      <c r="A13" s="141" t="s">
        <v>56</v>
      </c>
      <c r="B13" s="75">
        <v>27</v>
      </c>
      <c r="C13" s="76">
        <v>6</v>
      </c>
      <c r="D13" s="112">
        <f t="shared" si="0"/>
        <v>33</v>
      </c>
      <c r="E13" s="115"/>
      <c r="F13" s="75">
        <v>27</v>
      </c>
      <c r="G13" s="76">
        <v>4</v>
      </c>
      <c r="H13" s="70">
        <f t="shared" si="1"/>
        <v>31</v>
      </c>
      <c r="I13" s="71">
        <f t="shared" si="2"/>
        <v>6.0606060606060608E-2</v>
      </c>
      <c r="J13" s="75">
        <v>27</v>
      </c>
      <c r="K13" s="76">
        <v>4</v>
      </c>
      <c r="L13" s="70">
        <f t="shared" si="3"/>
        <v>31</v>
      </c>
      <c r="M13" s="71">
        <f t="shared" si="4"/>
        <v>6.0606060606060608E-2</v>
      </c>
      <c r="N13" s="75">
        <v>27</v>
      </c>
      <c r="O13" s="76">
        <v>4</v>
      </c>
      <c r="P13" s="70">
        <f t="shared" si="5"/>
        <v>31</v>
      </c>
      <c r="Q13" s="71">
        <f t="shared" si="6"/>
        <v>6.0606060606060608E-2</v>
      </c>
      <c r="R13" s="75">
        <v>27</v>
      </c>
      <c r="S13" s="76">
        <v>4</v>
      </c>
      <c r="T13" s="70">
        <f t="shared" si="7"/>
        <v>31</v>
      </c>
      <c r="U13" s="71">
        <f t="shared" si="8"/>
        <v>6.0606060606060608E-2</v>
      </c>
      <c r="V13" s="75">
        <v>27</v>
      </c>
      <c r="W13" s="76">
        <v>4</v>
      </c>
      <c r="X13" s="70">
        <f t="shared" si="12"/>
        <v>31</v>
      </c>
      <c r="Y13" s="71">
        <f t="shared" si="9"/>
        <v>6.0606060606060608E-2</v>
      </c>
      <c r="Z13" s="75">
        <v>30</v>
      </c>
      <c r="AA13" s="76">
        <v>4</v>
      </c>
      <c r="AB13" s="70">
        <f t="shared" si="10"/>
        <v>34</v>
      </c>
      <c r="AC13" s="77">
        <f t="shared" si="11"/>
        <v>-3.0303030303030304E-2</v>
      </c>
      <c r="AD13" s="2"/>
    </row>
    <row r="14" spans="1:30" x14ac:dyDescent="0.2">
      <c r="A14" s="141" t="s">
        <v>15</v>
      </c>
      <c r="B14" s="75">
        <v>38</v>
      </c>
      <c r="C14" s="76">
        <v>0</v>
      </c>
      <c r="D14" s="112">
        <f t="shared" si="0"/>
        <v>38</v>
      </c>
      <c r="E14" s="115"/>
      <c r="F14" s="75">
        <v>38</v>
      </c>
      <c r="G14" s="76">
        <v>0</v>
      </c>
      <c r="H14" s="70">
        <f t="shared" si="1"/>
        <v>38</v>
      </c>
      <c r="I14" s="71">
        <f t="shared" si="2"/>
        <v>0</v>
      </c>
      <c r="J14" s="75">
        <v>36</v>
      </c>
      <c r="K14" s="76">
        <v>0</v>
      </c>
      <c r="L14" s="70">
        <f t="shared" si="3"/>
        <v>36</v>
      </c>
      <c r="M14" s="71">
        <f t="shared" si="4"/>
        <v>5.2631578947368418E-2</v>
      </c>
      <c r="N14" s="75">
        <v>36</v>
      </c>
      <c r="O14" s="76">
        <v>0</v>
      </c>
      <c r="P14" s="70">
        <f t="shared" si="5"/>
        <v>36</v>
      </c>
      <c r="Q14" s="71">
        <f t="shared" si="6"/>
        <v>5.2631578947368418E-2</v>
      </c>
      <c r="R14" s="75">
        <v>36</v>
      </c>
      <c r="S14" s="76">
        <v>0</v>
      </c>
      <c r="T14" s="70">
        <f t="shared" si="7"/>
        <v>36</v>
      </c>
      <c r="U14" s="71">
        <f t="shared" si="8"/>
        <v>5.2631578947368418E-2</v>
      </c>
      <c r="V14" s="147">
        <v>36</v>
      </c>
      <c r="W14" s="76">
        <v>0</v>
      </c>
      <c r="X14" s="70">
        <f t="shared" si="12"/>
        <v>36</v>
      </c>
      <c r="Y14" s="71">
        <f t="shared" si="9"/>
        <v>5.2631578947368418E-2</v>
      </c>
      <c r="Z14" s="75">
        <v>35</v>
      </c>
      <c r="AA14" s="76">
        <v>0</v>
      </c>
      <c r="AB14" s="70">
        <f t="shared" si="10"/>
        <v>35</v>
      </c>
      <c r="AC14" s="77">
        <f t="shared" si="11"/>
        <v>7.8947368421052627E-2</v>
      </c>
      <c r="AD14" s="2"/>
    </row>
    <row r="15" spans="1:30" x14ac:dyDescent="0.2">
      <c r="A15" s="141" t="s">
        <v>16</v>
      </c>
      <c r="B15" s="75">
        <v>3</v>
      </c>
      <c r="C15" s="76">
        <v>0</v>
      </c>
      <c r="D15" s="112">
        <f t="shared" si="0"/>
        <v>3</v>
      </c>
      <c r="E15" s="115"/>
      <c r="F15" s="75">
        <v>3</v>
      </c>
      <c r="G15" s="76">
        <v>0</v>
      </c>
      <c r="H15" s="70">
        <f t="shared" si="1"/>
        <v>3</v>
      </c>
      <c r="I15" s="71">
        <f t="shared" si="2"/>
        <v>0</v>
      </c>
      <c r="J15" s="75">
        <v>3</v>
      </c>
      <c r="K15" s="76">
        <v>0</v>
      </c>
      <c r="L15" s="70">
        <f t="shared" si="3"/>
        <v>3</v>
      </c>
      <c r="M15" s="71">
        <f t="shared" si="4"/>
        <v>0</v>
      </c>
      <c r="N15" s="75">
        <v>3</v>
      </c>
      <c r="O15" s="76">
        <v>0</v>
      </c>
      <c r="P15" s="70">
        <f t="shared" si="5"/>
        <v>3</v>
      </c>
      <c r="Q15" s="71">
        <f t="shared" si="6"/>
        <v>0</v>
      </c>
      <c r="R15" s="75">
        <v>3</v>
      </c>
      <c r="S15" s="76">
        <v>0</v>
      </c>
      <c r="T15" s="70">
        <f t="shared" si="7"/>
        <v>3</v>
      </c>
      <c r="U15" s="71">
        <f t="shared" si="8"/>
        <v>0</v>
      </c>
      <c r="V15" s="75">
        <v>3</v>
      </c>
      <c r="W15" s="76">
        <v>0</v>
      </c>
      <c r="X15" s="70">
        <f t="shared" si="12"/>
        <v>3</v>
      </c>
      <c r="Y15" s="71">
        <f t="shared" si="9"/>
        <v>0</v>
      </c>
      <c r="Z15" s="75">
        <v>5</v>
      </c>
      <c r="AA15" s="76">
        <v>0</v>
      </c>
      <c r="AB15" s="70">
        <f t="shared" si="10"/>
        <v>5</v>
      </c>
      <c r="AC15" s="77">
        <f t="shared" si="11"/>
        <v>-0.66666666666666663</v>
      </c>
      <c r="AD15" s="2"/>
    </row>
    <row r="16" spans="1:30" x14ac:dyDescent="0.2">
      <c r="A16" s="141" t="s">
        <v>18</v>
      </c>
      <c r="B16" s="75">
        <v>3</v>
      </c>
      <c r="C16" s="76">
        <v>0</v>
      </c>
      <c r="D16" s="112">
        <f t="shared" si="0"/>
        <v>3</v>
      </c>
      <c r="E16" s="115"/>
      <c r="F16" s="75">
        <v>3</v>
      </c>
      <c r="G16" s="76">
        <v>0</v>
      </c>
      <c r="H16" s="70">
        <f t="shared" si="1"/>
        <v>3</v>
      </c>
      <c r="I16" s="71">
        <f t="shared" si="2"/>
        <v>0</v>
      </c>
      <c r="J16" s="75">
        <v>3</v>
      </c>
      <c r="K16" s="76">
        <v>0</v>
      </c>
      <c r="L16" s="70">
        <f t="shared" si="3"/>
        <v>3</v>
      </c>
      <c r="M16" s="71">
        <f t="shared" si="4"/>
        <v>0</v>
      </c>
      <c r="N16" s="75">
        <v>3</v>
      </c>
      <c r="O16" s="76">
        <v>0</v>
      </c>
      <c r="P16" s="70">
        <f t="shared" si="5"/>
        <v>3</v>
      </c>
      <c r="Q16" s="71">
        <f t="shared" si="6"/>
        <v>0</v>
      </c>
      <c r="R16" s="75">
        <v>3</v>
      </c>
      <c r="S16" s="76">
        <v>0</v>
      </c>
      <c r="T16" s="70">
        <f t="shared" si="7"/>
        <v>3</v>
      </c>
      <c r="U16" s="71">
        <f t="shared" si="8"/>
        <v>0</v>
      </c>
      <c r="V16" s="75">
        <v>3</v>
      </c>
      <c r="W16" s="76">
        <v>0</v>
      </c>
      <c r="X16" s="70">
        <f t="shared" si="12"/>
        <v>3</v>
      </c>
      <c r="Y16" s="71">
        <f t="shared" si="9"/>
        <v>0</v>
      </c>
      <c r="Z16" s="75">
        <v>3</v>
      </c>
      <c r="AA16" s="76">
        <v>0</v>
      </c>
      <c r="AB16" s="70">
        <f t="shared" si="10"/>
        <v>3</v>
      </c>
      <c r="AC16" s="77">
        <f t="shared" si="11"/>
        <v>0</v>
      </c>
      <c r="AD16" s="2"/>
    </row>
    <row r="17" spans="1:30" x14ac:dyDescent="0.2">
      <c r="A17" s="141" t="s">
        <v>14</v>
      </c>
      <c r="B17" s="75">
        <v>9</v>
      </c>
      <c r="C17" s="76">
        <v>6</v>
      </c>
      <c r="D17" s="112">
        <f t="shared" si="0"/>
        <v>15</v>
      </c>
      <c r="E17" s="115"/>
      <c r="F17" s="75">
        <v>9</v>
      </c>
      <c r="G17" s="76">
        <v>6</v>
      </c>
      <c r="H17" s="70">
        <f t="shared" si="1"/>
        <v>15</v>
      </c>
      <c r="I17" s="71">
        <f t="shared" si="2"/>
        <v>0</v>
      </c>
      <c r="J17" s="75">
        <v>9</v>
      </c>
      <c r="K17" s="76">
        <v>6</v>
      </c>
      <c r="L17" s="70">
        <f t="shared" si="3"/>
        <v>15</v>
      </c>
      <c r="M17" s="71">
        <f t="shared" si="4"/>
        <v>0</v>
      </c>
      <c r="N17" s="75">
        <v>9</v>
      </c>
      <c r="O17" s="76">
        <v>6</v>
      </c>
      <c r="P17" s="70">
        <f t="shared" si="5"/>
        <v>15</v>
      </c>
      <c r="Q17" s="71">
        <f t="shared" si="6"/>
        <v>0</v>
      </c>
      <c r="R17" s="75">
        <v>9</v>
      </c>
      <c r="S17" s="76">
        <v>6</v>
      </c>
      <c r="T17" s="70">
        <f t="shared" si="7"/>
        <v>15</v>
      </c>
      <c r="U17" s="71">
        <f t="shared" si="8"/>
        <v>0</v>
      </c>
      <c r="V17" s="75">
        <v>9</v>
      </c>
      <c r="W17" s="76">
        <v>4</v>
      </c>
      <c r="X17" s="70">
        <f t="shared" si="12"/>
        <v>13</v>
      </c>
      <c r="Y17" s="71">
        <f t="shared" si="9"/>
        <v>0.13333333333333333</v>
      </c>
      <c r="Z17" s="75">
        <v>12</v>
      </c>
      <c r="AA17" s="76">
        <v>4</v>
      </c>
      <c r="AB17" s="70">
        <f t="shared" si="10"/>
        <v>16</v>
      </c>
      <c r="AC17" s="77">
        <f t="shared" si="11"/>
        <v>-6.6666666666666666E-2</v>
      </c>
      <c r="AD17" s="2"/>
    </row>
    <row r="18" spans="1:30" x14ac:dyDescent="0.2">
      <c r="A18" s="141" t="s">
        <v>40</v>
      </c>
      <c r="B18" s="75">
        <v>8</v>
      </c>
      <c r="C18" s="76">
        <v>9</v>
      </c>
      <c r="D18" s="112">
        <f t="shared" si="0"/>
        <v>17</v>
      </c>
      <c r="E18" s="115"/>
      <c r="F18" s="75">
        <v>8</v>
      </c>
      <c r="G18" s="76">
        <v>9</v>
      </c>
      <c r="H18" s="70">
        <f t="shared" si="1"/>
        <v>17</v>
      </c>
      <c r="I18" s="71">
        <f t="shared" si="2"/>
        <v>0</v>
      </c>
      <c r="J18" s="75">
        <v>8</v>
      </c>
      <c r="K18" s="76">
        <v>9</v>
      </c>
      <c r="L18" s="70">
        <f t="shared" si="3"/>
        <v>17</v>
      </c>
      <c r="M18" s="71">
        <f t="shared" si="4"/>
        <v>0</v>
      </c>
      <c r="N18" s="75">
        <v>8</v>
      </c>
      <c r="O18" s="76">
        <v>9</v>
      </c>
      <c r="P18" s="70">
        <f t="shared" si="5"/>
        <v>17</v>
      </c>
      <c r="Q18" s="71">
        <f t="shared" si="6"/>
        <v>0</v>
      </c>
      <c r="R18" s="75">
        <v>8</v>
      </c>
      <c r="S18" s="76">
        <v>9</v>
      </c>
      <c r="T18" s="70">
        <f t="shared" si="7"/>
        <v>17</v>
      </c>
      <c r="U18" s="71">
        <f t="shared" si="8"/>
        <v>0</v>
      </c>
      <c r="V18" s="75">
        <v>8</v>
      </c>
      <c r="W18" s="76">
        <v>9</v>
      </c>
      <c r="X18" s="70">
        <f t="shared" si="12"/>
        <v>17</v>
      </c>
      <c r="Y18" s="71">
        <f t="shared" si="9"/>
        <v>0</v>
      </c>
      <c r="Z18" s="75">
        <v>13</v>
      </c>
      <c r="AA18" s="76">
        <v>11</v>
      </c>
      <c r="AB18" s="70">
        <f t="shared" si="10"/>
        <v>24</v>
      </c>
      <c r="AC18" s="77">
        <f t="shared" si="11"/>
        <v>-0.41176470588235292</v>
      </c>
      <c r="AD18" s="2"/>
    </row>
    <row r="19" spans="1:30" x14ac:dyDescent="0.2">
      <c r="A19" s="141" t="s">
        <v>5</v>
      </c>
      <c r="B19" s="75">
        <v>21</v>
      </c>
      <c r="C19" s="76">
        <v>19</v>
      </c>
      <c r="D19" s="112">
        <f t="shared" si="0"/>
        <v>40</v>
      </c>
      <c r="E19" s="115"/>
      <c r="F19" s="75">
        <v>20</v>
      </c>
      <c r="G19" s="76">
        <v>16</v>
      </c>
      <c r="H19" s="70">
        <f t="shared" si="1"/>
        <v>36</v>
      </c>
      <c r="I19" s="71">
        <f t="shared" si="2"/>
        <v>0.1</v>
      </c>
      <c r="J19" s="75">
        <v>19</v>
      </c>
      <c r="K19" s="76">
        <v>15</v>
      </c>
      <c r="L19" s="70">
        <f t="shared" si="3"/>
        <v>34</v>
      </c>
      <c r="M19" s="71">
        <f t="shared" si="4"/>
        <v>0.15</v>
      </c>
      <c r="N19" s="75">
        <v>19</v>
      </c>
      <c r="O19" s="76">
        <v>15</v>
      </c>
      <c r="P19" s="70">
        <f t="shared" si="5"/>
        <v>34</v>
      </c>
      <c r="Q19" s="71">
        <f t="shared" si="6"/>
        <v>0.15</v>
      </c>
      <c r="R19" s="75">
        <v>19</v>
      </c>
      <c r="S19" s="76">
        <v>15</v>
      </c>
      <c r="T19" s="70">
        <f t="shared" si="7"/>
        <v>34</v>
      </c>
      <c r="U19" s="71">
        <f t="shared" si="8"/>
        <v>0.15</v>
      </c>
      <c r="V19" s="75">
        <v>19</v>
      </c>
      <c r="W19" s="76">
        <v>14</v>
      </c>
      <c r="X19" s="70">
        <f t="shared" si="12"/>
        <v>33</v>
      </c>
      <c r="Y19" s="71">
        <f t="shared" si="9"/>
        <v>0.17499999999999999</v>
      </c>
      <c r="Z19" s="75">
        <v>15</v>
      </c>
      <c r="AA19" s="76">
        <v>11</v>
      </c>
      <c r="AB19" s="70">
        <f t="shared" si="10"/>
        <v>26</v>
      </c>
      <c r="AC19" s="77">
        <f t="shared" si="11"/>
        <v>0.35</v>
      </c>
      <c r="AD19" s="2"/>
    </row>
    <row r="20" spans="1:30" ht="15.75" thickBot="1" x14ac:dyDescent="0.25">
      <c r="A20" s="139" t="s">
        <v>38</v>
      </c>
      <c r="B20" s="118">
        <v>15</v>
      </c>
      <c r="C20" s="119">
        <v>1</v>
      </c>
      <c r="D20" s="120">
        <f t="shared" si="0"/>
        <v>16</v>
      </c>
      <c r="E20" s="121"/>
      <c r="F20" s="118">
        <v>16</v>
      </c>
      <c r="G20" s="119">
        <v>0</v>
      </c>
      <c r="H20" s="73">
        <f t="shared" si="1"/>
        <v>16</v>
      </c>
      <c r="I20" s="122">
        <f t="shared" si="2"/>
        <v>0</v>
      </c>
      <c r="J20" s="118">
        <v>16</v>
      </c>
      <c r="K20" s="119">
        <v>0</v>
      </c>
      <c r="L20" s="73">
        <f t="shared" si="3"/>
        <v>16</v>
      </c>
      <c r="M20" s="122">
        <f t="shared" si="4"/>
        <v>0</v>
      </c>
      <c r="N20" s="118">
        <v>16</v>
      </c>
      <c r="O20" s="119">
        <v>0</v>
      </c>
      <c r="P20" s="73">
        <f t="shared" si="5"/>
        <v>16</v>
      </c>
      <c r="Q20" s="122">
        <f t="shared" si="6"/>
        <v>0</v>
      </c>
      <c r="R20" s="118">
        <v>15</v>
      </c>
      <c r="S20" s="119">
        <v>0</v>
      </c>
      <c r="T20" s="73">
        <f t="shared" si="7"/>
        <v>15</v>
      </c>
      <c r="U20" s="122">
        <f t="shared" si="8"/>
        <v>6.25E-2</v>
      </c>
      <c r="V20" s="118">
        <v>14</v>
      </c>
      <c r="W20" s="119">
        <v>0</v>
      </c>
      <c r="X20" s="73">
        <f t="shared" si="12"/>
        <v>14</v>
      </c>
      <c r="Y20" s="122">
        <f t="shared" si="9"/>
        <v>0.125</v>
      </c>
      <c r="Z20" s="118">
        <v>14</v>
      </c>
      <c r="AA20" s="119">
        <v>0</v>
      </c>
      <c r="AB20" s="73">
        <f t="shared" si="10"/>
        <v>14</v>
      </c>
      <c r="AC20" s="123">
        <f t="shared" si="11"/>
        <v>0.125</v>
      </c>
      <c r="AD20" s="2"/>
    </row>
    <row r="21" spans="1:30" ht="15.75" thickBot="1" x14ac:dyDescent="0.25">
      <c r="A21" s="142" t="s">
        <v>20</v>
      </c>
      <c r="B21" s="126">
        <f>SUM(B3:B20)</f>
        <v>515</v>
      </c>
      <c r="C21" s="127">
        <f>SUM(C3:C20)</f>
        <v>187</v>
      </c>
      <c r="D21" s="128">
        <f>SUM(D3:D20)</f>
        <v>702</v>
      </c>
      <c r="E21" s="129"/>
      <c r="F21" s="126">
        <f>SUM(F3:F20)</f>
        <v>511</v>
      </c>
      <c r="G21" s="127">
        <f>SUM(G3:G20)</f>
        <v>181</v>
      </c>
      <c r="H21" s="127">
        <f>SUM(H3:H20)</f>
        <v>692</v>
      </c>
      <c r="I21" s="130">
        <f t="shared" si="2"/>
        <v>1.4245014245014245E-2</v>
      </c>
      <c r="J21" s="131">
        <f>SUM(J3:J20)</f>
        <v>505</v>
      </c>
      <c r="K21" s="127">
        <f>SUM(K3:K20)</f>
        <v>180</v>
      </c>
      <c r="L21" s="127">
        <f>SUM(L3:L20)</f>
        <v>685</v>
      </c>
      <c r="M21" s="130">
        <f t="shared" si="4"/>
        <v>2.4216524216524215E-2</v>
      </c>
      <c r="N21" s="131">
        <f>SUM(N3:N20)</f>
        <v>505</v>
      </c>
      <c r="O21" s="127">
        <f>SUM(O3:O20)</f>
        <v>180</v>
      </c>
      <c r="P21" s="127">
        <f>SUM(P3:P20)</f>
        <v>685</v>
      </c>
      <c r="Q21" s="130">
        <f t="shared" si="6"/>
        <v>2.4216524216524215E-2</v>
      </c>
      <c r="R21" s="131">
        <f>SUM(R3:R20)</f>
        <v>499</v>
      </c>
      <c r="S21" s="127">
        <f>SUM(S3:S20)</f>
        <v>177</v>
      </c>
      <c r="T21" s="127">
        <f>SUM(T3:T20)</f>
        <v>676</v>
      </c>
      <c r="U21" s="130">
        <f t="shared" si="8"/>
        <v>3.7037037037037035E-2</v>
      </c>
      <c r="V21" s="131">
        <f>SUM(V3:V20)</f>
        <v>490</v>
      </c>
      <c r="W21" s="132">
        <f>SUM(W3:W20)</f>
        <v>173</v>
      </c>
      <c r="X21" s="127">
        <f>SUM(X3:X20)</f>
        <v>663</v>
      </c>
      <c r="Y21" s="130">
        <f t="shared" si="9"/>
        <v>5.5555555555555552E-2</v>
      </c>
      <c r="Z21" s="131">
        <f>SUM(Z3:Z20)</f>
        <v>477</v>
      </c>
      <c r="AA21" s="132">
        <f>SUM(AA3:AA20)</f>
        <v>162</v>
      </c>
      <c r="AB21" s="127">
        <f t="shared" si="10"/>
        <v>639</v>
      </c>
      <c r="AC21" s="133">
        <f t="shared" si="11"/>
        <v>8.9743589743589744E-2</v>
      </c>
      <c r="AD21" s="2"/>
    </row>
    <row r="22" spans="1:30" x14ac:dyDescent="0.2">
      <c r="A22" s="143" t="s">
        <v>49</v>
      </c>
      <c r="B22" s="86">
        <v>18</v>
      </c>
      <c r="C22" s="70">
        <v>0</v>
      </c>
      <c r="D22" s="112">
        <f t="shared" si="0"/>
        <v>18</v>
      </c>
      <c r="E22" s="115"/>
      <c r="F22" s="86">
        <v>20</v>
      </c>
      <c r="G22" s="70">
        <v>2</v>
      </c>
      <c r="H22" s="112">
        <f>F22+G22</f>
        <v>22</v>
      </c>
      <c r="I22" s="116"/>
      <c r="J22" s="69">
        <v>20</v>
      </c>
      <c r="K22" s="70">
        <v>3</v>
      </c>
      <c r="L22" s="112">
        <f>J22+K22</f>
        <v>23</v>
      </c>
      <c r="M22" s="116"/>
      <c r="N22" s="69">
        <v>20</v>
      </c>
      <c r="O22" s="70">
        <v>3</v>
      </c>
      <c r="P22" s="112">
        <f>N22+O22</f>
        <v>23</v>
      </c>
      <c r="Q22" s="116"/>
      <c r="R22" s="69">
        <v>20</v>
      </c>
      <c r="S22" s="70">
        <v>4</v>
      </c>
      <c r="T22" s="112">
        <f>R22+S22</f>
        <v>24</v>
      </c>
      <c r="U22" s="116"/>
      <c r="V22" s="69">
        <v>20</v>
      </c>
      <c r="W22" s="87">
        <v>5</v>
      </c>
      <c r="X22" s="112">
        <f>V22+W22</f>
        <v>25</v>
      </c>
      <c r="Y22" s="116"/>
      <c r="Z22" s="69">
        <v>15</v>
      </c>
      <c r="AA22" s="87">
        <v>2</v>
      </c>
      <c r="AB22" s="112">
        <f>Z22+AA22</f>
        <v>17</v>
      </c>
      <c r="AC22" s="116"/>
      <c r="AD22" s="2"/>
    </row>
    <row r="23" spans="1:30" x14ac:dyDescent="0.2">
      <c r="A23" s="144" t="s">
        <v>58</v>
      </c>
      <c r="B23" s="75">
        <v>51</v>
      </c>
      <c r="C23" s="76">
        <v>17</v>
      </c>
      <c r="D23" s="112">
        <f>B23+C23</f>
        <v>68</v>
      </c>
      <c r="E23" s="111"/>
      <c r="F23" s="75">
        <v>51</v>
      </c>
      <c r="G23" s="76">
        <v>17</v>
      </c>
      <c r="H23" s="76">
        <f>F23+G23</f>
        <v>68</v>
      </c>
      <c r="I23" s="88">
        <f>(D23-H23)/D23</f>
        <v>0</v>
      </c>
      <c r="J23" s="75">
        <v>50</v>
      </c>
      <c r="K23" s="76">
        <v>17</v>
      </c>
      <c r="L23" s="76">
        <f>J23+K23</f>
        <v>67</v>
      </c>
      <c r="M23" s="88">
        <f>($D23-L23)/$D23</f>
        <v>1.4705882352941176E-2</v>
      </c>
      <c r="N23" s="75">
        <v>50</v>
      </c>
      <c r="O23" s="76">
        <v>16</v>
      </c>
      <c r="P23" s="76">
        <f>N23+O23</f>
        <v>66</v>
      </c>
      <c r="Q23" s="88">
        <f>($D23-P23)/$D23</f>
        <v>2.9411764705882353E-2</v>
      </c>
      <c r="R23" s="75">
        <v>50</v>
      </c>
      <c r="S23" s="76">
        <v>16</v>
      </c>
      <c r="T23" s="76">
        <f>R23+S23</f>
        <v>66</v>
      </c>
      <c r="U23" s="71">
        <f>($D23-T23)/$D23</f>
        <v>2.9411764705882353E-2</v>
      </c>
      <c r="V23" s="75">
        <v>49</v>
      </c>
      <c r="W23" s="76">
        <v>16</v>
      </c>
      <c r="X23" s="76">
        <f>V23+W23</f>
        <v>65</v>
      </c>
      <c r="Y23" s="71">
        <f>($D23-X23)/$D23</f>
        <v>4.4117647058823532E-2</v>
      </c>
      <c r="Z23" s="75">
        <v>50</v>
      </c>
      <c r="AA23" s="76">
        <v>16</v>
      </c>
      <c r="AB23" s="76">
        <f>SUM(Z23:AA23)</f>
        <v>66</v>
      </c>
      <c r="AC23" s="77">
        <f>($D23-AB23)/$D23</f>
        <v>2.9411764705882353E-2</v>
      </c>
      <c r="AD23" s="2"/>
    </row>
    <row r="24" spans="1:30" ht="15.75" thickBot="1" x14ac:dyDescent="0.25">
      <c r="A24" s="145" t="s">
        <v>51</v>
      </c>
      <c r="B24" s="91">
        <f>B21+B23</f>
        <v>566</v>
      </c>
      <c r="C24" s="135">
        <f>C21+C23</f>
        <v>204</v>
      </c>
      <c r="D24" s="113">
        <f>SUM(D3:D20)+D23</f>
        <v>770</v>
      </c>
      <c r="E24" s="134"/>
      <c r="F24" s="91">
        <f>F21+F23</f>
        <v>562</v>
      </c>
      <c r="G24" s="135">
        <f>G21+G23</f>
        <v>198</v>
      </c>
      <c r="H24" s="113">
        <f>SUM(H3:H20)+H23</f>
        <v>760</v>
      </c>
      <c r="I24" s="92">
        <f>(D24-H24)/D24</f>
        <v>1.2987012987012988E-2</v>
      </c>
      <c r="J24" s="91">
        <f>J21+J23</f>
        <v>555</v>
      </c>
      <c r="K24" s="135">
        <f>K21+K23</f>
        <v>197</v>
      </c>
      <c r="L24" s="137">
        <f>SUM(L3:L20)+L23</f>
        <v>752</v>
      </c>
      <c r="M24" s="93">
        <f>($D24-L24)/$D24</f>
        <v>2.3376623376623377E-2</v>
      </c>
      <c r="N24" s="91">
        <f>N21+N23</f>
        <v>555</v>
      </c>
      <c r="O24" s="135">
        <f>O21+O23</f>
        <v>196</v>
      </c>
      <c r="P24" s="113">
        <f>SUM(P3:P20)+P23</f>
        <v>751</v>
      </c>
      <c r="Q24" s="94">
        <f>($D24-P24)/$D24</f>
        <v>2.4675324675324677E-2</v>
      </c>
      <c r="R24" s="91">
        <f>R21+R23</f>
        <v>549</v>
      </c>
      <c r="S24" s="135">
        <f>S21+S23</f>
        <v>193</v>
      </c>
      <c r="T24" s="113">
        <f>SUM(T3:T20)+T23</f>
        <v>742</v>
      </c>
      <c r="U24" s="94">
        <f>($D24-T24)/$D24</f>
        <v>3.6363636363636362E-2</v>
      </c>
      <c r="V24" s="91">
        <f>V21+V23</f>
        <v>539</v>
      </c>
      <c r="W24" s="135">
        <f>W21+W23</f>
        <v>189</v>
      </c>
      <c r="X24" s="113">
        <f>SUM(X3:X20)+X23</f>
        <v>728</v>
      </c>
      <c r="Y24" s="94">
        <f>($D24-X24)/$D24</f>
        <v>5.4545454545454543E-2</v>
      </c>
      <c r="Z24" s="91">
        <f>Z21+Z23</f>
        <v>527</v>
      </c>
      <c r="AA24" s="135">
        <f>AA21+AA23</f>
        <v>178</v>
      </c>
      <c r="AB24" s="113">
        <f>SUM(AB3:AB20)+AB23</f>
        <v>705</v>
      </c>
      <c r="AC24" s="94">
        <f>($D24-AB24)/$D24</f>
        <v>8.4415584415584416E-2</v>
      </c>
      <c r="AD24" s="2"/>
    </row>
    <row r="25" spans="1:30" s="2" customFormat="1" ht="15.75" thickTop="1" x14ac:dyDescent="0.2">
      <c r="A25" s="95"/>
      <c r="B25" s="897"/>
      <c r="C25" s="897"/>
      <c r="D25" s="897"/>
      <c r="E25" s="65"/>
      <c r="F25" s="897"/>
      <c r="G25" s="897"/>
      <c r="H25" s="897"/>
      <c r="I25" s="65"/>
      <c r="J25" s="897"/>
      <c r="K25" s="897"/>
      <c r="L25" s="897"/>
      <c r="M25" s="65"/>
      <c r="N25" s="897"/>
      <c r="O25" s="897"/>
      <c r="P25" s="897"/>
      <c r="Q25" s="65"/>
      <c r="R25" s="897"/>
      <c r="S25" s="897"/>
      <c r="T25" s="897"/>
      <c r="U25" s="101"/>
      <c r="V25" s="897"/>
      <c r="W25" s="897"/>
      <c r="X25" s="897"/>
      <c r="Y25" s="65"/>
      <c r="Z25" s="95"/>
      <c r="AA25" s="95"/>
      <c r="AB25" s="95"/>
      <c r="AC25" s="95"/>
    </row>
    <row r="26" spans="1:30" s="2" customFormat="1" x14ac:dyDescent="0.2">
      <c r="A26" s="884" t="s">
        <v>50</v>
      </c>
      <c r="B26" s="884"/>
      <c r="C26" s="884"/>
      <c r="D26" s="884"/>
      <c r="E26" s="884"/>
      <c r="F26" s="884"/>
      <c r="G26" s="884"/>
      <c r="H26" s="884"/>
      <c r="I26" s="884"/>
      <c r="J26" s="884"/>
      <c r="K26" s="884"/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  <c r="AA26" s="884"/>
      <c r="AB26" s="884"/>
      <c r="AC26" s="884"/>
    </row>
    <row r="27" spans="1:30" s="2" customFormat="1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7"/>
      <c r="O27" s="97"/>
      <c r="P27" s="98"/>
      <c r="Q27" s="98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30" s="2" customFormat="1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7"/>
      <c r="O28" s="97"/>
      <c r="P28" s="98"/>
      <c r="Q28" s="98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30" s="2" customFormat="1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7"/>
      <c r="O29" s="97"/>
      <c r="P29" s="98"/>
      <c r="Q29" s="98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30" s="2" customFormat="1" ht="15.75" thickBot="1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7"/>
      <c r="O30" s="97"/>
      <c r="P30" s="98"/>
      <c r="Q30" s="98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30" s="2" customFormat="1" ht="17.25" thickTop="1" thickBot="1" x14ac:dyDescent="0.3">
      <c r="A31" s="138"/>
      <c r="B31" s="889" t="s">
        <v>65</v>
      </c>
      <c r="C31" s="890"/>
      <c r="D31" s="890"/>
      <c r="E31" s="891"/>
      <c r="F31" s="889" t="s">
        <v>52</v>
      </c>
      <c r="G31" s="892"/>
      <c r="H31" s="892"/>
      <c r="I31" s="893"/>
      <c r="J31" s="889" t="s">
        <v>66</v>
      </c>
      <c r="K31" s="890"/>
      <c r="L31" s="890"/>
      <c r="M31" s="891"/>
      <c r="N31" s="889" t="s">
        <v>67</v>
      </c>
      <c r="O31" s="890"/>
      <c r="P31" s="890"/>
      <c r="Q31" s="891"/>
      <c r="R31" s="889"/>
      <c r="S31" s="890"/>
      <c r="T31" s="890"/>
      <c r="U31" s="891"/>
      <c r="V31" s="889"/>
      <c r="W31" s="890"/>
      <c r="X31" s="890"/>
      <c r="Y31" s="891"/>
      <c r="Z31" s="885"/>
      <c r="AA31" s="886"/>
      <c r="AB31" s="887"/>
      <c r="AC31" s="888"/>
      <c r="AD31" s="4"/>
    </row>
    <row r="32" spans="1:30" s="2" customFormat="1" ht="17.25" thickTop="1" thickBot="1" x14ac:dyDescent="0.3">
      <c r="A32" s="139"/>
      <c r="B32" s="63" t="s">
        <v>22</v>
      </c>
      <c r="C32" s="64" t="s">
        <v>21</v>
      </c>
      <c r="D32" s="58" t="s">
        <v>23</v>
      </c>
      <c r="E32" s="56" t="s">
        <v>47</v>
      </c>
      <c r="F32" s="63" t="s">
        <v>22</v>
      </c>
      <c r="G32" s="64" t="s">
        <v>21</v>
      </c>
      <c r="H32" s="58" t="s">
        <v>23</v>
      </c>
      <c r="I32" s="56" t="s">
        <v>47</v>
      </c>
      <c r="J32" s="63" t="s">
        <v>22</v>
      </c>
      <c r="K32" s="64" t="s">
        <v>21</v>
      </c>
      <c r="L32" s="58" t="s">
        <v>23</v>
      </c>
      <c r="M32" s="56" t="s">
        <v>47</v>
      </c>
      <c r="N32" s="63" t="s">
        <v>22</v>
      </c>
      <c r="O32" s="64" t="s">
        <v>21</v>
      </c>
      <c r="P32" s="58" t="s">
        <v>23</v>
      </c>
      <c r="Q32" s="56" t="s">
        <v>47</v>
      </c>
      <c r="R32" s="63" t="s">
        <v>22</v>
      </c>
      <c r="S32" s="64" t="s">
        <v>21</v>
      </c>
      <c r="T32" s="58" t="s">
        <v>23</v>
      </c>
      <c r="U32" s="56" t="s">
        <v>47</v>
      </c>
      <c r="V32" s="63" t="s">
        <v>22</v>
      </c>
      <c r="W32" s="64" t="s">
        <v>21</v>
      </c>
      <c r="X32" s="58" t="s">
        <v>23</v>
      </c>
      <c r="Y32" s="56" t="s">
        <v>47</v>
      </c>
      <c r="Z32" s="63" t="s">
        <v>22</v>
      </c>
      <c r="AA32" s="64" t="s">
        <v>21</v>
      </c>
      <c r="AB32" s="58" t="s">
        <v>23</v>
      </c>
      <c r="AC32" s="57" t="s">
        <v>47</v>
      </c>
      <c r="AD32" s="4"/>
    </row>
    <row r="33" spans="1:30" s="2" customFormat="1" ht="15.75" thickTop="1" x14ac:dyDescent="0.2">
      <c r="A33" s="140" t="s">
        <v>44</v>
      </c>
      <c r="B33" s="69">
        <v>40</v>
      </c>
      <c r="C33" s="70">
        <v>43</v>
      </c>
      <c r="D33" s="70">
        <f t="shared" ref="D33:D43" si="13">B33+C33</f>
        <v>83</v>
      </c>
      <c r="E33" s="71">
        <f t="shared" ref="E33:E51" si="14">($D3-D33)/$D3</f>
        <v>8.7912087912087919E-2</v>
      </c>
      <c r="F33" s="69">
        <v>42</v>
      </c>
      <c r="G33" s="70">
        <v>43</v>
      </c>
      <c r="H33" s="70">
        <f t="shared" ref="H33:H50" si="15">F33+G33</f>
        <v>85</v>
      </c>
      <c r="I33" s="71">
        <f t="shared" ref="I33:I51" si="16">($D3-H33)/$D3</f>
        <v>6.5934065934065936E-2</v>
      </c>
      <c r="J33" s="69">
        <v>40</v>
      </c>
      <c r="K33" s="70">
        <v>43</v>
      </c>
      <c r="L33" s="70">
        <f t="shared" ref="L33:L50" si="17">J33+K33</f>
        <v>83</v>
      </c>
      <c r="M33" s="71">
        <f t="shared" ref="M33:M51" si="18">($D3-L33)/$D3</f>
        <v>8.7912087912087919E-2</v>
      </c>
      <c r="N33" s="69">
        <v>40</v>
      </c>
      <c r="O33" s="70">
        <v>43</v>
      </c>
      <c r="P33" s="70">
        <f t="shared" ref="P33:P50" si="19">N33+O33</f>
        <v>83</v>
      </c>
      <c r="Q33" s="71">
        <f t="shared" ref="Q33:Q51" si="20">($D3-P33)/$D3</f>
        <v>8.7912087912087919E-2</v>
      </c>
      <c r="R33" s="69"/>
      <c r="S33" s="70"/>
      <c r="T33" s="70">
        <f t="shared" ref="T33:T50" si="21">R33+S33</f>
        <v>0</v>
      </c>
      <c r="U33" s="71">
        <f t="shared" ref="U33:U51" si="22">($D3-T33)/$D3</f>
        <v>1</v>
      </c>
      <c r="V33" s="69"/>
      <c r="W33" s="70"/>
      <c r="X33" s="70">
        <f t="shared" ref="X33:X50" si="23">V33+W33</f>
        <v>0</v>
      </c>
      <c r="Y33" s="71">
        <f t="shared" ref="Y33:Y51" si="24">($D3-X33)/$D3</f>
        <v>1</v>
      </c>
      <c r="Z33" s="69"/>
      <c r="AA33" s="70"/>
      <c r="AB33" s="70">
        <f t="shared" ref="AB33:AB50" si="25">Z33+AA33</f>
        <v>0</v>
      </c>
      <c r="AC33" s="107">
        <f t="shared" ref="AC33:AC51" si="26">($D3-AB33)/$D3</f>
        <v>1</v>
      </c>
    </row>
    <row r="34" spans="1:30" s="2" customFormat="1" x14ac:dyDescent="0.2">
      <c r="A34" s="140" t="s">
        <v>9</v>
      </c>
      <c r="B34" s="75">
        <v>58</v>
      </c>
      <c r="C34" s="76">
        <v>12</v>
      </c>
      <c r="D34" s="70">
        <f t="shared" si="13"/>
        <v>70</v>
      </c>
      <c r="E34" s="71">
        <f t="shared" si="14"/>
        <v>0.125</v>
      </c>
      <c r="F34" s="75">
        <v>58</v>
      </c>
      <c r="G34" s="76">
        <v>12</v>
      </c>
      <c r="H34" s="70">
        <f t="shared" si="15"/>
        <v>70</v>
      </c>
      <c r="I34" s="71">
        <f t="shared" si="16"/>
        <v>0.125</v>
      </c>
      <c r="J34" s="75">
        <v>58</v>
      </c>
      <c r="K34" s="76">
        <v>12</v>
      </c>
      <c r="L34" s="70">
        <f t="shared" si="17"/>
        <v>70</v>
      </c>
      <c r="M34" s="71">
        <f t="shared" si="18"/>
        <v>0.125</v>
      </c>
      <c r="N34" s="75">
        <v>58</v>
      </c>
      <c r="O34" s="76">
        <v>11</v>
      </c>
      <c r="P34" s="70">
        <f t="shared" si="19"/>
        <v>69</v>
      </c>
      <c r="Q34" s="71">
        <f t="shared" si="20"/>
        <v>0.13750000000000001</v>
      </c>
      <c r="R34" s="75"/>
      <c r="S34" s="76"/>
      <c r="T34" s="70">
        <f t="shared" si="21"/>
        <v>0</v>
      </c>
      <c r="U34" s="71">
        <f t="shared" si="22"/>
        <v>1</v>
      </c>
      <c r="V34" s="75"/>
      <c r="W34" s="76"/>
      <c r="X34" s="70">
        <f t="shared" si="23"/>
        <v>0</v>
      </c>
      <c r="Y34" s="71">
        <f t="shared" si="24"/>
        <v>1</v>
      </c>
      <c r="Z34" s="75"/>
      <c r="AA34" s="76"/>
      <c r="AB34" s="70">
        <f t="shared" si="25"/>
        <v>0</v>
      </c>
      <c r="AC34" s="108">
        <f t="shared" si="26"/>
        <v>1</v>
      </c>
    </row>
    <row r="35" spans="1:30" s="2" customFormat="1" x14ac:dyDescent="0.2">
      <c r="A35" s="140" t="s">
        <v>3</v>
      </c>
      <c r="B35" s="75">
        <v>22</v>
      </c>
      <c r="C35" s="76">
        <v>1</v>
      </c>
      <c r="D35" s="70">
        <f t="shared" si="13"/>
        <v>23</v>
      </c>
      <c r="E35" s="71">
        <f t="shared" si="14"/>
        <v>0.08</v>
      </c>
      <c r="F35" s="75">
        <v>21</v>
      </c>
      <c r="G35" s="76">
        <v>1</v>
      </c>
      <c r="H35" s="70">
        <f t="shared" si="15"/>
        <v>22</v>
      </c>
      <c r="I35" s="71">
        <f t="shared" si="16"/>
        <v>0.12</v>
      </c>
      <c r="J35" s="75">
        <v>21</v>
      </c>
      <c r="K35" s="76">
        <v>1</v>
      </c>
      <c r="L35" s="70">
        <f t="shared" si="17"/>
        <v>22</v>
      </c>
      <c r="M35" s="71">
        <f t="shared" si="18"/>
        <v>0.12</v>
      </c>
      <c r="N35" s="75">
        <v>21</v>
      </c>
      <c r="O35" s="76">
        <v>1</v>
      </c>
      <c r="P35" s="70">
        <f t="shared" si="19"/>
        <v>22</v>
      </c>
      <c r="Q35" s="71">
        <f t="shared" si="20"/>
        <v>0.12</v>
      </c>
      <c r="R35" s="75"/>
      <c r="S35" s="76"/>
      <c r="T35" s="70">
        <f t="shared" si="21"/>
        <v>0</v>
      </c>
      <c r="U35" s="71">
        <f t="shared" si="22"/>
        <v>1</v>
      </c>
      <c r="V35" s="75"/>
      <c r="W35" s="76"/>
      <c r="X35" s="70">
        <f t="shared" si="23"/>
        <v>0</v>
      </c>
      <c r="Y35" s="71">
        <f t="shared" si="24"/>
        <v>1</v>
      </c>
      <c r="Z35" s="75"/>
      <c r="AA35" s="76"/>
      <c r="AB35" s="70">
        <f t="shared" si="25"/>
        <v>0</v>
      </c>
      <c r="AC35" s="108">
        <f t="shared" si="26"/>
        <v>1</v>
      </c>
    </row>
    <row r="36" spans="1:30" s="2" customFormat="1" x14ac:dyDescent="0.2">
      <c r="A36" s="140" t="s">
        <v>4</v>
      </c>
      <c r="B36" s="75">
        <v>59</v>
      </c>
      <c r="C36" s="76">
        <v>1</v>
      </c>
      <c r="D36" s="70">
        <f t="shared" si="13"/>
        <v>60</v>
      </c>
      <c r="E36" s="71">
        <f t="shared" si="14"/>
        <v>0.14285714285714285</v>
      </c>
      <c r="F36" s="75">
        <v>59</v>
      </c>
      <c r="G36" s="76">
        <v>1</v>
      </c>
      <c r="H36" s="70">
        <f t="shared" si="15"/>
        <v>60</v>
      </c>
      <c r="I36" s="71">
        <f t="shared" si="16"/>
        <v>0.14285714285714285</v>
      </c>
      <c r="J36" s="75">
        <v>58</v>
      </c>
      <c r="K36" s="76">
        <v>1</v>
      </c>
      <c r="L36" s="70">
        <f t="shared" si="17"/>
        <v>59</v>
      </c>
      <c r="M36" s="71">
        <f t="shared" si="18"/>
        <v>0.15714285714285714</v>
      </c>
      <c r="N36" s="75">
        <v>58</v>
      </c>
      <c r="O36" s="76">
        <v>1</v>
      </c>
      <c r="P36" s="70">
        <f t="shared" si="19"/>
        <v>59</v>
      </c>
      <c r="Q36" s="71">
        <f t="shared" si="20"/>
        <v>0.15714285714285714</v>
      </c>
      <c r="R36" s="75"/>
      <c r="S36" s="76"/>
      <c r="T36" s="70">
        <f t="shared" si="21"/>
        <v>0</v>
      </c>
      <c r="U36" s="71">
        <f t="shared" si="22"/>
        <v>1</v>
      </c>
      <c r="V36" s="75"/>
      <c r="W36" s="76"/>
      <c r="X36" s="70">
        <f t="shared" si="23"/>
        <v>0</v>
      </c>
      <c r="Y36" s="71">
        <f t="shared" si="24"/>
        <v>1</v>
      </c>
      <c r="Z36" s="75"/>
      <c r="AA36" s="76"/>
      <c r="AB36" s="70">
        <f t="shared" si="25"/>
        <v>0</v>
      </c>
      <c r="AC36" s="108">
        <f t="shared" si="26"/>
        <v>1</v>
      </c>
    </row>
    <row r="37" spans="1:30" s="2" customFormat="1" x14ac:dyDescent="0.2">
      <c r="A37" s="140" t="s">
        <v>11</v>
      </c>
      <c r="B37" s="75">
        <v>11</v>
      </c>
      <c r="C37" s="76">
        <v>7</v>
      </c>
      <c r="D37" s="70">
        <f t="shared" si="13"/>
        <v>18</v>
      </c>
      <c r="E37" s="71">
        <f t="shared" si="14"/>
        <v>0.18181818181818182</v>
      </c>
      <c r="F37" s="75">
        <v>10</v>
      </c>
      <c r="G37" s="76">
        <v>6</v>
      </c>
      <c r="H37" s="70">
        <f t="shared" si="15"/>
        <v>16</v>
      </c>
      <c r="I37" s="71">
        <f t="shared" si="16"/>
        <v>0.27272727272727271</v>
      </c>
      <c r="J37" s="75">
        <v>10</v>
      </c>
      <c r="K37" s="76">
        <v>6</v>
      </c>
      <c r="L37" s="70">
        <f t="shared" si="17"/>
        <v>16</v>
      </c>
      <c r="M37" s="71">
        <f t="shared" si="18"/>
        <v>0.27272727272727271</v>
      </c>
      <c r="N37" s="75">
        <v>10</v>
      </c>
      <c r="O37" s="76">
        <v>5</v>
      </c>
      <c r="P37" s="70">
        <f t="shared" si="19"/>
        <v>15</v>
      </c>
      <c r="Q37" s="71">
        <f t="shared" si="20"/>
        <v>0.31818181818181818</v>
      </c>
      <c r="R37" s="75"/>
      <c r="S37" s="76"/>
      <c r="T37" s="70">
        <f t="shared" si="21"/>
        <v>0</v>
      </c>
      <c r="U37" s="71">
        <f t="shared" si="22"/>
        <v>1</v>
      </c>
      <c r="V37" s="75"/>
      <c r="W37" s="76"/>
      <c r="X37" s="70">
        <f t="shared" si="23"/>
        <v>0</v>
      </c>
      <c r="Y37" s="71">
        <f t="shared" si="24"/>
        <v>1</v>
      </c>
      <c r="Z37" s="75"/>
      <c r="AA37" s="76"/>
      <c r="AB37" s="70">
        <f t="shared" si="25"/>
        <v>0</v>
      </c>
      <c r="AC37" s="108">
        <f t="shared" si="26"/>
        <v>1</v>
      </c>
    </row>
    <row r="38" spans="1:30" s="2" customFormat="1" x14ac:dyDescent="0.2">
      <c r="A38" s="140" t="s">
        <v>39</v>
      </c>
      <c r="B38" s="75">
        <v>27</v>
      </c>
      <c r="C38" s="76">
        <v>12</v>
      </c>
      <c r="D38" s="70">
        <f t="shared" si="13"/>
        <v>39</v>
      </c>
      <c r="E38" s="71">
        <f t="shared" si="14"/>
        <v>2.5000000000000001E-2</v>
      </c>
      <c r="F38" s="75">
        <v>26</v>
      </c>
      <c r="G38" s="76">
        <v>12</v>
      </c>
      <c r="H38" s="70">
        <f t="shared" si="15"/>
        <v>38</v>
      </c>
      <c r="I38" s="71">
        <f t="shared" si="16"/>
        <v>0.05</v>
      </c>
      <c r="J38" s="75">
        <v>26</v>
      </c>
      <c r="K38" s="76">
        <v>12</v>
      </c>
      <c r="L38" s="70">
        <f t="shared" si="17"/>
        <v>38</v>
      </c>
      <c r="M38" s="71">
        <f t="shared" si="18"/>
        <v>0.05</v>
      </c>
      <c r="N38" s="75">
        <v>25</v>
      </c>
      <c r="O38" s="76">
        <v>12</v>
      </c>
      <c r="P38" s="70">
        <f t="shared" si="19"/>
        <v>37</v>
      </c>
      <c r="Q38" s="71">
        <f t="shared" si="20"/>
        <v>7.4999999999999997E-2</v>
      </c>
      <c r="R38" s="75"/>
      <c r="S38" s="76"/>
      <c r="T38" s="70">
        <f t="shared" si="21"/>
        <v>0</v>
      </c>
      <c r="U38" s="71">
        <f t="shared" si="22"/>
        <v>1</v>
      </c>
      <c r="V38" s="75"/>
      <c r="W38" s="76"/>
      <c r="X38" s="70">
        <f t="shared" si="23"/>
        <v>0</v>
      </c>
      <c r="Y38" s="71">
        <f t="shared" si="24"/>
        <v>1</v>
      </c>
      <c r="Z38" s="75"/>
      <c r="AA38" s="76"/>
      <c r="AB38" s="70">
        <f t="shared" si="25"/>
        <v>0</v>
      </c>
      <c r="AC38" s="108">
        <f t="shared" si="26"/>
        <v>1</v>
      </c>
    </row>
    <row r="39" spans="1:30" s="2" customFormat="1" x14ac:dyDescent="0.2">
      <c r="A39" s="141" t="s">
        <v>7</v>
      </c>
      <c r="B39" s="75">
        <v>69</v>
      </c>
      <c r="C39" s="76">
        <v>7</v>
      </c>
      <c r="D39" s="70">
        <f t="shared" si="13"/>
        <v>76</v>
      </c>
      <c r="E39" s="71">
        <f t="shared" si="14"/>
        <v>0.16483516483516483</v>
      </c>
      <c r="F39" s="75">
        <v>68</v>
      </c>
      <c r="G39" s="76">
        <v>7</v>
      </c>
      <c r="H39" s="70">
        <f t="shared" si="15"/>
        <v>75</v>
      </c>
      <c r="I39" s="71">
        <f t="shared" si="16"/>
        <v>0.17582417582417584</v>
      </c>
      <c r="J39" s="75">
        <v>68</v>
      </c>
      <c r="K39" s="76">
        <v>7</v>
      </c>
      <c r="L39" s="70">
        <f t="shared" si="17"/>
        <v>75</v>
      </c>
      <c r="M39" s="71">
        <f t="shared" si="18"/>
        <v>0.17582417582417584</v>
      </c>
      <c r="N39" s="75">
        <v>68</v>
      </c>
      <c r="O39" s="76">
        <v>7</v>
      </c>
      <c r="P39" s="70">
        <f t="shared" si="19"/>
        <v>75</v>
      </c>
      <c r="Q39" s="71">
        <f t="shared" si="20"/>
        <v>0.17582417582417584</v>
      </c>
      <c r="R39" s="75"/>
      <c r="S39" s="76"/>
      <c r="T39" s="70">
        <f t="shared" si="21"/>
        <v>0</v>
      </c>
      <c r="U39" s="71">
        <f t="shared" si="22"/>
        <v>1</v>
      </c>
      <c r="V39" s="75"/>
      <c r="W39" s="76"/>
      <c r="X39" s="70">
        <f t="shared" si="23"/>
        <v>0</v>
      </c>
      <c r="Y39" s="71">
        <f t="shared" si="24"/>
        <v>1</v>
      </c>
      <c r="Z39" s="75"/>
      <c r="AA39" s="76"/>
      <c r="AB39" s="70">
        <f t="shared" si="25"/>
        <v>0</v>
      </c>
      <c r="AC39" s="108">
        <f t="shared" si="26"/>
        <v>1</v>
      </c>
    </row>
    <row r="40" spans="1:30" s="2" customFormat="1" x14ac:dyDescent="0.2">
      <c r="A40" s="141" t="s">
        <v>1</v>
      </c>
      <c r="B40" s="75">
        <v>19</v>
      </c>
      <c r="C40" s="76">
        <v>3</v>
      </c>
      <c r="D40" s="70">
        <f t="shared" si="13"/>
        <v>22</v>
      </c>
      <c r="E40" s="71">
        <f t="shared" si="14"/>
        <v>-0.1</v>
      </c>
      <c r="F40" s="75">
        <v>19</v>
      </c>
      <c r="G40" s="76">
        <v>3</v>
      </c>
      <c r="H40" s="70">
        <f t="shared" si="15"/>
        <v>22</v>
      </c>
      <c r="I40" s="71">
        <f t="shared" si="16"/>
        <v>-0.1</v>
      </c>
      <c r="J40" s="75">
        <v>19</v>
      </c>
      <c r="K40" s="76">
        <v>3</v>
      </c>
      <c r="L40" s="70">
        <f t="shared" si="17"/>
        <v>22</v>
      </c>
      <c r="M40" s="71">
        <f t="shared" si="18"/>
        <v>-0.1</v>
      </c>
      <c r="N40" s="75">
        <v>19</v>
      </c>
      <c r="O40" s="76">
        <v>3</v>
      </c>
      <c r="P40" s="70">
        <f t="shared" si="19"/>
        <v>22</v>
      </c>
      <c r="Q40" s="71">
        <f t="shared" si="20"/>
        <v>-0.1</v>
      </c>
      <c r="R40" s="75"/>
      <c r="S40" s="76"/>
      <c r="T40" s="70">
        <f t="shared" si="21"/>
        <v>0</v>
      </c>
      <c r="U40" s="71">
        <f t="shared" si="22"/>
        <v>1</v>
      </c>
      <c r="V40" s="75"/>
      <c r="W40" s="76"/>
      <c r="X40" s="70">
        <f t="shared" si="23"/>
        <v>0</v>
      </c>
      <c r="Y40" s="71">
        <f t="shared" si="24"/>
        <v>1</v>
      </c>
      <c r="Z40" s="75"/>
      <c r="AA40" s="76"/>
      <c r="AB40" s="70">
        <f t="shared" si="25"/>
        <v>0</v>
      </c>
      <c r="AC40" s="108">
        <f t="shared" si="26"/>
        <v>1</v>
      </c>
    </row>
    <row r="41" spans="1:30" s="2" customFormat="1" x14ac:dyDescent="0.2">
      <c r="A41" s="141" t="s">
        <v>60</v>
      </c>
      <c r="B41" s="75">
        <v>24</v>
      </c>
      <c r="C41" s="76">
        <v>34</v>
      </c>
      <c r="D41" s="70">
        <f t="shared" si="13"/>
        <v>58</v>
      </c>
      <c r="E41" s="71">
        <f t="shared" si="14"/>
        <v>7.9365079365079361E-2</v>
      </c>
      <c r="F41" s="75">
        <v>24</v>
      </c>
      <c r="G41" s="76">
        <v>34</v>
      </c>
      <c r="H41" s="70">
        <f t="shared" si="15"/>
        <v>58</v>
      </c>
      <c r="I41" s="71">
        <f t="shared" si="16"/>
        <v>7.9365079365079361E-2</v>
      </c>
      <c r="J41" s="75">
        <v>24</v>
      </c>
      <c r="K41" s="76">
        <v>34</v>
      </c>
      <c r="L41" s="70">
        <f t="shared" si="17"/>
        <v>58</v>
      </c>
      <c r="M41" s="71">
        <f t="shared" si="18"/>
        <v>7.9365079365079361E-2</v>
      </c>
      <c r="N41" s="75">
        <v>24</v>
      </c>
      <c r="O41" s="76">
        <v>34</v>
      </c>
      <c r="P41" s="70">
        <f t="shared" si="19"/>
        <v>58</v>
      </c>
      <c r="Q41" s="71">
        <f t="shared" si="20"/>
        <v>7.9365079365079361E-2</v>
      </c>
      <c r="R41" s="75"/>
      <c r="S41" s="76"/>
      <c r="T41" s="70">
        <f t="shared" si="21"/>
        <v>0</v>
      </c>
      <c r="U41" s="71">
        <f t="shared" si="22"/>
        <v>1</v>
      </c>
      <c r="V41" s="75"/>
      <c r="W41" s="76"/>
      <c r="X41" s="70">
        <f t="shared" si="23"/>
        <v>0</v>
      </c>
      <c r="Y41" s="71">
        <f t="shared" si="24"/>
        <v>1</v>
      </c>
      <c r="Z41" s="75"/>
      <c r="AA41" s="76"/>
      <c r="AB41" s="70">
        <f t="shared" si="25"/>
        <v>0</v>
      </c>
      <c r="AC41" s="108">
        <f t="shared" si="26"/>
        <v>1</v>
      </c>
    </row>
    <row r="42" spans="1:30" s="2" customFormat="1" x14ac:dyDescent="0.2">
      <c r="A42" s="141" t="s">
        <v>10</v>
      </c>
      <c r="B42" s="75">
        <v>19</v>
      </c>
      <c r="C42" s="76">
        <v>11</v>
      </c>
      <c r="D42" s="70">
        <f t="shared" si="13"/>
        <v>30</v>
      </c>
      <c r="E42" s="71">
        <f t="shared" si="14"/>
        <v>0.14285714285714285</v>
      </c>
      <c r="F42" s="75">
        <v>19</v>
      </c>
      <c r="G42" s="76">
        <v>11</v>
      </c>
      <c r="H42" s="70">
        <f t="shared" si="15"/>
        <v>30</v>
      </c>
      <c r="I42" s="71">
        <f t="shared" si="16"/>
        <v>0.14285714285714285</v>
      </c>
      <c r="J42" s="75">
        <v>19</v>
      </c>
      <c r="K42" s="76">
        <v>11</v>
      </c>
      <c r="L42" s="70">
        <f t="shared" si="17"/>
        <v>30</v>
      </c>
      <c r="M42" s="71">
        <f t="shared" si="18"/>
        <v>0.14285714285714285</v>
      </c>
      <c r="N42" s="75">
        <v>19</v>
      </c>
      <c r="O42" s="76">
        <v>11</v>
      </c>
      <c r="P42" s="70">
        <f t="shared" si="19"/>
        <v>30</v>
      </c>
      <c r="Q42" s="71">
        <f t="shared" si="20"/>
        <v>0.14285714285714285</v>
      </c>
      <c r="R42" s="75"/>
      <c r="S42" s="76"/>
      <c r="T42" s="70">
        <f t="shared" si="21"/>
        <v>0</v>
      </c>
      <c r="U42" s="71">
        <f t="shared" si="22"/>
        <v>1</v>
      </c>
      <c r="V42" s="75"/>
      <c r="W42" s="76"/>
      <c r="X42" s="70">
        <f t="shared" si="23"/>
        <v>0</v>
      </c>
      <c r="Y42" s="71">
        <f t="shared" si="24"/>
        <v>1</v>
      </c>
      <c r="Z42" s="75"/>
      <c r="AA42" s="76"/>
      <c r="AB42" s="70">
        <f t="shared" si="25"/>
        <v>0</v>
      </c>
      <c r="AC42" s="108">
        <f t="shared" si="26"/>
        <v>1</v>
      </c>
    </row>
    <row r="43" spans="1:30" s="2" customFormat="1" x14ac:dyDescent="0.2">
      <c r="A43" s="141" t="s">
        <v>56</v>
      </c>
      <c r="B43" s="75">
        <v>30</v>
      </c>
      <c r="C43" s="76">
        <v>4</v>
      </c>
      <c r="D43" s="70">
        <f t="shared" si="13"/>
        <v>34</v>
      </c>
      <c r="E43" s="71">
        <f t="shared" si="14"/>
        <v>-3.0303030303030304E-2</v>
      </c>
      <c r="F43" s="75">
        <v>30</v>
      </c>
      <c r="G43" s="76">
        <v>4</v>
      </c>
      <c r="H43" s="70">
        <f t="shared" si="15"/>
        <v>34</v>
      </c>
      <c r="I43" s="71">
        <f t="shared" si="16"/>
        <v>-3.0303030303030304E-2</v>
      </c>
      <c r="J43" s="75">
        <v>30</v>
      </c>
      <c r="K43" s="76">
        <v>4</v>
      </c>
      <c r="L43" s="70">
        <f t="shared" si="17"/>
        <v>34</v>
      </c>
      <c r="M43" s="71">
        <f t="shared" si="18"/>
        <v>-3.0303030303030304E-2</v>
      </c>
      <c r="N43" s="75">
        <v>30</v>
      </c>
      <c r="O43" s="76">
        <v>4</v>
      </c>
      <c r="P43" s="70">
        <f t="shared" si="19"/>
        <v>34</v>
      </c>
      <c r="Q43" s="71">
        <f t="shared" si="20"/>
        <v>-3.0303030303030304E-2</v>
      </c>
      <c r="R43" s="75"/>
      <c r="S43" s="76"/>
      <c r="T43" s="70">
        <f t="shared" si="21"/>
        <v>0</v>
      </c>
      <c r="U43" s="71">
        <f t="shared" si="22"/>
        <v>1</v>
      </c>
      <c r="V43" s="75"/>
      <c r="W43" s="76"/>
      <c r="X43" s="70">
        <f t="shared" si="23"/>
        <v>0</v>
      </c>
      <c r="Y43" s="71">
        <f t="shared" si="24"/>
        <v>1</v>
      </c>
      <c r="Z43" s="75"/>
      <c r="AA43" s="76"/>
      <c r="AB43" s="70">
        <f t="shared" si="25"/>
        <v>0</v>
      </c>
      <c r="AC43" s="108">
        <f t="shared" si="26"/>
        <v>1</v>
      </c>
    </row>
    <row r="44" spans="1:30" s="2" customFormat="1" ht="15" customHeight="1" x14ac:dyDescent="0.2">
      <c r="A44" s="141" t="s">
        <v>15</v>
      </c>
      <c r="B44" s="75">
        <v>35</v>
      </c>
      <c r="C44" s="76">
        <v>0</v>
      </c>
      <c r="D44" s="70">
        <f t="shared" ref="D44:D50" si="27">B44+C44</f>
        <v>35</v>
      </c>
      <c r="E44" s="71">
        <f t="shared" si="14"/>
        <v>7.8947368421052627E-2</v>
      </c>
      <c r="F44" s="75">
        <v>35</v>
      </c>
      <c r="G44" s="76">
        <v>0</v>
      </c>
      <c r="H44" s="70">
        <f t="shared" si="15"/>
        <v>35</v>
      </c>
      <c r="I44" s="71">
        <f t="shared" si="16"/>
        <v>7.8947368421052627E-2</v>
      </c>
      <c r="J44" s="75">
        <v>35</v>
      </c>
      <c r="K44" s="76">
        <v>0</v>
      </c>
      <c r="L44" s="70">
        <f t="shared" si="17"/>
        <v>35</v>
      </c>
      <c r="M44" s="71">
        <f t="shared" si="18"/>
        <v>7.8947368421052627E-2</v>
      </c>
      <c r="N44" s="75">
        <v>34</v>
      </c>
      <c r="O44" s="76">
        <v>0</v>
      </c>
      <c r="P44" s="70">
        <f t="shared" si="19"/>
        <v>34</v>
      </c>
      <c r="Q44" s="71">
        <f t="shared" si="20"/>
        <v>0.10526315789473684</v>
      </c>
      <c r="R44" s="75"/>
      <c r="S44" s="76"/>
      <c r="T44" s="70">
        <f t="shared" si="21"/>
        <v>0</v>
      </c>
      <c r="U44" s="71">
        <f t="shared" si="22"/>
        <v>1</v>
      </c>
      <c r="V44" s="75"/>
      <c r="W44" s="76"/>
      <c r="X44" s="70">
        <f t="shared" si="23"/>
        <v>0</v>
      </c>
      <c r="Y44" s="71">
        <f t="shared" si="24"/>
        <v>1</v>
      </c>
      <c r="Z44" s="75"/>
      <c r="AA44" s="76"/>
      <c r="AB44" s="70">
        <f t="shared" si="25"/>
        <v>0</v>
      </c>
      <c r="AC44" s="108">
        <f t="shared" si="26"/>
        <v>1</v>
      </c>
    </row>
    <row r="45" spans="1:30" s="2" customFormat="1" x14ac:dyDescent="0.2">
      <c r="A45" s="141" t="s">
        <v>16</v>
      </c>
      <c r="B45" s="75">
        <v>5</v>
      </c>
      <c r="C45" s="76">
        <v>0</v>
      </c>
      <c r="D45" s="70">
        <f t="shared" si="27"/>
        <v>5</v>
      </c>
      <c r="E45" s="71">
        <f t="shared" si="14"/>
        <v>-0.66666666666666663</v>
      </c>
      <c r="F45" s="75">
        <v>5</v>
      </c>
      <c r="G45" s="76">
        <v>0</v>
      </c>
      <c r="H45" s="70">
        <f t="shared" si="15"/>
        <v>5</v>
      </c>
      <c r="I45" s="71">
        <f t="shared" si="16"/>
        <v>-0.66666666666666663</v>
      </c>
      <c r="J45" s="75">
        <v>5</v>
      </c>
      <c r="K45" s="76">
        <v>0</v>
      </c>
      <c r="L45" s="70">
        <f t="shared" si="17"/>
        <v>5</v>
      </c>
      <c r="M45" s="71">
        <f t="shared" si="18"/>
        <v>-0.66666666666666663</v>
      </c>
      <c r="N45" s="75">
        <v>5</v>
      </c>
      <c r="O45" s="76">
        <v>0</v>
      </c>
      <c r="P45" s="70">
        <f t="shared" si="19"/>
        <v>5</v>
      </c>
      <c r="Q45" s="71">
        <f t="shared" si="20"/>
        <v>-0.66666666666666663</v>
      </c>
      <c r="R45" s="75"/>
      <c r="S45" s="76"/>
      <c r="T45" s="70">
        <f t="shared" si="21"/>
        <v>0</v>
      </c>
      <c r="U45" s="71">
        <f t="shared" si="22"/>
        <v>1</v>
      </c>
      <c r="V45" s="75"/>
      <c r="W45" s="76"/>
      <c r="X45" s="70">
        <f t="shared" si="23"/>
        <v>0</v>
      </c>
      <c r="Y45" s="71">
        <f t="shared" si="24"/>
        <v>1</v>
      </c>
      <c r="Z45" s="75"/>
      <c r="AA45" s="76"/>
      <c r="AB45" s="70">
        <f t="shared" si="25"/>
        <v>0</v>
      </c>
      <c r="AC45" s="108">
        <f t="shared" si="26"/>
        <v>1</v>
      </c>
    </row>
    <row r="46" spans="1:30" s="2" customFormat="1" x14ac:dyDescent="0.2">
      <c r="A46" s="141" t="s">
        <v>18</v>
      </c>
      <c r="B46" s="75">
        <v>3</v>
      </c>
      <c r="C46" s="76">
        <v>0</v>
      </c>
      <c r="D46" s="70">
        <f t="shared" si="27"/>
        <v>3</v>
      </c>
      <c r="E46" s="71">
        <f t="shared" si="14"/>
        <v>0</v>
      </c>
      <c r="F46" s="75">
        <v>3</v>
      </c>
      <c r="G46" s="76">
        <v>0</v>
      </c>
      <c r="H46" s="70">
        <f t="shared" si="15"/>
        <v>3</v>
      </c>
      <c r="I46" s="71">
        <f t="shared" si="16"/>
        <v>0</v>
      </c>
      <c r="J46" s="75">
        <v>3</v>
      </c>
      <c r="K46" s="76">
        <v>0</v>
      </c>
      <c r="L46" s="70">
        <f t="shared" si="17"/>
        <v>3</v>
      </c>
      <c r="M46" s="71">
        <f t="shared" si="18"/>
        <v>0</v>
      </c>
      <c r="N46" s="75">
        <v>3</v>
      </c>
      <c r="O46" s="76">
        <v>0</v>
      </c>
      <c r="P46" s="70">
        <f t="shared" si="19"/>
        <v>3</v>
      </c>
      <c r="Q46" s="71">
        <f t="shared" si="20"/>
        <v>0</v>
      </c>
      <c r="R46" s="75"/>
      <c r="S46" s="76"/>
      <c r="T46" s="70">
        <f t="shared" si="21"/>
        <v>0</v>
      </c>
      <c r="U46" s="71">
        <f t="shared" si="22"/>
        <v>1</v>
      </c>
      <c r="V46" s="75"/>
      <c r="W46" s="76"/>
      <c r="X46" s="70">
        <f t="shared" si="23"/>
        <v>0</v>
      </c>
      <c r="Y46" s="71">
        <f t="shared" si="24"/>
        <v>1</v>
      </c>
      <c r="Z46" s="75"/>
      <c r="AA46" s="76"/>
      <c r="AB46" s="70">
        <f t="shared" si="25"/>
        <v>0</v>
      </c>
      <c r="AC46" s="108">
        <f t="shared" si="26"/>
        <v>1</v>
      </c>
    </row>
    <row r="47" spans="1:30" s="2" customFormat="1" x14ac:dyDescent="0.2">
      <c r="A47" s="141" t="s">
        <v>14</v>
      </c>
      <c r="B47" s="75">
        <v>12</v>
      </c>
      <c r="C47" s="76">
        <v>4</v>
      </c>
      <c r="D47" s="70">
        <f t="shared" si="27"/>
        <v>16</v>
      </c>
      <c r="E47" s="71">
        <f t="shared" si="14"/>
        <v>-6.6666666666666666E-2</v>
      </c>
      <c r="F47" s="75">
        <v>12</v>
      </c>
      <c r="G47" s="76">
        <v>4</v>
      </c>
      <c r="H47" s="70">
        <f t="shared" si="15"/>
        <v>16</v>
      </c>
      <c r="I47" s="71">
        <f t="shared" si="16"/>
        <v>-6.6666666666666666E-2</v>
      </c>
      <c r="J47" s="75">
        <v>12</v>
      </c>
      <c r="K47" s="76">
        <v>4</v>
      </c>
      <c r="L47" s="70">
        <f t="shared" si="17"/>
        <v>16</v>
      </c>
      <c r="M47" s="71">
        <f t="shared" si="18"/>
        <v>-6.6666666666666666E-2</v>
      </c>
      <c r="N47" s="75">
        <v>16</v>
      </c>
      <c r="O47" s="76">
        <v>0</v>
      </c>
      <c r="P47" s="70">
        <f t="shared" si="19"/>
        <v>16</v>
      </c>
      <c r="Q47" s="71">
        <f t="shared" si="20"/>
        <v>-6.6666666666666666E-2</v>
      </c>
      <c r="R47" s="75"/>
      <c r="S47" s="76"/>
      <c r="T47" s="70">
        <f t="shared" si="21"/>
        <v>0</v>
      </c>
      <c r="U47" s="71">
        <f t="shared" si="22"/>
        <v>1</v>
      </c>
      <c r="V47" s="75"/>
      <c r="W47" s="76"/>
      <c r="X47" s="70">
        <f t="shared" si="23"/>
        <v>0</v>
      </c>
      <c r="Y47" s="71">
        <f t="shared" si="24"/>
        <v>1</v>
      </c>
      <c r="Z47" s="75"/>
      <c r="AA47" s="76"/>
      <c r="AB47" s="70">
        <f t="shared" si="25"/>
        <v>0</v>
      </c>
      <c r="AC47" s="108">
        <f t="shared" si="26"/>
        <v>1</v>
      </c>
    </row>
    <row r="48" spans="1:30" x14ac:dyDescent="0.2">
      <c r="A48" s="141" t="s">
        <v>40</v>
      </c>
      <c r="B48" s="75">
        <v>14</v>
      </c>
      <c r="C48" s="76">
        <v>11</v>
      </c>
      <c r="D48" s="70">
        <f t="shared" si="27"/>
        <v>25</v>
      </c>
      <c r="E48" s="71">
        <f t="shared" si="14"/>
        <v>-0.47058823529411764</v>
      </c>
      <c r="F48" s="75">
        <v>14</v>
      </c>
      <c r="G48" s="76">
        <v>11</v>
      </c>
      <c r="H48" s="70">
        <f t="shared" si="15"/>
        <v>25</v>
      </c>
      <c r="I48" s="71">
        <f t="shared" si="16"/>
        <v>-0.47058823529411764</v>
      </c>
      <c r="J48" s="75">
        <v>14</v>
      </c>
      <c r="K48" s="76">
        <v>10</v>
      </c>
      <c r="L48" s="70">
        <f t="shared" si="17"/>
        <v>24</v>
      </c>
      <c r="M48" s="71">
        <f t="shared" si="18"/>
        <v>-0.41176470588235292</v>
      </c>
      <c r="N48" s="75">
        <v>14</v>
      </c>
      <c r="O48" s="76">
        <v>10</v>
      </c>
      <c r="P48" s="70">
        <f t="shared" si="19"/>
        <v>24</v>
      </c>
      <c r="Q48" s="71">
        <f t="shared" si="20"/>
        <v>-0.41176470588235292</v>
      </c>
      <c r="R48" s="75"/>
      <c r="S48" s="76"/>
      <c r="T48" s="70">
        <f t="shared" si="21"/>
        <v>0</v>
      </c>
      <c r="U48" s="71">
        <f t="shared" si="22"/>
        <v>1</v>
      </c>
      <c r="V48" s="75"/>
      <c r="W48" s="76"/>
      <c r="X48" s="70">
        <f t="shared" si="23"/>
        <v>0</v>
      </c>
      <c r="Y48" s="71">
        <f t="shared" si="24"/>
        <v>1</v>
      </c>
      <c r="Z48" s="75"/>
      <c r="AA48" s="76"/>
      <c r="AB48" s="70">
        <f t="shared" si="25"/>
        <v>0</v>
      </c>
      <c r="AC48" s="108">
        <f t="shared" si="26"/>
        <v>1</v>
      </c>
      <c r="AD48" s="2"/>
    </row>
    <row r="49" spans="1:30" x14ac:dyDescent="0.2">
      <c r="A49" s="141" t="s">
        <v>5</v>
      </c>
      <c r="B49" s="75">
        <v>15</v>
      </c>
      <c r="C49" s="76">
        <v>11</v>
      </c>
      <c r="D49" s="70">
        <f t="shared" si="27"/>
        <v>26</v>
      </c>
      <c r="E49" s="71">
        <f t="shared" si="14"/>
        <v>0.35</v>
      </c>
      <c r="F49" s="75">
        <v>14</v>
      </c>
      <c r="G49" s="76">
        <v>10</v>
      </c>
      <c r="H49" s="70">
        <f t="shared" si="15"/>
        <v>24</v>
      </c>
      <c r="I49" s="71">
        <f t="shared" si="16"/>
        <v>0.4</v>
      </c>
      <c r="J49" s="75">
        <v>14</v>
      </c>
      <c r="K49" s="76">
        <v>10</v>
      </c>
      <c r="L49" s="70">
        <f t="shared" si="17"/>
        <v>24</v>
      </c>
      <c r="M49" s="71">
        <f t="shared" si="18"/>
        <v>0.4</v>
      </c>
      <c r="N49" s="75">
        <v>13</v>
      </c>
      <c r="O49" s="76">
        <v>10</v>
      </c>
      <c r="P49" s="70">
        <f t="shared" si="19"/>
        <v>23</v>
      </c>
      <c r="Q49" s="71">
        <f t="shared" si="20"/>
        <v>0.42499999999999999</v>
      </c>
      <c r="R49" s="75"/>
      <c r="S49" s="76"/>
      <c r="T49" s="70">
        <f t="shared" si="21"/>
        <v>0</v>
      </c>
      <c r="U49" s="71">
        <f t="shared" si="22"/>
        <v>1</v>
      </c>
      <c r="V49" s="75"/>
      <c r="W49" s="76"/>
      <c r="X49" s="70">
        <f t="shared" si="23"/>
        <v>0</v>
      </c>
      <c r="Y49" s="71">
        <f t="shared" si="24"/>
        <v>1</v>
      </c>
      <c r="Z49" s="75"/>
      <c r="AA49" s="76"/>
      <c r="AB49" s="70">
        <f t="shared" si="25"/>
        <v>0</v>
      </c>
      <c r="AC49" s="108">
        <f t="shared" si="26"/>
        <v>1</v>
      </c>
      <c r="AD49" s="2"/>
    </row>
    <row r="50" spans="1:30" ht="15.75" thickBot="1" x14ac:dyDescent="0.25">
      <c r="A50" s="154" t="s">
        <v>38</v>
      </c>
      <c r="B50" s="84">
        <v>14</v>
      </c>
      <c r="C50" s="82">
        <v>0</v>
      </c>
      <c r="D50" s="82">
        <f t="shared" si="27"/>
        <v>14</v>
      </c>
      <c r="E50" s="155">
        <f t="shared" si="14"/>
        <v>0.125</v>
      </c>
      <c r="F50" s="84">
        <v>14</v>
      </c>
      <c r="G50" s="82">
        <v>0</v>
      </c>
      <c r="H50" s="82">
        <f t="shared" si="15"/>
        <v>14</v>
      </c>
      <c r="I50" s="155">
        <f t="shared" si="16"/>
        <v>0.125</v>
      </c>
      <c r="J50" s="84">
        <v>14</v>
      </c>
      <c r="K50" s="82">
        <v>0</v>
      </c>
      <c r="L50" s="82">
        <f t="shared" si="17"/>
        <v>14</v>
      </c>
      <c r="M50" s="155">
        <f t="shared" si="18"/>
        <v>0.125</v>
      </c>
      <c r="N50" s="84">
        <v>14</v>
      </c>
      <c r="O50" s="82">
        <v>0</v>
      </c>
      <c r="P50" s="82">
        <f t="shared" si="19"/>
        <v>14</v>
      </c>
      <c r="Q50" s="155">
        <f t="shared" si="20"/>
        <v>0.125</v>
      </c>
      <c r="R50" s="84"/>
      <c r="S50" s="82"/>
      <c r="T50" s="82">
        <f t="shared" si="21"/>
        <v>0</v>
      </c>
      <c r="U50" s="155">
        <f t="shared" si="22"/>
        <v>1</v>
      </c>
      <c r="V50" s="84"/>
      <c r="W50" s="82"/>
      <c r="X50" s="82">
        <f t="shared" si="23"/>
        <v>0</v>
      </c>
      <c r="Y50" s="155">
        <f t="shared" si="24"/>
        <v>1</v>
      </c>
      <c r="Z50" s="84"/>
      <c r="AA50" s="82"/>
      <c r="AB50" s="82">
        <f t="shared" si="25"/>
        <v>0</v>
      </c>
      <c r="AC50" s="83">
        <f t="shared" si="26"/>
        <v>1</v>
      </c>
      <c r="AD50" s="2"/>
    </row>
    <row r="51" spans="1:30" ht="15.75" thickBot="1" x14ac:dyDescent="0.25">
      <c r="A51" s="148" t="s">
        <v>20</v>
      </c>
      <c r="B51" s="149">
        <f>SUM(B33:B50)</f>
        <v>476</v>
      </c>
      <c r="C51" s="150">
        <f>SUM(C33:C50)</f>
        <v>161</v>
      </c>
      <c r="D51" s="150">
        <f>SUM(D33:D50)</f>
        <v>637</v>
      </c>
      <c r="E51" s="151">
        <f t="shared" si="14"/>
        <v>9.2592592592592587E-2</v>
      </c>
      <c r="F51" s="149">
        <f>SUM(F33:F50)</f>
        <v>473</v>
      </c>
      <c r="G51" s="150">
        <f>SUM(G33:G50)</f>
        <v>159</v>
      </c>
      <c r="H51" s="150">
        <f>SUM(H33:H50)</f>
        <v>632</v>
      </c>
      <c r="I51" s="151">
        <f t="shared" si="16"/>
        <v>9.9715099715099717E-2</v>
      </c>
      <c r="J51" s="152">
        <f>SUM(J33:J50)</f>
        <v>470</v>
      </c>
      <c r="K51" s="150">
        <f>SUM(K33:K50)</f>
        <v>158</v>
      </c>
      <c r="L51" s="150">
        <f>SUM(L33:L50)</f>
        <v>628</v>
      </c>
      <c r="M51" s="151">
        <f t="shared" si="18"/>
        <v>0.10541310541310542</v>
      </c>
      <c r="N51" s="152">
        <f>SUM(N33:N50)</f>
        <v>471</v>
      </c>
      <c r="O51" s="150">
        <f>SUM(O33:O50)</f>
        <v>152</v>
      </c>
      <c r="P51" s="150">
        <f>SUM(P33:P50)</f>
        <v>623</v>
      </c>
      <c r="Q51" s="151">
        <f t="shared" si="20"/>
        <v>0.11253561253561253</v>
      </c>
      <c r="R51" s="152">
        <f>SUM(R33:R50)</f>
        <v>0</v>
      </c>
      <c r="S51" s="150">
        <f>SUM(S33:S50)</f>
        <v>0</v>
      </c>
      <c r="T51" s="150">
        <f>SUM(T33:T50)</f>
        <v>0</v>
      </c>
      <c r="U51" s="151">
        <f t="shared" si="22"/>
        <v>1</v>
      </c>
      <c r="V51" s="152">
        <f>SUM(V33:V50)</f>
        <v>0</v>
      </c>
      <c r="W51" s="153">
        <f>SUM(W33:W50)</f>
        <v>0</v>
      </c>
      <c r="X51" s="150">
        <f>SUM(X33:X50)</f>
        <v>0</v>
      </c>
      <c r="Y51" s="151">
        <f t="shared" si="24"/>
        <v>1</v>
      </c>
      <c r="Z51" s="152">
        <f>SUM(Z33:Z50)</f>
        <v>0</v>
      </c>
      <c r="AA51" s="153">
        <f>SUM(AA33:AA50)</f>
        <v>0</v>
      </c>
      <c r="AB51" s="150">
        <f>SUM(AB33:AB50)</f>
        <v>0</v>
      </c>
      <c r="AC51" s="151">
        <f t="shared" si="26"/>
        <v>1</v>
      </c>
      <c r="AD51" s="2"/>
    </row>
    <row r="52" spans="1:30" x14ac:dyDescent="0.2">
      <c r="A52" s="143" t="s">
        <v>49</v>
      </c>
      <c r="B52" s="102">
        <v>14</v>
      </c>
      <c r="C52" s="103">
        <v>0</v>
      </c>
      <c r="D52" s="103">
        <f>B52+C52</f>
        <v>14</v>
      </c>
      <c r="E52" s="111"/>
      <c r="F52" s="102">
        <v>21</v>
      </c>
      <c r="G52" s="103">
        <v>6</v>
      </c>
      <c r="H52" s="103">
        <f>F52+G52</f>
        <v>27</v>
      </c>
      <c r="I52" s="115"/>
      <c r="J52" s="104">
        <v>21</v>
      </c>
      <c r="K52" s="103">
        <v>5</v>
      </c>
      <c r="L52" s="103">
        <f>J52+K52</f>
        <v>26</v>
      </c>
      <c r="M52" s="115"/>
      <c r="N52" s="104">
        <v>21</v>
      </c>
      <c r="O52" s="103">
        <v>0</v>
      </c>
      <c r="P52" s="103">
        <f>N52+O52</f>
        <v>21</v>
      </c>
      <c r="Q52" s="115"/>
      <c r="R52" s="104"/>
      <c r="S52" s="103"/>
      <c r="T52" s="103">
        <f>R52+S52</f>
        <v>0</v>
      </c>
      <c r="U52" s="115"/>
      <c r="V52" s="104"/>
      <c r="W52" s="105"/>
      <c r="X52" s="103">
        <f>V52+W52</f>
        <v>0</v>
      </c>
      <c r="Y52" s="115"/>
      <c r="Z52" s="104"/>
      <c r="AA52" s="105"/>
      <c r="AB52" s="103">
        <f>Z52+AA52</f>
        <v>0</v>
      </c>
      <c r="AC52" s="115"/>
      <c r="AD52" s="2"/>
    </row>
    <row r="53" spans="1:30" x14ac:dyDescent="0.2">
      <c r="A53" s="146" t="s">
        <v>58</v>
      </c>
      <c r="B53" s="75">
        <v>51</v>
      </c>
      <c r="C53" s="76">
        <v>16</v>
      </c>
      <c r="D53" s="76">
        <f>B53+C53</f>
        <v>67</v>
      </c>
      <c r="E53" s="88">
        <f>($D23-D53)/$D23</f>
        <v>1.4705882352941176E-2</v>
      </c>
      <c r="F53" s="75">
        <v>49</v>
      </c>
      <c r="G53" s="76">
        <v>14</v>
      </c>
      <c r="H53" s="76">
        <f>F53+G53</f>
        <v>63</v>
      </c>
      <c r="I53" s="71">
        <f>($D23-H53)/$D23</f>
        <v>7.3529411764705885E-2</v>
      </c>
      <c r="J53" s="75">
        <v>49</v>
      </c>
      <c r="K53" s="76">
        <v>14</v>
      </c>
      <c r="L53" s="76">
        <f>J53+K53</f>
        <v>63</v>
      </c>
      <c r="M53" s="71">
        <f>($D23-L53)/$D23</f>
        <v>7.3529411764705885E-2</v>
      </c>
      <c r="N53" s="75">
        <v>48</v>
      </c>
      <c r="O53" s="76">
        <v>14</v>
      </c>
      <c r="P53" s="76">
        <f>N53+O53</f>
        <v>62</v>
      </c>
      <c r="Q53" s="71">
        <f>($D23-P53)/$D23</f>
        <v>8.8235294117647065E-2</v>
      </c>
      <c r="R53" s="75"/>
      <c r="S53" s="76"/>
      <c r="T53" s="76">
        <f>R53+S53</f>
        <v>0</v>
      </c>
      <c r="U53" s="71">
        <f>($D23-T53)/$D23</f>
        <v>1</v>
      </c>
      <c r="V53" s="75"/>
      <c r="W53" s="76"/>
      <c r="X53" s="76">
        <f>V53+W53</f>
        <v>0</v>
      </c>
      <c r="Y53" s="71">
        <f>($D23-X53)/$D23</f>
        <v>1</v>
      </c>
      <c r="Z53" s="75"/>
      <c r="AA53" s="76"/>
      <c r="AB53" s="76">
        <f>Z53+AA53</f>
        <v>0</v>
      </c>
      <c r="AC53" s="108">
        <f>($D23-AB53)/$D23</f>
        <v>1</v>
      </c>
      <c r="AD53" s="2"/>
    </row>
    <row r="54" spans="1:30" ht="15.75" thickBot="1" x14ac:dyDescent="0.25">
      <c r="A54" s="145" t="s">
        <v>51</v>
      </c>
      <c r="B54" s="91">
        <f>B51+B53</f>
        <v>527</v>
      </c>
      <c r="C54" s="135">
        <f>C51+C53</f>
        <v>177</v>
      </c>
      <c r="D54" s="113">
        <f>SUM(D33:D50)+D53</f>
        <v>704</v>
      </c>
      <c r="E54" s="94">
        <f>($D24-D54)/$D24</f>
        <v>8.5714285714285715E-2</v>
      </c>
      <c r="F54" s="91">
        <f>F51+F53</f>
        <v>522</v>
      </c>
      <c r="G54" s="135">
        <f>G51+G53</f>
        <v>173</v>
      </c>
      <c r="H54" s="113">
        <f>SUM(H33:H50)+H53</f>
        <v>695</v>
      </c>
      <c r="I54" s="94">
        <f>($D24-H54)/$D24</f>
        <v>9.7402597402597407E-2</v>
      </c>
      <c r="J54" s="91">
        <f>J51+J53</f>
        <v>519</v>
      </c>
      <c r="K54" s="135">
        <f>K51+K53</f>
        <v>172</v>
      </c>
      <c r="L54" s="113">
        <f>SUM(L33:L50)+L53</f>
        <v>691</v>
      </c>
      <c r="M54" s="94">
        <f>($D24-L54)/$D24</f>
        <v>0.1025974025974026</v>
      </c>
      <c r="N54" s="91">
        <f>N51+N53</f>
        <v>519</v>
      </c>
      <c r="O54" s="135">
        <f>O51+O53</f>
        <v>166</v>
      </c>
      <c r="P54" s="113">
        <f>SUM(P33:P50)+P53</f>
        <v>685</v>
      </c>
      <c r="Q54" s="94">
        <f>($D24-P54)/$D24</f>
        <v>0.11038961038961038</v>
      </c>
      <c r="R54" s="91">
        <f>R51+R53</f>
        <v>0</v>
      </c>
      <c r="S54" s="135">
        <f>S51+S53</f>
        <v>0</v>
      </c>
      <c r="T54" s="113">
        <f>SUM(T33:T50)+T53</f>
        <v>0</v>
      </c>
      <c r="U54" s="94">
        <f>($D24-T54)/$D24</f>
        <v>1</v>
      </c>
      <c r="V54" s="91">
        <f>V51+V53</f>
        <v>0</v>
      </c>
      <c r="W54" s="135">
        <f>W51+W53</f>
        <v>0</v>
      </c>
      <c r="X54" s="113">
        <f>SUM(X33:X50)+X53</f>
        <v>0</v>
      </c>
      <c r="Y54" s="94">
        <f>($D24-X54)/$D24</f>
        <v>1</v>
      </c>
      <c r="Z54" s="91">
        <f>Z51+Z53</f>
        <v>0</v>
      </c>
      <c r="AA54" s="135">
        <f>AA51+AA53</f>
        <v>0</v>
      </c>
      <c r="AB54" s="113">
        <f>SUM(AB33:AB50)+AB53</f>
        <v>0</v>
      </c>
      <c r="AC54" s="94">
        <f>($D24-AB54)/$D24</f>
        <v>1</v>
      </c>
      <c r="AD54" s="2"/>
    </row>
    <row r="55" spans="1:30" ht="15.75" thickTop="1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</row>
    <row r="56" spans="1:30" s="2" customFormat="1" x14ac:dyDescent="0.2">
      <c r="A56" s="884" t="s">
        <v>50</v>
      </c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</row>
  </sheetData>
  <mergeCells count="22">
    <mergeCell ref="A56:AC56"/>
    <mergeCell ref="N1:Q1"/>
    <mergeCell ref="Z1:AC1"/>
    <mergeCell ref="R25:T25"/>
    <mergeCell ref="V25:X25"/>
    <mergeCell ref="J31:M31"/>
    <mergeCell ref="R1:U1"/>
    <mergeCell ref="F1:I1"/>
    <mergeCell ref="V1:Y1"/>
    <mergeCell ref="N25:P25"/>
    <mergeCell ref="B31:E31"/>
    <mergeCell ref="B1:E1"/>
    <mergeCell ref="F25:H25"/>
    <mergeCell ref="J25:L25"/>
    <mergeCell ref="V31:Y31"/>
    <mergeCell ref="R31:U31"/>
    <mergeCell ref="Z31:AC31"/>
    <mergeCell ref="N31:Q31"/>
    <mergeCell ref="F31:I31"/>
    <mergeCell ref="A26:AC26"/>
    <mergeCell ref="J1:M1"/>
    <mergeCell ref="B25:D25"/>
  </mergeCells>
  <phoneticPr fontId="0" type="noConversion"/>
  <printOptions horizontalCentered="1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>
    <oddHeader>&amp;C&amp;"Arial,Bold"&amp;16Studenterantal på Tek.Nat.Basis 2003/2004&amp;R&amp;D</oddHeader>
    <oddFooter>&amp;C&amp;P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56"/>
  <sheetViews>
    <sheetView workbookViewId="0">
      <selection activeCell="B3" sqref="B3"/>
    </sheetView>
  </sheetViews>
  <sheetFormatPr defaultColWidth="8.85546875" defaultRowHeight="15" x14ac:dyDescent="0.2"/>
  <cols>
    <col min="1" max="1" width="15.42578125" style="1" customWidth="1"/>
    <col min="2" max="2" width="5" style="1" customWidth="1"/>
    <col min="3" max="4" width="4" style="1" bestFit="1" customWidth="1"/>
    <col min="5" max="5" width="5.42578125" style="1" bestFit="1" customWidth="1"/>
    <col min="6" max="8" width="4" style="1" bestFit="1" customWidth="1"/>
    <col min="9" max="9" width="5.42578125" style="1" bestFit="1" customWidth="1"/>
    <col min="10" max="12" width="4" style="1" bestFit="1" customWidth="1"/>
    <col min="13" max="13" width="5.42578125" style="1" bestFit="1" customWidth="1"/>
    <col min="14" max="16" width="4" style="1" bestFit="1" customWidth="1"/>
    <col min="17" max="17" width="5.42578125" style="1" bestFit="1" customWidth="1"/>
    <col min="18" max="20" width="4" style="1" bestFit="1" customWidth="1"/>
    <col min="21" max="21" width="6.140625" style="1" bestFit="1" customWidth="1"/>
    <col min="22" max="24" width="4" style="1" bestFit="1" customWidth="1"/>
    <col min="25" max="25" width="6.140625" style="1" bestFit="1" customWidth="1"/>
    <col min="26" max="27" width="4" style="1" bestFit="1" customWidth="1"/>
    <col min="28" max="28" width="4.28515625" style="1" bestFit="1" customWidth="1"/>
    <col min="29" max="29" width="6.140625" style="1" bestFit="1" customWidth="1"/>
    <col min="30" max="30" width="5.140625" style="1" customWidth="1"/>
    <col min="31" max="16384" width="8.85546875" style="1"/>
  </cols>
  <sheetData>
    <row r="1" spans="1:30" ht="17.25" thickTop="1" thickBot="1" x14ac:dyDescent="0.3">
      <c r="A1" s="138"/>
      <c r="B1" s="889" t="s">
        <v>36</v>
      </c>
      <c r="C1" s="890"/>
      <c r="D1" s="890"/>
      <c r="E1" s="891"/>
      <c r="F1" s="889" t="s">
        <v>68</v>
      </c>
      <c r="G1" s="890"/>
      <c r="H1" s="890"/>
      <c r="I1" s="891"/>
      <c r="J1" s="889" t="s">
        <v>69</v>
      </c>
      <c r="K1" s="890"/>
      <c r="L1" s="890"/>
      <c r="M1" s="891"/>
      <c r="N1" s="889" t="s">
        <v>70</v>
      </c>
      <c r="O1" s="890"/>
      <c r="P1" s="890"/>
      <c r="Q1" s="891"/>
      <c r="R1" s="889" t="s">
        <v>71</v>
      </c>
      <c r="S1" s="890"/>
      <c r="T1" s="890"/>
      <c r="U1" s="891"/>
      <c r="V1" s="889" t="s">
        <v>72</v>
      </c>
      <c r="W1" s="890"/>
      <c r="X1" s="890"/>
      <c r="Y1" s="891"/>
      <c r="Z1" s="885" t="s">
        <v>73</v>
      </c>
      <c r="AA1" s="886"/>
      <c r="AB1" s="887"/>
      <c r="AC1" s="888"/>
      <c r="AD1" s="4"/>
    </row>
    <row r="2" spans="1:30" ht="17.25" thickTop="1" thickBot="1" x14ac:dyDescent="0.3">
      <c r="A2" s="139"/>
      <c r="B2" s="63" t="s">
        <v>22</v>
      </c>
      <c r="C2" s="64" t="s">
        <v>21</v>
      </c>
      <c r="D2" s="59" t="s">
        <v>23</v>
      </c>
      <c r="E2" s="114"/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  <c r="AD2" s="4"/>
    </row>
    <row r="3" spans="1:30" ht="15.75" thickTop="1" x14ac:dyDescent="0.2">
      <c r="A3" s="144" t="s">
        <v>44</v>
      </c>
      <c r="B3" s="69">
        <v>48</v>
      </c>
      <c r="C3" s="70">
        <v>58</v>
      </c>
      <c r="D3" s="112">
        <f>B3+C3</f>
        <v>106</v>
      </c>
      <c r="E3" s="115"/>
      <c r="F3" s="69">
        <v>46</v>
      </c>
      <c r="G3" s="70">
        <v>55</v>
      </c>
      <c r="H3" s="70">
        <f>F3+G3</f>
        <v>101</v>
      </c>
      <c r="I3" s="71">
        <f t="shared" ref="I3:I21" si="0">(D3-H3)/D3</f>
        <v>4.716981132075472E-2</v>
      </c>
      <c r="J3" s="69">
        <v>45</v>
      </c>
      <c r="K3" s="70">
        <v>52</v>
      </c>
      <c r="L3" s="72">
        <f>J3+K3</f>
        <v>97</v>
      </c>
      <c r="M3" s="71">
        <f t="shared" ref="M3:M21" si="1">($D3-L3)/$D3</f>
        <v>8.4905660377358486E-2</v>
      </c>
      <c r="N3" s="69">
        <v>45</v>
      </c>
      <c r="O3" s="70">
        <v>52</v>
      </c>
      <c r="P3" s="72">
        <f>N3+O3</f>
        <v>97</v>
      </c>
      <c r="Q3" s="71">
        <f t="shared" ref="Q3:Q21" si="2">($D3-P3)/$D3</f>
        <v>8.4905660377358486E-2</v>
      </c>
      <c r="R3" s="69">
        <v>45</v>
      </c>
      <c r="S3" s="70">
        <v>52</v>
      </c>
      <c r="T3" s="72">
        <f t="shared" ref="T3:T20" si="3">R3+S3</f>
        <v>97</v>
      </c>
      <c r="U3" s="71">
        <f t="shared" ref="U3:U21" si="4">($D3-T3)/$D3</f>
        <v>8.4905660377358486E-2</v>
      </c>
      <c r="V3" s="69">
        <v>43</v>
      </c>
      <c r="W3" s="70">
        <v>49</v>
      </c>
      <c r="X3" s="72">
        <f>SUM(V3:W3)</f>
        <v>92</v>
      </c>
      <c r="Y3" s="71">
        <f t="shared" ref="Y3:Y21" si="5">($D3-X3)/$D3</f>
        <v>0.13207547169811321</v>
      </c>
      <c r="Z3" s="69">
        <v>43</v>
      </c>
      <c r="AA3" s="70">
        <v>49</v>
      </c>
      <c r="AB3" s="72">
        <f t="shared" ref="AB3:AB21" si="6">SUM(Z3:AA3)</f>
        <v>92</v>
      </c>
      <c r="AC3" s="74">
        <f t="shared" ref="AC3:AC21" si="7">($D3-AB3)/$D3</f>
        <v>0.13207547169811321</v>
      </c>
      <c r="AD3" s="2"/>
    </row>
    <row r="4" spans="1:30" x14ac:dyDescent="0.2">
      <c r="A4" s="144" t="s">
        <v>9</v>
      </c>
      <c r="B4" s="75">
        <v>54</v>
      </c>
      <c r="C4" s="76">
        <v>15</v>
      </c>
      <c r="D4" s="112">
        <f t="shared" ref="D4:D20" si="8">B4+C4</f>
        <v>69</v>
      </c>
      <c r="E4" s="115"/>
      <c r="F4" s="75">
        <v>54</v>
      </c>
      <c r="G4" s="76">
        <v>15</v>
      </c>
      <c r="H4" s="70">
        <f t="shared" ref="H4:H20" si="9">F4+G4</f>
        <v>69</v>
      </c>
      <c r="I4" s="71">
        <f t="shared" si="0"/>
        <v>0</v>
      </c>
      <c r="J4" s="75">
        <v>54</v>
      </c>
      <c r="K4" s="76">
        <v>15</v>
      </c>
      <c r="L4" s="76">
        <f t="shared" ref="L4:L20" si="10">J4+K4</f>
        <v>69</v>
      </c>
      <c r="M4" s="71">
        <f t="shared" si="1"/>
        <v>0</v>
      </c>
      <c r="N4" s="75">
        <v>54</v>
      </c>
      <c r="O4" s="76">
        <v>15</v>
      </c>
      <c r="P4" s="76">
        <f t="shared" ref="P4:P20" si="11">N4+O4</f>
        <v>69</v>
      </c>
      <c r="Q4" s="71">
        <f t="shared" si="2"/>
        <v>0</v>
      </c>
      <c r="R4" s="75">
        <v>54</v>
      </c>
      <c r="S4" s="76">
        <v>15</v>
      </c>
      <c r="T4" s="70">
        <f t="shared" si="3"/>
        <v>69</v>
      </c>
      <c r="U4" s="71">
        <f t="shared" si="4"/>
        <v>0</v>
      </c>
      <c r="V4" s="75">
        <v>54</v>
      </c>
      <c r="W4" s="76">
        <v>15</v>
      </c>
      <c r="X4" s="70">
        <f>SUM(V4:W4)</f>
        <v>69</v>
      </c>
      <c r="Y4" s="71">
        <f t="shared" si="5"/>
        <v>0</v>
      </c>
      <c r="Z4" s="75">
        <v>54</v>
      </c>
      <c r="AA4" s="76">
        <v>14</v>
      </c>
      <c r="AB4" s="70">
        <f t="shared" si="6"/>
        <v>68</v>
      </c>
      <c r="AC4" s="77">
        <f t="shared" si="7"/>
        <v>1.4492753623188406E-2</v>
      </c>
      <c r="AD4" s="2"/>
    </row>
    <row r="5" spans="1:30" x14ac:dyDescent="0.2">
      <c r="A5" s="144" t="s">
        <v>3</v>
      </c>
      <c r="B5" s="75">
        <v>30</v>
      </c>
      <c r="C5" s="76">
        <v>3</v>
      </c>
      <c r="D5" s="112">
        <f t="shared" si="8"/>
        <v>33</v>
      </c>
      <c r="E5" s="115"/>
      <c r="F5" s="75">
        <v>30</v>
      </c>
      <c r="G5" s="76">
        <v>3</v>
      </c>
      <c r="H5" s="70">
        <f t="shared" si="9"/>
        <v>33</v>
      </c>
      <c r="I5" s="71">
        <f t="shared" si="0"/>
        <v>0</v>
      </c>
      <c r="J5" s="75">
        <v>30</v>
      </c>
      <c r="K5" s="76">
        <v>3</v>
      </c>
      <c r="L5" s="76">
        <f t="shared" si="10"/>
        <v>33</v>
      </c>
      <c r="M5" s="71">
        <f t="shared" si="1"/>
        <v>0</v>
      </c>
      <c r="N5" s="75">
        <v>30</v>
      </c>
      <c r="O5" s="76">
        <v>3</v>
      </c>
      <c r="P5" s="76">
        <f t="shared" si="11"/>
        <v>33</v>
      </c>
      <c r="Q5" s="71">
        <f t="shared" si="2"/>
        <v>0</v>
      </c>
      <c r="R5" s="75">
        <v>29</v>
      </c>
      <c r="S5" s="76">
        <v>3</v>
      </c>
      <c r="T5" s="70">
        <f t="shared" si="3"/>
        <v>32</v>
      </c>
      <c r="U5" s="71">
        <f t="shared" si="4"/>
        <v>3.0303030303030304E-2</v>
      </c>
      <c r="V5" s="75">
        <v>29</v>
      </c>
      <c r="W5" s="76">
        <v>2</v>
      </c>
      <c r="X5" s="76">
        <f t="shared" ref="X5:X20" si="12">V5+W5</f>
        <v>31</v>
      </c>
      <c r="Y5" s="71">
        <f t="shared" si="5"/>
        <v>6.0606060606060608E-2</v>
      </c>
      <c r="Z5" s="75">
        <v>28</v>
      </c>
      <c r="AA5" s="76">
        <v>2</v>
      </c>
      <c r="AB5" s="70">
        <f t="shared" si="6"/>
        <v>30</v>
      </c>
      <c r="AC5" s="77">
        <f t="shared" si="7"/>
        <v>9.0909090909090912E-2</v>
      </c>
      <c r="AD5" s="2"/>
    </row>
    <row r="6" spans="1:30" x14ac:dyDescent="0.2">
      <c r="A6" s="144" t="s">
        <v>4</v>
      </c>
      <c r="B6" s="75">
        <v>88</v>
      </c>
      <c r="C6" s="76">
        <v>1</v>
      </c>
      <c r="D6" s="112">
        <f t="shared" si="8"/>
        <v>89</v>
      </c>
      <c r="E6" s="115"/>
      <c r="F6" s="75">
        <v>86</v>
      </c>
      <c r="G6" s="76">
        <v>1</v>
      </c>
      <c r="H6" s="70">
        <f t="shared" si="9"/>
        <v>87</v>
      </c>
      <c r="I6" s="71">
        <f t="shared" si="0"/>
        <v>2.247191011235955E-2</v>
      </c>
      <c r="J6" s="75">
        <v>84</v>
      </c>
      <c r="K6" s="76">
        <v>1</v>
      </c>
      <c r="L6" s="76">
        <f t="shared" si="10"/>
        <v>85</v>
      </c>
      <c r="M6" s="71">
        <f t="shared" si="1"/>
        <v>4.49438202247191E-2</v>
      </c>
      <c r="N6" s="75">
        <v>84</v>
      </c>
      <c r="O6" s="76">
        <v>1</v>
      </c>
      <c r="P6" s="76">
        <f t="shared" si="11"/>
        <v>85</v>
      </c>
      <c r="Q6" s="71">
        <f t="shared" si="2"/>
        <v>4.49438202247191E-2</v>
      </c>
      <c r="R6" s="75">
        <v>84</v>
      </c>
      <c r="S6" s="76">
        <v>1</v>
      </c>
      <c r="T6" s="70">
        <f t="shared" si="3"/>
        <v>85</v>
      </c>
      <c r="U6" s="71">
        <f t="shared" si="4"/>
        <v>4.49438202247191E-2</v>
      </c>
      <c r="V6" s="75">
        <v>83</v>
      </c>
      <c r="W6" s="76">
        <v>1</v>
      </c>
      <c r="X6" s="70">
        <f t="shared" si="12"/>
        <v>84</v>
      </c>
      <c r="Y6" s="71">
        <f t="shared" si="5"/>
        <v>5.6179775280898875E-2</v>
      </c>
      <c r="Z6" s="75">
        <v>83</v>
      </c>
      <c r="AA6" s="76">
        <v>1</v>
      </c>
      <c r="AB6" s="70">
        <f t="shared" si="6"/>
        <v>84</v>
      </c>
      <c r="AC6" s="77">
        <f t="shared" si="7"/>
        <v>5.6179775280898875E-2</v>
      </c>
      <c r="AD6" s="2"/>
    </row>
    <row r="7" spans="1:30" x14ac:dyDescent="0.2">
      <c r="A7" s="144" t="s">
        <v>11</v>
      </c>
      <c r="B7" s="75">
        <v>15</v>
      </c>
      <c r="C7" s="76">
        <v>8</v>
      </c>
      <c r="D7" s="112">
        <f t="shared" si="8"/>
        <v>23</v>
      </c>
      <c r="E7" s="115"/>
      <c r="F7" s="75">
        <v>14</v>
      </c>
      <c r="G7" s="76">
        <v>9</v>
      </c>
      <c r="H7" s="70">
        <f t="shared" si="9"/>
        <v>23</v>
      </c>
      <c r="I7" s="71">
        <f t="shared" si="0"/>
        <v>0</v>
      </c>
      <c r="J7" s="75">
        <v>14</v>
      </c>
      <c r="K7" s="76">
        <v>8</v>
      </c>
      <c r="L7" s="76">
        <f t="shared" si="10"/>
        <v>22</v>
      </c>
      <c r="M7" s="71">
        <f t="shared" si="1"/>
        <v>4.3478260869565216E-2</v>
      </c>
      <c r="N7" s="75">
        <v>14</v>
      </c>
      <c r="O7" s="76">
        <v>8</v>
      </c>
      <c r="P7" s="76">
        <f t="shared" si="11"/>
        <v>22</v>
      </c>
      <c r="Q7" s="71">
        <f t="shared" si="2"/>
        <v>4.3478260869565216E-2</v>
      </c>
      <c r="R7" s="75">
        <v>14</v>
      </c>
      <c r="S7" s="76">
        <v>8</v>
      </c>
      <c r="T7" s="70">
        <f t="shared" si="3"/>
        <v>22</v>
      </c>
      <c r="U7" s="71">
        <f t="shared" si="4"/>
        <v>4.3478260869565216E-2</v>
      </c>
      <c r="V7" s="75">
        <v>14</v>
      </c>
      <c r="W7" s="76">
        <v>8</v>
      </c>
      <c r="X7" s="70">
        <f t="shared" si="12"/>
        <v>22</v>
      </c>
      <c r="Y7" s="71">
        <f t="shared" si="5"/>
        <v>4.3478260869565216E-2</v>
      </c>
      <c r="Z7" s="75">
        <v>13</v>
      </c>
      <c r="AA7" s="76">
        <v>7</v>
      </c>
      <c r="AB7" s="70">
        <f t="shared" si="6"/>
        <v>20</v>
      </c>
      <c r="AC7" s="77">
        <f t="shared" si="7"/>
        <v>0.13043478260869565</v>
      </c>
      <c r="AD7" s="2"/>
    </row>
    <row r="8" spans="1:30" x14ac:dyDescent="0.2">
      <c r="A8" s="144" t="s">
        <v>39</v>
      </c>
      <c r="B8" s="75">
        <v>33</v>
      </c>
      <c r="C8" s="76">
        <v>8</v>
      </c>
      <c r="D8" s="112">
        <f t="shared" si="8"/>
        <v>41</v>
      </c>
      <c r="E8" s="115"/>
      <c r="F8" s="75">
        <v>32</v>
      </c>
      <c r="G8" s="76">
        <v>8</v>
      </c>
      <c r="H8" s="70">
        <f t="shared" si="9"/>
        <v>40</v>
      </c>
      <c r="I8" s="71">
        <f t="shared" si="0"/>
        <v>2.4390243902439025E-2</v>
      </c>
      <c r="J8" s="75">
        <v>32</v>
      </c>
      <c r="K8" s="76">
        <v>8</v>
      </c>
      <c r="L8" s="76">
        <f t="shared" si="10"/>
        <v>40</v>
      </c>
      <c r="M8" s="71">
        <f t="shared" si="1"/>
        <v>2.4390243902439025E-2</v>
      </c>
      <c r="N8" s="75">
        <v>32</v>
      </c>
      <c r="O8" s="76">
        <v>8</v>
      </c>
      <c r="P8" s="76">
        <f t="shared" si="11"/>
        <v>40</v>
      </c>
      <c r="Q8" s="71">
        <f t="shared" si="2"/>
        <v>2.4390243902439025E-2</v>
      </c>
      <c r="R8" s="75">
        <v>32</v>
      </c>
      <c r="S8" s="76">
        <v>8</v>
      </c>
      <c r="T8" s="70">
        <f t="shared" si="3"/>
        <v>40</v>
      </c>
      <c r="U8" s="71">
        <f t="shared" si="4"/>
        <v>2.4390243902439025E-2</v>
      </c>
      <c r="V8" s="75">
        <v>32</v>
      </c>
      <c r="W8" s="76">
        <v>8</v>
      </c>
      <c r="X8" s="70">
        <f t="shared" si="12"/>
        <v>40</v>
      </c>
      <c r="Y8" s="71">
        <f t="shared" si="5"/>
        <v>2.4390243902439025E-2</v>
      </c>
      <c r="Z8" s="75">
        <v>32</v>
      </c>
      <c r="AA8" s="76">
        <v>8</v>
      </c>
      <c r="AB8" s="70">
        <f t="shared" si="6"/>
        <v>40</v>
      </c>
      <c r="AC8" s="77">
        <f t="shared" si="7"/>
        <v>2.4390243902439025E-2</v>
      </c>
      <c r="AD8" s="2"/>
    </row>
    <row r="9" spans="1:30" x14ac:dyDescent="0.2">
      <c r="A9" s="146" t="s">
        <v>7</v>
      </c>
      <c r="B9" s="75">
        <v>62</v>
      </c>
      <c r="C9" s="76">
        <v>3</v>
      </c>
      <c r="D9" s="112">
        <f t="shared" si="8"/>
        <v>65</v>
      </c>
      <c r="E9" s="115"/>
      <c r="F9" s="75">
        <v>59</v>
      </c>
      <c r="G9" s="76">
        <v>3</v>
      </c>
      <c r="H9" s="70">
        <f t="shared" si="9"/>
        <v>62</v>
      </c>
      <c r="I9" s="71">
        <f t="shared" si="0"/>
        <v>4.6153846153846156E-2</v>
      </c>
      <c r="J9" s="75">
        <v>58</v>
      </c>
      <c r="K9" s="76">
        <v>3</v>
      </c>
      <c r="L9" s="76">
        <f t="shared" si="10"/>
        <v>61</v>
      </c>
      <c r="M9" s="71">
        <f t="shared" si="1"/>
        <v>6.1538461538461542E-2</v>
      </c>
      <c r="N9" s="75">
        <v>58</v>
      </c>
      <c r="O9" s="76">
        <v>3</v>
      </c>
      <c r="P9" s="76">
        <f t="shared" si="11"/>
        <v>61</v>
      </c>
      <c r="Q9" s="71">
        <f t="shared" si="2"/>
        <v>6.1538461538461542E-2</v>
      </c>
      <c r="R9" s="75">
        <v>58</v>
      </c>
      <c r="S9" s="76">
        <v>3</v>
      </c>
      <c r="T9" s="70">
        <f t="shared" si="3"/>
        <v>61</v>
      </c>
      <c r="U9" s="71">
        <f t="shared" si="4"/>
        <v>6.1538461538461542E-2</v>
      </c>
      <c r="V9" s="75">
        <v>58</v>
      </c>
      <c r="W9" s="76">
        <v>3</v>
      </c>
      <c r="X9" s="70">
        <f t="shared" si="12"/>
        <v>61</v>
      </c>
      <c r="Y9" s="71">
        <f t="shared" si="5"/>
        <v>6.1538461538461542E-2</v>
      </c>
      <c r="Z9" s="75">
        <v>56</v>
      </c>
      <c r="AA9" s="76">
        <v>3</v>
      </c>
      <c r="AB9" s="70">
        <f t="shared" si="6"/>
        <v>59</v>
      </c>
      <c r="AC9" s="77">
        <f t="shared" si="7"/>
        <v>9.2307692307692313E-2</v>
      </c>
      <c r="AD9" s="2"/>
    </row>
    <row r="10" spans="1:30" x14ac:dyDescent="0.2">
      <c r="A10" s="146" t="s">
        <v>1</v>
      </c>
      <c r="B10" s="75">
        <v>22</v>
      </c>
      <c r="C10" s="76">
        <v>3</v>
      </c>
      <c r="D10" s="112">
        <f t="shared" si="8"/>
        <v>25</v>
      </c>
      <c r="E10" s="115"/>
      <c r="F10" s="75">
        <v>22</v>
      </c>
      <c r="G10" s="76">
        <v>2</v>
      </c>
      <c r="H10" s="70">
        <f t="shared" si="9"/>
        <v>24</v>
      </c>
      <c r="I10" s="71">
        <f t="shared" si="0"/>
        <v>0.04</v>
      </c>
      <c r="J10" s="75">
        <v>22</v>
      </c>
      <c r="K10" s="76">
        <v>2</v>
      </c>
      <c r="L10" s="76">
        <f t="shared" si="10"/>
        <v>24</v>
      </c>
      <c r="M10" s="71">
        <f t="shared" si="1"/>
        <v>0.04</v>
      </c>
      <c r="N10" s="75">
        <v>22</v>
      </c>
      <c r="O10" s="76">
        <v>2</v>
      </c>
      <c r="P10" s="76">
        <f t="shared" si="11"/>
        <v>24</v>
      </c>
      <c r="Q10" s="71">
        <f t="shared" si="2"/>
        <v>0.04</v>
      </c>
      <c r="R10" s="75">
        <v>21</v>
      </c>
      <c r="S10" s="76">
        <v>2</v>
      </c>
      <c r="T10" s="70">
        <f t="shared" si="3"/>
        <v>23</v>
      </c>
      <c r="U10" s="71">
        <f t="shared" si="4"/>
        <v>0.08</v>
      </c>
      <c r="V10" s="75">
        <v>19</v>
      </c>
      <c r="W10" s="76">
        <v>2</v>
      </c>
      <c r="X10" s="70">
        <f t="shared" si="12"/>
        <v>21</v>
      </c>
      <c r="Y10" s="71">
        <f t="shared" si="5"/>
        <v>0.16</v>
      </c>
      <c r="Z10" s="75">
        <v>19</v>
      </c>
      <c r="AA10" s="76">
        <v>2</v>
      </c>
      <c r="AB10" s="70">
        <f t="shared" si="6"/>
        <v>21</v>
      </c>
      <c r="AC10" s="77">
        <f t="shared" si="7"/>
        <v>0.16</v>
      </c>
      <c r="AD10" s="2"/>
    </row>
    <row r="11" spans="1:30" x14ac:dyDescent="0.2">
      <c r="A11" s="146" t="s">
        <v>60</v>
      </c>
      <c r="B11" s="75">
        <v>25</v>
      </c>
      <c r="C11" s="76">
        <v>38</v>
      </c>
      <c r="D11" s="112">
        <f t="shared" si="8"/>
        <v>63</v>
      </c>
      <c r="E11" s="115"/>
      <c r="F11" s="75">
        <v>24</v>
      </c>
      <c r="G11" s="76">
        <v>39</v>
      </c>
      <c r="H11" s="70">
        <f t="shared" si="9"/>
        <v>63</v>
      </c>
      <c r="I11" s="71">
        <f t="shared" si="0"/>
        <v>0</v>
      </c>
      <c r="J11" s="75">
        <v>26</v>
      </c>
      <c r="K11" s="76">
        <v>39</v>
      </c>
      <c r="L11" s="76">
        <f t="shared" si="10"/>
        <v>65</v>
      </c>
      <c r="M11" s="71">
        <f t="shared" si="1"/>
        <v>-3.1746031746031744E-2</v>
      </c>
      <c r="N11" s="75">
        <v>25</v>
      </c>
      <c r="O11" s="76">
        <v>39</v>
      </c>
      <c r="P11" s="76">
        <f t="shared" si="11"/>
        <v>64</v>
      </c>
      <c r="Q11" s="71">
        <f t="shared" si="2"/>
        <v>-1.5873015873015872E-2</v>
      </c>
      <c r="R11" s="75">
        <v>25</v>
      </c>
      <c r="S11" s="76">
        <v>39</v>
      </c>
      <c r="T11" s="70">
        <f t="shared" si="3"/>
        <v>64</v>
      </c>
      <c r="U11" s="71">
        <f t="shared" si="4"/>
        <v>-1.5873015873015872E-2</v>
      </c>
      <c r="V11" s="75">
        <v>25</v>
      </c>
      <c r="W11" s="76">
        <v>39</v>
      </c>
      <c r="X11" s="70">
        <f t="shared" si="12"/>
        <v>64</v>
      </c>
      <c r="Y11" s="71">
        <f t="shared" si="5"/>
        <v>-1.5873015873015872E-2</v>
      </c>
      <c r="Z11" s="75">
        <v>24</v>
      </c>
      <c r="AA11" s="76">
        <v>38</v>
      </c>
      <c r="AB11" s="70">
        <f t="shared" si="6"/>
        <v>62</v>
      </c>
      <c r="AC11" s="77">
        <f t="shared" si="7"/>
        <v>1.5873015873015872E-2</v>
      </c>
      <c r="AD11" s="2"/>
    </row>
    <row r="12" spans="1:30" x14ac:dyDescent="0.2">
      <c r="A12" s="146" t="s">
        <v>10</v>
      </c>
      <c r="B12" s="75">
        <v>25</v>
      </c>
      <c r="C12" s="76">
        <v>8</v>
      </c>
      <c r="D12" s="112">
        <f t="shared" si="8"/>
        <v>33</v>
      </c>
      <c r="E12" s="115"/>
      <c r="F12" s="75">
        <v>25</v>
      </c>
      <c r="G12" s="76">
        <v>8</v>
      </c>
      <c r="H12" s="70">
        <f t="shared" si="9"/>
        <v>33</v>
      </c>
      <c r="I12" s="71">
        <f t="shared" si="0"/>
        <v>0</v>
      </c>
      <c r="J12" s="75">
        <v>24</v>
      </c>
      <c r="K12" s="76">
        <v>8</v>
      </c>
      <c r="L12" s="76">
        <f t="shared" si="10"/>
        <v>32</v>
      </c>
      <c r="M12" s="71">
        <f t="shared" si="1"/>
        <v>3.0303030303030304E-2</v>
      </c>
      <c r="N12" s="75">
        <v>24</v>
      </c>
      <c r="O12" s="76">
        <v>8</v>
      </c>
      <c r="P12" s="76">
        <f t="shared" si="11"/>
        <v>32</v>
      </c>
      <c r="Q12" s="71">
        <f t="shared" si="2"/>
        <v>3.0303030303030304E-2</v>
      </c>
      <c r="R12" s="75">
        <v>24</v>
      </c>
      <c r="S12" s="76">
        <v>8</v>
      </c>
      <c r="T12" s="70">
        <f t="shared" si="3"/>
        <v>32</v>
      </c>
      <c r="U12" s="71">
        <f t="shared" si="4"/>
        <v>3.0303030303030304E-2</v>
      </c>
      <c r="V12" s="75">
        <v>23</v>
      </c>
      <c r="W12" s="76">
        <v>8</v>
      </c>
      <c r="X12" s="70">
        <f t="shared" si="12"/>
        <v>31</v>
      </c>
      <c r="Y12" s="71">
        <f t="shared" si="5"/>
        <v>6.0606060606060608E-2</v>
      </c>
      <c r="Z12" s="75">
        <v>23</v>
      </c>
      <c r="AA12" s="76">
        <v>8</v>
      </c>
      <c r="AB12" s="70">
        <f t="shared" si="6"/>
        <v>31</v>
      </c>
      <c r="AC12" s="77">
        <f t="shared" si="7"/>
        <v>6.0606060606060608E-2</v>
      </c>
      <c r="AD12" s="2"/>
    </row>
    <row r="13" spans="1:30" x14ac:dyDescent="0.2">
      <c r="A13" s="146" t="s">
        <v>56</v>
      </c>
      <c r="B13" s="75">
        <v>39</v>
      </c>
      <c r="C13" s="76">
        <v>5</v>
      </c>
      <c r="D13" s="112">
        <f t="shared" si="8"/>
        <v>44</v>
      </c>
      <c r="E13" s="115"/>
      <c r="F13" s="75">
        <v>38</v>
      </c>
      <c r="G13" s="76">
        <v>6</v>
      </c>
      <c r="H13" s="70">
        <f t="shared" si="9"/>
        <v>44</v>
      </c>
      <c r="I13" s="71">
        <f t="shared" si="0"/>
        <v>0</v>
      </c>
      <c r="J13" s="75">
        <v>37</v>
      </c>
      <c r="K13" s="76">
        <v>6</v>
      </c>
      <c r="L13" s="76">
        <f t="shared" si="10"/>
        <v>43</v>
      </c>
      <c r="M13" s="71">
        <f t="shared" si="1"/>
        <v>2.2727272727272728E-2</v>
      </c>
      <c r="N13" s="75">
        <v>37</v>
      </c>
      <c r="O13" s="76">
        <v>6</v>
      </c>
      <c r="P13" s="76">
        <f t="shared" si="11"/>
        <v>43</v>
      </c>
      <c r="Q13" s="71">
        <f t="shared" si="2"/>
        <v>2.2727272727272728E-2</v>
      </c>
      <c r="R13" s="75">
        <v>37</v>
      </c>
      <c r="S13" s="76">
        <v>6</v>
      </c>
      <c r="T13" s="70">
        <f t="shared" si="3"/>
        <v>43</v>
      </c>
      <c r="U13" s="71">
        <f t="shared" si="4"/>
        <v>2.2727272727272728E-2</v>
      </c>
      <c r="V13" s="75">
        <v>37</v>
      </c>
      <c r="W13" s="76">
        <v>6</v>
      </c>
      <c r="X13" s="70">
        <f t="shared" si="12"/>
        <v>43</v>
      </c>
      <c r="Y13" s="71">
        <f t="shared" si="5"/>
        <v>2.2727272727272728E-2</v>
      </c>
      <c r="Z13" s="75">
        <v>37</v>
      </c>
      <c r="AA13" s="76">
        <v>5</v>
      </c>
      <c r="AB13" s="70">
        <f t="shared" si="6"/>
        <v>42</v>
      </c>
      <c r="AC13" s="77">
        <f t="shared" si="7"/>
        <v>4.5454545454545456E-2</v>
      </c>
      <c r="AD13" s="2"/>
    </row>
    <row r="14" spans="1:30" x14ac:dyDescent="0.2">
      <c r="A14" s="146" t="s">
        <v>15</v>
      </c>
      <c r="B14" s="75">
        <v>20</v>
      </c>
      <c r="C14" s="76">
        <v>1</v>
      </c>
      <c r="D14" s="112">
        <f t="shared" si="8"/>
        <v>21</v>
      </c>
      <c r="E14" s="115"/>
      <c r="F14" s="75">
        <v>19</v>
      </c>
      <c r="G14" s="76">
        <v>1</v>
      </c>
      <c r="H14" s="70">
        <f t="shared" si="9"/>
        <v>20</v>
      </c>
      <c r="I14" s="71">
        <f t="shared" si="0"/>
        <v>4.7619047619047616E-2</v>
      </c>
      <c r="J14" s="75">
        <v>19</v>
      </c>
      <c r="K14" s="76">
        <v>1</v>
      </c>
      <c r="L14" s="76">
        <f t="shared" si="10"/>
        <v>20</v>
      </c>
      <c r="M14" s="71">
        <f t="shared" si="1"/>
        <v>4.7619047619047616E-2</v>
      </c>
      <c r="N14" s="75">
        <v>19</v>
      </c>
      <c r="O14" s="76">
        <v>1</v>
      </c>
      <c r="P14" s="76">
        <f t="shared" si="11"/>
        <v>20</v>
      </c>
      <c r="Q14" s="71">
        <f t="shared" si="2"/>
        <v>4.7619047619047616E-2</v>
      </c>
      <c r="R14" s="75">
        <v>19</v>
      </c>
      <c r="S14" s="76">
        <v>1</v>
      </c>
      <c r="T14" s="70">
        <f t="shared" si="3"/>
        <v>20</v>
      </c>
      <c r="U14" s="71">
        <f t="shared" si="4"/>
        <v>4.7619047619047616E-2</v>
      </c>
      <c r="V14" s="147">
        <v>18</v>
      </c>
      <c r="W14" s="76">
        <v>1</v>
      </c>
      <c r="X14" s="70">
        <f t="shared" si="12"/>
        <v>19</v>
      </c>
      <c r="Y14" s="71">
        <f t="shared" si="5"/>
        <v>9.5238095238095233E-2</v>
      </c>
      <c r="Z14" s="75">
        <v>17</v>
      </c>
      <c r="AA14" s="76">
        <v>1</v>
      </c>
      <c r="AB14" s="70">
        <f t="shared" si="6"/>
        <v>18</v>
      </c>
      <c r="AC14" s="77">
        <f t="shared" si="7"/>
        <v>0.14285714285714285</v>
      </c>
      <c r="AD14" s="2"/>
    </row>
    <row r="15" spans="1:30" x14ac:dyDescent="0.2">
      <c r="A15" s="146" t="s">
        <v>16</v>
      </c>
      <c r="B15" s="75">
        <v>3</v>
      </c>
      <c r="C15" s="76">
        <v>1</v>
      </c>
      <c r="D15" s="112">
        <f t="shared" si="8"/>
        <v>4</v>
      </c>
      <c r="E15" s="115"/>
      <c r="F15" s="75">
        <v>3</v>
      </c>
      <c r="G15" s="76">
        <v>1</v>
      </c>
      <c r="H15" s="70">
        <f t="shared" si="9"/>
        <v>4</v>
      </c>
      <c r="I15" s="71">
        <f t="shared" si="0"/>
        <v>0</v>
      </c>
      <c r="J15" s="75">
        <v>3</v>
      </c>
      <c r="K15" s="76">
        <v>1</v>
      </c>
      <c r="L15" s="76">
        <f t="shared" si="10"/>
        <v>4</v>
      </c>
      <c r="M15" s="71">
        <f t="shared" si="1"/>
        <v>0</v>
      </c>
      <c r="N15" s="75">
        <v>3</v>
      </c>
      <c r="O15" s="76">
        <v>1</v>
      </c>
      <c r="P15" s="76">
        <f t="shared" si="11"/>
        <v>4</v>
      </c>
      <c r="Q15" s="71">
        <f t="shared" si="2"/>
        <v>0</v>
      </c>
      <c r="R15" s="75">
        <v>3</v>
      </c>
      <c r="S15" s="76">
        <v>1</v>
      </c>
      <c r="T15" s="70">
        <f t="shared" si="3"/>
        <v>4</v>
      </c>
      <c r="U15" s="71">
        <f t="shared" si="4"/>
        <v>0</v>
      </c>
      <c r="V15" s="75">
        <v>3</v>
      </c>
      <c r="W15" s="76">
        <v>1</v>
      </c>
      <c r="X15" s="70">
        <f t="shared" si="12"/>
        <v>4</v>
      </c>
      <c r="Y15" s="71">
        <f t="shared" si="5"/>
        <v>0</v>
      </c>
      <c r="Z15" s="75">
        <v>3</v>
      </c>
      <c r="AA15" s="76">
        <v>1</v>
      </c>
      <c r="AB15" s="70">
        <f t="shared" si="6"/>
        <v>4</v>
      </c>
      <c r="AC15" s="77">
        <f t="shared" si="7"/>
        <v>0</v>
      </c>
      <c r="AD15" s="2"/>
    </row>
    <row r="16" spans="1:30" x14ac:dyDescent="0.2">
      <c r="A16" s="146" t="s">
        <v>18</v>
      </c>
      <c r="B16" s="75">
        <v>4</v>
      </c>
      <c r="C16" s="76">
        <v>0</v>
      </c>
      <c r="D16" s="112">
        <f t="shared" si="8"/>
        <v>4</v>
      </c>
      <c r="E16" s="115"/>
      <c r="F16" s="75">
        <v>3</v>
      </c>
      <c r="G16" s="76">
        <v>0</v>
      </c>
      <c r="H16" s="70">
        <f t="shared" si="9"/>
        <v>3</v>
      </c>
      <c r="I16" s="71">
        <f t="shared" si="0"/>
        <v>0.25</v>
      </c>
      <c r="J16" s="75">
        <v>3</v>
      </c>
      <c r="K16" s="76">
        <v>0</v>
      </c>
      <c r="L16" s="76">
        <f t="shared" si="10"/>
        <v>3</v>
      </c>
      <c r="M16" s="71">
        <f t="shared" si="1"/>
        <v>0.25</v>
      </c>
      <c r="N16" s="75">
        <v>3</v>
      </c>
      <c r="O16" s="76">
        <v>0</v>
      </c>
      <c r="P16" s="76">
        <f t="shared" si="11"/>
        <v>3</v>
      </c>
      <c r="Q16" s="71">
        <f t="shared" si="2"/>
        <v>0.25</v>
      </c>
      <c r="R16" s="75">
        <v>3</v>
      </c>
      <c r="S16" s="76">
        <v>0</v>
      </c>
      <c r="T16" s="70">
        <f t="shared" si="3"/>
        <v>3</v>
      </c>
      <c r="U16" s="71">
        <f t="shared" si="4"/>
        <v>0.25</v>
      </c>
      <c r="V16" s="75">
        <v>3</v>
      </c>
      <c r="W16" s="76">
        <v>0</v>
      </c>
      <c r="X16" s="70">
        <f t="shared" si="12"/>
        <v>3</v>
      </c>
      <c r="Y16" s="71">
        <f t="shared" si="5"/>
        <v>0.25</v>
      </c>
      <c r="Z16" s="75">
        <v>3</v>
      </c>
      <c r="AA16" s="76">
        <v>0</v>
      </c>
      <c r="AB16" s="70">
        <f t="shared" si="6"/>
        <v>3</v>
      </c>
      <c r="AC16" s="77">
        <f t="shared" si="7"/>
        <v>0.25</v>
      </c>
      <c r="AD16" s="2"/>
    </row>
    <row r="17" spans="1:30" x14ac:dyDescent="0.2">
      <c r="A17" s="146" t="s">
        <v>14</v>
      </c>
      <c r="B17" s="75">
        <v>10</v>
      </c>
      <c r="C17" s="76">
        <v>5</v>
      </c>
      <c r="D17" s="112">
        <f t="shared" si="8"/>
        <v>15</v>
      </c>
      <c r="E17" s="115"/>
      <c r="F17" s="75">
        <v>9</v>
      </c>
      <c r="G17" s="76">
        <v>5</v>
      </c>
      <c r="H17" s="70">
        <f t="shared" si="9"/>
        <v>14</v>
      </c>
      <c r="I17" s="71">
        <f t="shared" si="0"/>
        <v>6.6666666666666666E-2</v>
      </c>
      <c r="J17" s="75">
        <v>9</v>
      </c>
      <c r="K17" s="76">
        <v>5</v>
      </c>
      <c r="L17" s="76">
        <f t="shared" si="10"/>
        <v>14</v>
      </c>
      <c r="M17" s="71">
        <f t="shared" si="1"/>
        <v>6.6666666666666666E-2</v>
      </c>
      <c r="N17" s="75">
        <v>9</v>
      </c>
      <c r="O17" s="76">
        <v>5</v>
      </c>
      <c r="P17" s="76">
        <f t="shared" si="11"/>
        <v>14</v>
      </c>
      <c r="Q17" s="71">
        <f t="shared" si="2"/>
        <v>6.6666666666666666E-2</v>
      </c>
      <c r="R17" s="75">
        <v>9</v>
      </c>
      <c r="S17" s="76">
        <v>5</v>
      </c>
      <c r="T17" s="70">
        <f t="shared" si="3"/>
        <v>14</v>
      </c>
      <c r="U17" s="71">
        <f t="shared" si="4"/>
        <v>6.6666666666666666E-2</v>
      </c>
      <c r="V17" s="75">
        <v>9</v>
      </c>
      <c r="W17" s="76">
        <v>5</v>
      </c>
      <c r="X17" s="70">
        <f t="shared" si="12"/>
        <v>14</v>
      </c>
      <c r="Y17" s="71">
        <f t="shared" si="5"/>
        <v>6.6666666666666666E-2</v>
      </c>
      <c r="Z17" s="75">
        <v>9</v>
      </c>
      <c r="AA17" s="76">
        <v>5</v>
      </c>
      <c r="AB17" s="70">
        <f t="shared" si="6"/>
        <v>14</v>
      </c>
      <c r="AC17" s="77">
        <f t="shared" si="7"/>
        <v>6.6666666666666666E-2</v>
      </c>
      <c r="AD17" s="2"/>
    </row>
    <row r="18" spans="1:30" x14ac:dyDescent="0.2">
      <c r="A18" s="146" t="s">
        <v>40</v>
      </c>
      <c r="B18" s="75">
        <v>3</v>
      </c>
      <c r="C18" s="76">
        <v>6</v>
      </c>
      <c r="D18" s="112">
        <f t="shared" si="8"/>
        <v>9</v>
      </c>
      <c r="E18" s="115"/>
      <c r="F18" s="75">
        <v>3</v>
      </c>
      <c r="G18" s="76">
        <v>5</v>
      </c>
      <c r="H18" s="70">
        <f t="shared" si="9"/>
        <v>8</v>
      </c>
      <c r="I18" s="71">
        <f t="shared" si="0"/>
        <v>0.1111111111111111</v>
      </c>
      <c r="J18" s="75">
        <v>3</v>
      </c>
      <c r="K18" s="76">
        <v>5</v>
      </c>
      <c r="L18" s="76">
        <f t="shared" si="10"/>
        <v>8</v>
      </c>
      <c r="M18" s="71">
        <f t="shared" si="1"/>
        <v>0.1111111111111111</v>
      </c>
      <c r="N18" s="75">
        <v>3</v>
      </c>
      <c r="O18" s="76">
        <v>5</v>
      </c>
      <c r="P18" s="76">
        <f t="shared" si="11"/>
        <v>8</v>
      </c>
      <c r="Q18" s="71">
        <f t="shared" si="2"/>
        <v>0.1111111111111111</v>
      </c>
      <c r="R18" s="75">
        <v>3</v>
      </c>
      <c r="S18" s="76">
        <v>5</v>
      </c>
      <c r="T18" s="70">
        <f t="shared" si="3"/>
        <v>8</v>
      </c>
      <c r="U18" s="71">
        <f t="shared" si="4"/>
        <v>0.1111111111111111</v>
      </c>
      <c r="V18" s="75">
        <v>3</v>
      </c>
      <c r="W18" s="76">
        <v>5</v>
      </c>
      <c r="X18" s="70">
        <f t="shared" si="12"/>
        <v>8</v>
      </c>
      <c r="Y18" s="71">
        <f t="shared" si="5"/>
        <v>0.1111111111111111</v>
      </c>
      <c r="Z18" s="75">
        <v>3</v>
      </c>
      <c r="AA18" s="76">
        <v>5</v>
      </c>
      <c r="AB18" s="70">
        <f t="shared" si="6"/>
        <v>8</v>
      </c>
      <c r="AC18" s="77">
        <f t="shared" si="7"/>
        <v>0.1111111111111111</v>
      </c>
      <c r="AD18" s="2"/>
    </row>
    <row r="19" spans="1:30" x14ac:dyDescent="0.2">
      <c r="A19" s="146" t="s">
        <v>5</v>
      </c>
      <c r="B19" s="75">
        <v>30</v>
      </c>
      <c r="C19" s="76">
        <v>27</v>
      </c>
      <c r="D19" s="112">
        <f t="shared" si="8"/>
        <v>57</v>
      </c>
      <c r="E19" s="115"/>
      <c r="F19" s="75">
        <v>29</v>
      </c>
      <c r="G19" s="76">
        <v>26</v>
      </c>
      <c r="H19" s="70">
        <f t="shared" si="9"/>
        <v>55</v>
      </c>
      <c r="I19" s="71">
        <f t="shared" si="0"/>
        <v>3.5087719298245612E-2</v>
      </c>
      <c r="J19" s="75">
        <v>28</v>
      </c>
      <c r="K19" s="76">
        <v>26</v>
      </c>
      <c r="L19" s="76">
        <f t="shared" si="10"/>
        <v>54</v>
      </c>
      <c r="M19" s="71">
        <f t="shared" si="1"/>
        <v>5.2631578947368418E-2</v>
      </c>
      <c r="N19" s="75">
        <v>28</v>
      </c>
      <c r="O19" s="76">
        <v>26</v>
      </c>
      <c r="P19" s="76">
        <f t="shared" si="11"/>
        <v>54</v>
      </c>
      <c r="Q19" s="71">
        <f t="shared" si="2"/>
        <v>5.2631578947368418E-2</v>
      </c>
      <c r="R19" s="75">
        <v>28</v>
      </c>
      <c r="S19" s="76">
        <v>26</v>
      </c>
      <c r="T19" s="70">
        <f t="shared" si="3"/>
        <v>54</v>
      </c>
      <c r="U19" s="71">
        <f t="shared" si="4"/>
        <v>5.2631578947368418E-2</v>
      </c>
      <c r="V19" s="75">
        <v>28</v>
      </c>
      <c r="W19" s="76">
        <v>24</v>
      </c>
      <c r="X19" s="70">
        <f t="shared" si="12"/>
        <v>52</v>
      </c>
      <c r="Y19" s="71">
        <f t="shared" si="5"/>
        <v>8.771929824561403E-2</v>
      </c>
      <c r="Z19" s="75">
        <v>28</v>
      </c>
      <c r="AA19" s="76">
        <v>21</v>
      </c>
      <c r="AB19" s="70">
        <f t="shared" si="6"/>
        <v>49</v>
      </c>
      <c r="AC19" s="77">
        <f t="shared" si="7"/>
        <v>0.14035087719298245</v>
      </c>
      <c r="AD19" s="2"/>
    </row>
    <row r="20" spans="1:30" ht="15.75" thickBot="1" x14ac:dyDescent="0.25">
      <c r="A20" s="158" t="s">
        <v>38</v>
      </c>
      <c r="B20" s="118">
        <v>28</v>
      </c>
      <c r="C20" s="119">
        <v>0</v>
      </c>
      <c r="D20" s="112">
        <f t="shared" si="8"/>
        <v>28</v>
      </c>
      <c r="E20" s="121"/>
      <c r="F20" s="118">
        <v>27</v>
      </c>
      <c r="G20" s="119">
        <v>0</v>
      </c>
      <c r="H20" s="70">
        <f t="shared" si="9"/>
        <v>27</v>
      </c>
      <c r="I20" s="122">
        <f t="shared" si="0"/>
        <v>3.5714285714285712E-2</v>
      </c>
      <c r="J20" s="118">
        <v>27</v>
      </c>
      <c r="K20" s="119">
        <v>0</v>
      </c>
      <c r="L20" s="82">
        <f t="shared" si="10"/>
        <v>27</v>
      </c>
      <c r="M20" s="122">
        <f t="shared" si="1"/>
        <v>3.5714285714285712E-2</v>
      </c>
      <c r="N20" s="118">
        <v>27</v>
      </c>
      <c r="O20" s="119">
        <v>0</v>
      </c>
      <c r="P20" s="82">
        <f t="shared" si="11"/>
        <v>27</v>
      </c>
      <c r="Q20" s="122">
        <f t="shared" si="2"/>
        <v>3.5714285714285712E-2</v>
      </c>
      <c r="R20" s="118">
        <v>27</v>
      </c>
      <c r="S20" s="119">
        <v>0</v>
      </c>
      <c r="T20" s="73">
        <f t="shared" si="3"/>
        <v>27</v>
      </c>
      <c r="U20" s="122">
        <f t="shared" si="4"/>
        <v>3.5714285714285712E-2</v>
      </c>
      <c r="V20" s="118">
        <v>27</v>
      </c>
      <c r="W20" s="119">
        <v>0</v>
      </c>
      <c r="X20" s="73">
        <f t="shared" si="12"/>
        <v>27</v>
      </c>
      <c r="Y20" s="122">
        <f t="shared" si="5"/>
        <v>3.5714285714285712E-2</v>
      </c>
      <c r="Z20" s="118">
        <v>25</v>
      </c>
      <c r="AA20" s="119">
        <v>0</v>
      </c>
      <c r="AB20" s="73">
        <f t="shared" si="6"/>
        <v>25</v>
      </c>
      <c r="AC20" s="123">
        <f t="shared" si="7"/>
        <v>0.10714285714285714</v>
      </c>
      <c r="AD20" s="2"/>
    </row>
    <row r="21" spans="1:30" ht="15.75" thickBot="1" x14ac:dyDescent="0.25">
      <c r="A21" s="148" t="s">
        <v>20</v>
      </c>
      <c r="B21" s="126">
        <f>SUM(B3:B20)</f>
        <v>539</v>
      </c>
      <c r="C21" s="127">
        <f>SUM(C3:C20)</f>
        <v>190</v>
      </c>
      <c r="D21" s="128">
        <f>SUM(D3:D20)</f>
        <v>729</v>
      </c>
      <c r="E21" s="129"/>
      <c r="F21" s="126">
        <f>SUM(F3:F20)</f>
        <v>523</v>
      </c>
      <c r="G21" s="127">
        <f>SUM(G3:G20)</f>
        <v>187</v>
      </c>
      <c r="H21" s="127">
        <f>SUM(H3:H20)</f>
        <v>710</v>
      </c>
      <c r="I21" s="130">
        <f t="shared" si="0"/>
        <v>2.6063100137174212E-2</v>
      </c>
      <c r="J21" s="131">
        <f>SUM(J3:J20)</f>
        <v>518</v>
      </c>
      <c r="K21" s="127">
        <f>SUM(K3:K20)</f>
        <v>183</v>
      </c>
      <c r="L21" s="127">
        <f>SUM(L3:L20)</f>
        <v>701</v>
      </c>
      <c r="M21" s="130">
        <f t="shared" si="1"/>
        <v>3.8408779149519894E-2</v>
      </c>
      <c r="N21" s="131">
        <f>SUM(N3:N20)</f>
        <v>517</v>
      </c>
      <c r="O21" s="127">
        <f>SUM(O3:O20)</f>
        <v>183</v>
      </c>
      <c r="P21" s="127">
        <f>SUM(P3:P20)</f>
        <v>700</v>
      </c>
      <c r="Q21" s="130">
        <f t="shared" si="2"/>
        <v>3.9780521262002745E-2</v>
      </c>
      <c r="R21" s="131">
        <f>SUM(R3:R20)</f>
        <v>515</v>
      </c>
      <c r="S21" s="127">
        <f>SUM(S3:S20)</f>
        <v>183</v>
      </c>
      <c r="T21" s="127">
        <f>SUM(T3:T20)</f>
        <v>698</v>
      </c>
      <c r="U21" s="130">
        <f t="shared" si="4"/>
        <v>4.2524005486968448E-2</v>
      </c>
      <c r="V21" s="131">
        <f>SUM(V3:V20)</f>
        <v>508</v>
      </c>
      <c r="W21" s="132">
        <f>SUM(W3:W20)</f>
        <v>177</v>
      </c>
      <c r="X21" s="127">
        <f>SUM(X3:X20)</f>
        <v>685</v>
      </c>
      <c r="Y21" s="130">
        <f t="shared" si="5"/>
        <v>6.035665294924554E-2</v>
      </c>
      <c r="Z21" s="131">
        <f>SUM(Z3:Z20)</f>
        <v>500</v>
      </c>
      <c r="AA21" s="132">
        <f>SUM(AA3:AA20)</f>
        <v>170</v>
      </c>
      <c r="AB21" s="127">
        <f t="shared" si="6"/>
        <v>670</v>
      </c>
      <c r="AC21" s="133">
        <f t="shared" si="7"/>
        <v>8.0932784636488342E-2</v>
      </c>
      <c r="AD21" s="2"/>
    </row>
    <row r="22" spans="1:30" x14ac:dyDescent="0.2">
      <c r="A22" s="143" t="s">
        <v>49</v>
      </c>
      <c r="B22" s="86">
        <v>10</v>
      </c>
      <c r="C22" s="70">
        <v>2</v>
      </c>
      <c r="D22" s="112">
        <f>B22+C22</f>
        <v>12</v>
      </c>
      <c r="E22" s="115"/>
      <c r="F22" s="86">
        <v>16</v>
      </c>
      <c r="G22" s="70">
        <v>6</v>
      </c>
      <c r="H22" s="112">
        <f>F22+G22</f>
        <v>22</v>
      </c>
      <c r="I22" s="116"/>
      <c r="J22" s="69">
        <v>17</v>
      </c>
      <c r="K22" s="70">
        <v>6</v>
      </c>
      <c r="L22" s="112">
        <f>J22+K22</f>
        <v>23</v>
      </c>
      <c r="M22" s="116"/>
      <c r="N22" s="69">
        <v>17</v>
      </c>
      <c r="O22" s="70">
        <v>6</v>
      </c>
      <c r="P22" s="112">
        <f>N22+O22</f>
        <v>23</v>
      </c>
      <c r="Q22" s="116"/>
      <c r="R22" s="69">
        <v>17</v>
      </c>
      <c r="S22" s="70">
        <v>6</v>
      </c>
      <c r="T22" s="112">
        <f>R22+S22</f>
        <v>23</v>
      </c>
      <c r="U22" s="116"/>
      <c r="V22" s="69">
        <v>17</v>
      </c>
      <c r="W22" s="87">
        <v>6</v>
      </c>
      <c r="X22" s="112">
        <f>V22+W22</f>
        <v>23</v>
      </c>
      <c r="Y22" s="116"/>
      <c r="Z22" s="69">
        <v>15</v>
      </c>
      <c r="AA22" s="87">
        <v>7</v>
      </c>
      <c r="AB22" s="112">
        <f>Z22+AA22</f>
        <v>22</v>
      </c>
      <c r="AC22" s="116"/>
      <c r="AD22" s="2"/>
    </row>
    <row r="23" spans="1:30" x14ac:dyDescent="0.2">
      <c r="A23" s="144" t="s">
        <v>58</v>
      </c>
      <c r="B23" s="75">
        <v>41</v>
      </c>
      <c r="C23" s="76">
        <v>14</v>
      </c>
      <c r="D23" s="112">
        <f>B23+C23</f>
        <v>55</v>
      </c>
      <c r="E23" s="111"/>
      <c r="F23" s="75">
        <v>40</v>
      </c>
      <c r="G23" s="76">
        <v>14</v>
      </c>
      <c r="H23" s="76">
        <f>F23+G23</f>
        <v>54</v>
      </c>
      <c r="I23" s="88">
        <f>(D23-H23)/D23</f>
        <v>1.8181818181818181E-2</v>
      </c>
      <c r="J23" s="75">
        <v>40</v>
      </c>
      <c r="K23" s="76">
        <v>15</v>
      </c>
      <c r="L23" s="76">
        <f>J23+K23</f>
        <v>55</v>
      </c>
      <c r="M23" s="88">
        <f>($D23-L23)/$D23</f>
        <v>0</v>
      </c>
      <c r="N23" s="75">
        <v>40</v>
      </c>
      <c r="O23" s="76">
        <v>15</v>
      </c>
      <c r="P23" s="76">
        <f>N23+O23</f>
        <v>55</v>
      </c>
      <c r="Q23" s="88">
        <f>($D23-P23)/$D23</f>
        <v>0</v>
      </c>
      <c r="R23" s="75">
        <v>39</v>
      </c>
      <c r="S23" s="76">
        <v>15</v>
      </c>
      <c r="T23" s="76">
        <f>R23+S23</f>
        <v>54</v>
      </c>
      <c r="U23" s="71">
        <f>($D23-T23)/$D23</f>
        <v>1.8181818181818181E-2</v>
      </c>
      <c r="V23" s="75">
        <v>38</v>
      </c>
      <c r="W23" s="76">
        <v>14</v>
      </c>
      <c r="X23" s="76">
        <f>V23+W23</f>
        <v>52</v>
      </c>
      <c r="Y23" s="71">
        <f>($D23-X23)/$D23</f>
        <v>5.4545454545454543E-2</v>
      </c>
      <c r="Z23" s="75">
        <v>37</v>
      </c>
      <c r="AA23" s="76">
        <v>14</v>
      </c>
      <c r="AB23" s="76">
        <f>SUM(Z23:AA23)</f>
        <v>51</v>
      </c>
      <c r="AC23" s="77">
        <f>($D23-AB23)/$D23</f>
        <v>7.2727272727272724E-2</v>
      </c>
      <c r="AD23" s="2"/>
    </row>
    <row r="24" spans="1:30" ht="15.75" thickBot="1" x14ac:dyDescent="0.25">
      <c r="A24" s="145" t="s">
        <v>51</v>
      </c>
      <c r="B24" s="91">
        <f>B21+B23</f>
        <v>580</v>
      </c>
      <c r="C24" s="135">
        <f>C21+C23</f>
        <v>204</v>
      </c>
      <c r="D24" s="113">
        <f>SUM(D3:D20)+D23</f>
        <v>784</v>
      </c>
      <c r="E24" s="134"/>
      <c r="F24" s="91">
        <f>F21+F23</f>
        <v>563</v>
      </c>
      <c r="G24" s="135">
        <f>G21+G23</f>
        <v>201</v>
      </c>
      <c r="H24" s="113">
        <f>SUM(H3:H20)+H23</f>
        <v>764</v>
      </c>
      <c r="I24" s="92">
        <f>(D24-H24)/D24</f>
        <v>2.5510204081632654E-2</v>
      </c>
      <c r="J24" s="91">
        <f>J21+J23</f>
        <v>558</v>
      </c>
      <c r="K24" s="135">
        <f>K21+K23</f>
        <v>198</v>
      </c>
      <c r="L24" s="137">
        <f>SUM(L3:L20)+L23</f>
        <v>756</v>
      </c>
      <c r="M24" s="93">
        <f>($D24-L24)/$D24</f>
        <v>3.5714285714285712E-2</v>
      </c>
      <c r="N24" s="91">
        <f>N21+N23</f>
        <v>557</v>
      </c>
      <c r="O24" s="135">
        <f>O21+O23</f>
        <v>198</v>
      </c>
      <c r="P24" s="113">
        <f>SUM(P3:P20)+P23</f>
        <v>755</v>
      </c>
      <c r="Q24" s="94">
        <f>($D24-P24)/$D24</f>
        <v>3.6989795918367346E-2</v>
      </c>
      <c r="R24" s="91">
        <f>R21+R23</f>
        <v>554</v>
      </c>
      <c r="S24" s="135">
        <f>S21+S23</f>
        <v>198</v>
      </c>
      <c r="T24" s="113">
        <f>SUM(T3:T20)+T23</f>
        <v>752</v>
      </c>
      <c r="U24" s="94">
        <f>($D24-T24)/$D24</f>
        <v>4.0816326530612242E-2</v>
      </c>
      <c r="V24" s="91">
        <f>V21+V23</f>
        <v>546</v>
      </c>
      <c r="W24" s="135">
        <f>W21+W23</f>
        <v>191</v>
      </c>
      <c r="X24" s="113">
        <f>SUM(X3:X20)+X23</f>
        <v>737</v>
      </c>
      <c r="Y24" s="94">
        <f>($D24-X24)/$D24</f>
        <v>5.9948979591836732E-2</v>
      </c>
      <c r="Z24" s="91">
        <f>Z21+Z23</f>
        <v>537</v>
      </c>
      <c r="AA24" s="135">
        <f>AA21+AA23</f>
        <v>184</v>
      </c>
      <c r="AB24" s="113">
        <f>SUM(AB3:AB20)+AB23</f>
        <v>721</v>
      </c>
      <c r="AC24" s="94">
        <f>($D24-AB24)/$D24</f>
        <v>8.0357142857142863E-2</v>
      </c>
      <c r="AD24" s="2"/>
    </row>
    <row r="25" spans="1:30" s="2" customFormat="1" ht="15.75" thickTop="1" x14ac:dyDescent="0.2">
      <c r="A25" s="95"/>
      <c r="B25" s="897"/>
      <c r="C25" s="897"/>
      <c r="D25" s="897"/>
      <c r="E25" s="65"/>
      <c r="F25" s="897"/>
      <c r="G25" s="897"/>
      <c r="H25" s="897"/>
      <c r="I25" s="65"/>
      <c r="J25" s="897"/>
      <c r="K25" s="897"/>
      <c r="L25" s="897"/>
      <c r="M25" s="65"/>
      <c r="N25" s="897"/>
      <c r="O25" s="897"/>
      <c r="P25" s="897"/>
      <c r="Q25" s="65"/>
      <c r="R25" s="897"/>
      <c r="S25" s="897"/>
      <c r="T25" s="897"/>
      <c r="U25" s="101"/>
      <c r="V25" s="897"/>
      <c r="W25" s="897"/>
      <c r="X25" s="897"/>
      <c r="Y25" s="65"/>
      <c r="Z25" s="95"/>
      <c r="AA25" s="95"/>
      <c r="AB25" s="95"/>
      <c r="AC25" s="95"/>
    </row>
    <row r="26" spans="1:30" s="2" customFormat="1" x14ac:dyDescent="0.2">
      <c r="A26" s="884" t="s">
        <v>50</v>
      </c>
      <c r="B26" s="884"/>
      <c r="C26" s="884"/>
      <c r="D26" s="884"/>
      <c r="E26" s="884"/>
      <c r="F26" s="884"/>
      <c r="G26" s="884"/>
      <c r="H26" s="884"/>
      <c r="I26" s="884"/>
      <c r="J26" s="884"/>
      <c r="K26" s="884"/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  <c r="AA26" s="884"/>
      <c r="AB26" s="884"/>
      <c r="AC26" s="884"/>
    </row>
    <row r="27" spans="1:30" s="2" customFormat="1" x14ac:dyDescent="0.2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7"/>
      <c r="O27" s="97"/>
      <c r="P27" s="98"/>
      <c r="Q27" s="98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30" s="2" customFormat="1" x14ac:dyDescent="0.2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7"/>
      <c r="O28" s="97"/>
      <c r="P28" s="98"/>
      <c r="Q28" s="98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30" s="2" customFormat="1" x14ac:dyDescent="0.2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7"/>
      <c r="O29" s="97"/>
      <c r="P29" s="98"/>
      <c r="Q29" s="98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30" s="2" customFormat="1" ht="15.75" thickBot="1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7"/>
      <c r="O30" s="97"/>
      <c r="P30" s="98"/>
      <c r="Q30" s="98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30" s="2" customFormat="1" ht="17.25" thickTop="1" thickBot="1" x14ac:dyDescent="0.3">
      <c r="A31" s="138"/>
      <c r="B31" s="889" t="s">
        <v>74</v>
      </c>
      <c r="C31" s="890"/>
      <c r="D31" s="890"/>
      <c r="E31" s="891"/>
      <c r="F31" s="889" t="s">
        <v>75</v>
      </c>
      <c r="G31" s="890"/>
      <c r="H31" s="890"/>
      <c r="I31" s="891"/>
      <c r="J31" s="889" t="s">
        <v>76</v>
      </c>
      <c r="K31" s="890"/>
      <c r="L31" s="890"/>
      <c r="M31" s="891"/>
      <c r="N31" s="889" t="s">
        <v>52</v>
      </c>
      <c r="O31" s="890"/>
      <c r="P31" s="890"/>
      <c r="Q31" s="891"/>
      <c r="R31" s="889" t="s">
        <v>78</v>
      </c>
      <c r="S31" s="890"/>
      <c r="T31" s="890"/>
      <c r="U31" s="891"/>
      <c r="V31" s="885" t="s">
        <v>79</v>
      </c>
      <c r="W31" s="886"/>
      <c r="X31" s="887"/>
      <c r="Y31" s="888"/>
      <c r="Z31" s="885" t="s">
        <v>77</v>
      </c>
      <c r="AA31" s="886"/>
      <c r="AB31" s="887"/>
      <c r="AC31" s="888"/>
      <c r="AD31" s="4"/>
    </row>
    <row r="32" spans="1:30" s="2" customFormat="1" ht="17.25" thickTop="1" thickBot="1" x14ac:dyDescent="0.3">
      <c r="A32" s="139"/>
      <c r="B32" s="63" t="s">
        <v>22</v>
      </c>
      <c r="C32" s="64" t="s">
        <v>21</v>
      </c>
      <c r="D32" s="58" t="s">
        <v>23</v>
      </c>
      <c r="E32" s="60" t="s">
        <v>47</v>
      </c>
      <c r="F32" s="63" t="s">
        <v>22</v>
      </c>
      <c r="G32" s="64" t="s">
        <v>21</v>
      </c>
      <c r="H32" s="58" t="s">
        <v>23</v>
      </c>
      <c r="I32" s="56" t="s">
        <v>47</v>
      </c>
      <c r="J32" s="63" t="s">
        <v>22</v>
      </c>
      <c r="K32" s="64" t="s">
        <v>21</v>
      </c>
      <c r="L32" s="58" t="s">
        <v>23</v>
      </c>
      <c r="M32" s="56" t="s">
        <v>47</v>
      </c>
      <c r="N32" s="63" t="s">
        <v>22</v>
      </c>
      <c r="O32" s="64" t="s">
        <v>21</v>
      </c>
      <c r="P32" s="58" t="s">
        <v>23</v>
      </c>
      <c r="Q32" s="56" t="s">
        <v>47</v>
      </c>
      <c r="R32" s="63" t="s">
        <v>22</v>
      </c>
      <c r="S32" s="64" t="s">
        <v>21</v>
      </c>
      <c r="T32" s="58" t="s">
        <v>23</v>
      </c>
      <c r="U32" s="56" t="s">
        <v>47</v>
      </c>
      <c r="V32" s="63" t="s">
        <v>22</v>
      </c>
      <c r="W32" s="64" t="s">
        <v>21</v>
      </c>
      <c r="X32" s="66" t="s">
        <v>48</v>
      </c>
      <c r="Y32" s="60" t="s">
        <v>47</v>
      </c>
      <c r="Z32" s="63" t="s">
        <v>22</v>
      </c>
      <c r="AA32" s="64" t="s">
        <v>21</v>
      </c>
      <c r="AB32" s="66" t="s">
        <v>48</v>
      </c>
      <c r="AC32" s="60" t="s">
        <v>47</v>
      </c>
      <c r="AD32" s="4"/>
    </row>
    <row r="33" spans="1:30" s="2" customFormat="1" ht="15.75" thickTop="1" x14ac:dyDescent="0.2">
      <c r="A33" s="144" t="s">
        <v>44</v>
      </c>
      <c r="B33" s="69">
        <v>45</v>
      </c>
      <c r="C33" s="70">
        <v>49</v>
      </c>
      <c r="D33" s="70">
        <f>B33+C33</f>
        <v>94</v>
      </c>
      <c r="E33" s="107">
        <f>($D3-D33)/$D3</f>
        <v>0.11320754716981132</v>
      </c>
      <c r="F33" s="69">
        <v>43</v>
      </c>
      <c r="G33" s="70">
        <v>47</v>
      </c>
      <c r="H33" s="72">
        <f>F33+G33</f>
        <v>90</v>
      </c>
      <c r="I33" s="71">
        <f>($D3-H33)/$D3</f>
        <v>0.15094339622641509</v>
      </c>
      <c r="J33" s="69">
        <v>43</v>
      </c>
      <c r="K33" s="70">
        <v>47</v>
      </c>
      <c r="L33" s="72">
        <f>J33+K33</f>
        <v>90</v>
      </c>
      <c r="M33" s="71">
        <f>($D3-L33)/$D3</f>
        <v>0.15094339622641509</v>
      </c>
      <c r="N33" s="69">
        <v>43</v>
      </c>
      <c r="O33" s="70">
        <v>47</v>
      </c>
      <c r="P33" s="72">
        <f t="shared" ref="P33:P50" si="13">N33+O33</f>
        <v>90</v>
      </c>
      <c r="Q33" s="71">
        <f>($D3-P33)/$D3</f>
        <v>0.15094339622641509</v>
      </c>
      <c r="R33" s="69">
        <v>42</v>
      </c>
      <c r="S33" s="70">
        <v>47</v>
      </c>
      <c r="T33" s="72">
        <f>SUM(R33:S33)</f>
        <v>89</v>
      </c>
      <c r="U33" s="71">
        <f>($D3-T33)/$D3</f>
        <v>0.16037735849056603</v>
      </c>
      <c r="V33" s="69">
        <v>41</v>
      </c>
      <c r="W33" s="70">
        <v>46</v>
      </c>
      <c r="X33" s="72">
        <f t="shared" ref="X33:X51" si="14">SUM(V33:W33)</f>
        <v>87</v>
      </c>
      <c r="Y33" s="107">
        <f>($D3-X33)/$D3</f>
        <v>0.17924528301886791</v>
      </c>
      <c r="Z33" s="69">
        <v>41</v>
      </c>
      <c r="AA33" s="70">
        <v>46</v>
      </c>
      <c r="AB33" s="72">
        <f t="shared" ref="AB33:AB51" si="15">SUM(Z33:AA33)</f>
        <v>87</v>
      </c>
      <c r="AC33" s="107">
        <f>($D3-AB33)/$D3</f>
        <v>0.17924528301886791</v>
      </c>
    </row>
    <row r="34" spans="1:30" s="2" customFormat="1" x14ac:dyDescent="0.2">
      <c r="A34" s="144" t="s">
        <v>9</v>
      </c>
      <c r="B34" s="75">
        <v>53</v>
      </c>
      <c r="C34" s="76">
        <v>15</v>
      </c>
      <c r="D34" s="70">
        <f t="shared" ref="D34:D50" si="16">B34+C34</f>
        <v>68</v>
      </c>
      <c r="E34" s="156">
        <f t="shared" ref="E34:E53" si="17">($D4-D34)/$D4</f>
        <v>1.4492753623188406E-2</v>
      </c>
      <c r="F34" s="75">
        <v>54</v>
      </c>
      <c r="G34" s="76">
        <v>15</v>
      </c>
      <c r="H34" s="76">
        <f t="shared" ref="H34:H50" si="18">F34+G34</f>
        <v>69</v>
      </c>
      <c r="I34" s="71">
        <f t="shared" ref="I34:I50" si="19">($D4-H34)/$D4</f>
        <v>0</v>
      </c>
      <c r="J34" s="75">
        <v>54</v>
      </c>
      <c r="K34" s="76">
        <v>15</v>
      </c>
      <c r="L34" s="76">
        <f t="shared" ref="L34:L50" si="20">J34+K34</f>
        <v>69</v>
      </c>
      <c r="M34" s="71">
        <f t="shared" ref="M34:M50" si="21">($D4-L34)/$D4</f>
        <v>0</v>
      </c>
      <c r="N34" s="75">
        <v>54</v>
      </c>
      <c r="O34" s="76">
        <v>15</v>
      </c>
      <c r="P34" s="76">
        <f t="shared" si="13"/>
        <v>69</v>
      </c>
      <c r="Q34" s="71">
        <f t="shared" ref="Q34:Q49" si="22">($D4-P34)/$D4</f>
        <v>0</v>
      </c>
      <c r="R34" s="75">
        <v>53</v>
      </c>
      <c r="S34" s="76">
        <v>15</v>
      </c>
      <c r="T34" s="76">
        <f>SUM(R34:S34)</f>
        <v>68</v>
      </c>
      <c r="U34" s="71">
        <f t="shared" ref="U34:U50" si="23">($D4-T34)/$D4</f>
        <v>1.4492753623188406E-2</v>
      </c>
      <c r="V34" s="75">
        <v>53</v>
      </c>
      <c r="W34" s="76">
        <v>14</v>
      </c>
      <c r="X34" s="70">
        <f t="shared" si="14"/>
        <v>67</v>
      </c>
      <c r="Y34" s="156">
        <f t="shared" ref="Y34:Y50" si="24">($D4-X34)/$D4</f>
        <v>2.8985507246376812E-2</v>
      </c>
      <c r="Z34" s="75">
        <v>50</v>
      </c>
      <c r="AA34" s="76">
        <v>14</v>
      </c>
      <c r="AB34" s="70">
        <f t="shared" si="15"/>
        <v>64</v>
      </c>
      <c r="AC34" s="156">
        <f t="shared" ref="AC34:AC50" si="25">($D4-AB34)/$D4</f>
        <v>7.2463768115942032E-2</v>
      </c>
    </row>
    <row r="35" spans="1:30" s="2" customFormat="1" x14ac:dyDescent="0.2">
      <c r="A35" s="144" t="s">
        <v>3</v>
      </c>
      <c r="B35" s="75">
        <v>28</v>
      </c>
      <c r="C35" s="76">
        <v>2</v>
      </c>
      <c r="D35" s="70">
        <f t="shared" si="16"/>
        <v>30</v>
      </c>
      <c r="E35" s="156">
        <f t="shared" si="17"/>
        <v>9.0909090909090912E-2</v>
      </c>
      <c r="F35" s="75">
        <v>29</v>
      </c>
      <c r="G35" s="76">
        <v>2</v>
      </c>
      <c r="H35" s="76">
        <f t="shared" si="18"/>
        <v>31</v>
      </c>
      <c r="I35" s="71">
        <f t="shared" si="19"/>
        <v>6.0606060606060608E-2</v>
      </c>
      <c r="J35" s="75">
        <v>29</v>
      </c>
      <c r="K35" s="76">
        <v>2</v>
      </c>
      <c r="L35" s="76">
        <f t="shared" si="20"/>
        <v>31</v>
      </c>
      <c r="M35" s="71">
        <f t="shared" si="21"/>
        <v>6.0606060606060608E-2</v>
      </c>
      <c r="N35" s="75">
        <v>29</v>
      </c>
      <c r="O35" s="76">
        <v>2</v>
      </c>
      <c r="P35" s="70">
        <f t="shared" si="13"/>
        <v>31</v>
      </c>
      <c r="Q35" s="71">
        <f t="shared" si="22"/>
        <v>6.0606060606060608E-2</v>
      </c>
      <c r="R35" s="75">
        <v>29</v>
      </c>
      <c r="S35" s="76">
        <v>1</v>
      </c>
      <c r="T35" s="76">
        <f t="shared" ref="T35:T50" si="26">R35+S35</f>
        <v>30</v>
      </c>
      <c r="U35" s="71">
        <f t="shared" si="23"/>
        <v>9.0909090909090912E-2</v>
      </c>
      <c r="V35" s="75">
        <v>29</v>
      </c>
      <c r="W35" s="76">
        <v>1</v>
      </c>
      <c r="X35" s="70">
        <f t="shared" si="14"/>
        <v>30</v>
      </c>
      <c r="Y35" s="156">
        <f t="shared" si="24"/>
        <v>9.0909090909090912E-2</v>
      </c>
      <c r="Z35" s="75">
        <v>29</v>
      </c>
      <c r="AA35" s="76">
        <v>1</v>
      </c>
      <c r="AB35" s="70">
        <f t="shared" si="15"/>
        <v>30</v>
      </c>
      <c r="AC35" s="156">
        <f t="shared" si="25"/>
        <v>9.0909090909090912E-2</v>
      </c>
    </row>
    <row r="36" spans="1:30" s="2" customFormat="1" x14ac:dyDescent="0.2">
      <c r="A36" s="144" t="s">
        <v>4</v>
      </c>
      <c r="B36" s="75">
        <v>82</v>
      </c>
      <c r="C36" s="76">
        <v>1</v>
      </c>
      <c r="D36" s="70">
        <f t="shared" si="16"/>
        <v>83</v>
      </c>
      <c r="E36" s="156">
        <f t="shared" si="17"/>
        <v>6.741573033707865E-2</v>
      </c>
      <c r="F36" s="75">
        <v>72</v>
      </c>
      <c r="G36" s="76">
        <v>1</v>
      </c>
      <c r="H36" s="76">
        <f t="shared" si="18"/>
        <v>73</v>
      </c>
      <c r="I36" s="71">
        <f t="shared" si="19"/>
        <v>0.1797752808988764</v>
      </c>
      <c r="J36" s="75">
        <v>73</v>
      </c>
      <c r="K36" s="76">
        <v>1</v>
      </c>
      <c r="L36" s="76">
        <f t="shared" si="20"/>
        <v>74</v>
      </c>
      <c r="M36" s="71">
        <f t="shared" si="21"/>
        <v>0.16853932584269662</v>
      </c>
      <c r="N36" s="75">
        <v>73</v>
      </c>
      <c r="O36" s="76">
        <v>1</v>
      </c>
      <c r="P36" s="70">
        <f t="shared" si="13"/>
        <v>74</v>
      </c>
      <c r="Q36" s="71">
        <f t="shared" si="22"/>
        <v>0.16853932584269662</v>
      </c>
      <c r="R36" s="75">
        <v>71</v>
      </c>
      <c r="S36" s="76">
        <v>1</v>
      </c>
      <c r="T36" s="70">
        <f t="shared" si="26"/>
        <v>72</v>
      </c>
      <c r="U36" s="71">
        <f t="shared" si="23"/>
        <v>0.19101123595505617</v>
      </c>
      <c r="V36" s="75">
        <v>68</v>
      </c>
      <c r="W36" s="76">
        <v>1</v>
      </c>
      <c r="X36" s="70">
        <f t="shared" si="14"/>
        <v>69</v>
      </c>
      <c r="Y36" s="156">
        <f t="shared" si="24"/>
        <v>0.2247191011235955</v>
      </c>
      <c r="Z36" s="75">
        <v>67</v>
      </c>
      <c r="AA36" s="76">
        <v>1</v>
      </c>
      <c r="AB36" s="70">
        <f t="shared" si="15"/>
        <v>68</v>
      </c>
      <c r="AC36" s="156">
        <f t="shared" si="25"/>
        <v>0.23595505617977527</v>
      </c>
    </row>
    <row r="37" spans="1:30" s="2" customFormat="1" x14ac:dyDescent="0.2">
      <c r="A37" s="144" t="s">
        <v>11</v>
      </c>
      <c r="B37" s="75">
        <v>13</v>
      </c>
      <c r="C37" s="76">
        <v>7</v>
      </c>
      <c r="D37" s="70">
        <f t="shared" si="16"/>
        <v>20</v>
      </c>
      <c r="E37" s="156">
        <f t="shared" si="17"/>
        <v>0.13043478260869565</v>
      </c>
      <c r="F37" s="75">
        <v>14</v>
      </c>
      <c r="G37" s="76">
        <v>7</v>
      </c>
      <c r="H37" s="76">
        <f t="shared" si="18"/>
        <v>21</v>
      </c>
      <c r="I37" s="71">
        <f t="shared" si="19"/>
        <v>8.6956521739130432E-2</v>
      </c>
      <c r="J37" s="75">
        <v>14</v>
      </c>
      <c r="K37" s="76">
        <v>7</v>
      </c>
      <c r="L37" s="76">
        <f t="shared" si="20"/>
        <v>21</v>
      </c>
      <c r="M37" s="71">
        <f t="shared" si="21"/>
        <v>8.6956521739130432E-2</v>
      </c>
      <c r="N37" s="75">
        <v>14</v>
      </c>
      <c r="O37" s="76">
        <v>7</v>
      </c>
      <c r="P37" s="70">
        <f t="shared" si="13"/>
        <v>21</v>
      </c>
      <c r="Q37" s="71">
        <f t="shared" si="22"/>
        <v>8.6956521739130432E-2</v>
      </c>
      <c r="R37" s="75">
        <v>14</v>
      </c>
      <c r="S37" s="76">
        <v>7</v>
      </c>
      <c r="T37" s="70">
        <f t="shared" si="26"/>
        <v>21</v>
      </c>
      <c r="U37" s="71">
        <f t="shared" si="23"/>
        <v>8.6956521739130432E-2</v>
      </c>
      <c r="V37" s="75">
        <v>13</v>
      </c>
      <c r="W37" s="76">
        <v>7</v>
      </c>
      <c r="X37" s="70">
        <f t="shared" si="14"/>
        <v>20</v>
      </c>
      <c r="Y37" s="156">
        <f t="shared" si="24"/>
        <v>0.13043478260869565</v>
      </c>
      <c r="Z37" s="75">
        <v>13</v>
      </c>
      <c r="AA37" s="76">
        <v>7</v>
      </c>
      <c r="AB37" s="70">
        <f t="shared" si="15"/>
        <v>20</v>
      </c>
      <c r="AC37" s="156">
        <f t="shared" si="25"/>
        <v>0.13043478260869565</v>
      </c>
    </row>
    <row r="38" spans="1:30" s="2" customFormat="1" x14ac:dyDescent="0.2">
      <c r="A38" s="144" t="s">
        <v>39</v>
      </c>
      <c r="B38" s="75">
        <v>33</v>
      </c>
      <c r="C38" s="76">
        <v>7</v>
      </c>
      <c r="D38" s="70">
        <f t="shared" si="16"/>
        <v>40</v>
      </c>
      <c r="E38" s="156">
        <f t="shared" si="17"/>
        <v>2.4390243902439025E-2</v>
      </c>
      <c r="F38" s="75">
        <v>34</v>
      </c>
      <c r="G38" s="76">
        <v>7</v>
      </c>
      <c r="H38" s="76">
        <f t="shared" si="18"/>
        <v>41</v>
      </c>
      <c r="I38" s="71">
        <f t="shared" si="19"/>
        <v>0</v>
      </c>
      <c r="J38" s="75">
        <v>35</v>
      </c>
      <c r="K38" s="76">
        <v>7</v>
      </c>
      <c r="L38" s="76">
        <f t="shared" si="20"/>
        <v>42</v>
      </c>
      <c r="M38" s="71">
        <f t="shared" si="21"/>
        <v>-2.4390243902439025E-2</v>
      </c>
      <c r="N38" s="75">
        <v>35</v>
      </c>
      <c r="O38" s="76">
        <v>7</v>
      </c>
      <c r="P38" s="70">
        <f t="shared" si="13"/>
        <v>42</v>
      </c>
      <c r="Q38" s="71">
        <f t="shared" si="22"/>
        <v>-2.4390243902439025E-2</v>
      </c>
      <c r="R38" s="75">
        <v>35</v>
      </c>
      <c r="S38" s="76">
        <v>7</v>
      </c>
      <c r="T38" s="70">
        <f t="shared" si="26"/>
        <v>42</v>
      </c>
      <c r="U38" s="71">
        <f t="shared" si="23"/>
        <v>-2.4390243902439025E-2</v>
      </c>
      <c r="V38" s="75">
        <v>35</v>
      </c>
      <c r="W38" s="76">
        <v>7</v>
      </c>
      <c r="X38" s="70">
        <f t="shared" si="14"/>
        <v>42</v>
      </c>
      <c r="Y38" s="156">
        <f t="shared" si="24"/>
        <v>-2.4390243902439025E-2</v>
      </c>
      <c r="Z38" s="75">
        <v>33</v>
      </c>
      <c r="AA38" s="76">
        <v>7</v>
      </c>
      <c r="AB38" s="70">
        <f t="shared" si="15"/>
        <v>40</v>
      </c>
      <c r="AC38" s="156">
        <f t="shared" si="25"/>
        <v>2.4390243902439025E-2</v>
      </c>
    </row>
    <row r="39" spans="1:30" s="2" customFormat="1" x14ac:dyDescent="0.2">
      <c r="A39" s="146" t="s">
        <v>7</v>
      </c>
      <c r="B39" s="75">
        <v>55</v>
      </c>
      <c r="C39" s="76">
        <v>3</v>
      </c>
      <c r="D39" s="70">
        <f t="shared" si="16"/>
        <v>58</v>
      </c>
      <c r="E39" s="156">
        <f t="shared" si="17"/>
        <v>0.1076923076923077</v>
      </c>
      <c r="F39" s="75">
        <v>53</v>
      </c>
      <c r="G39" s="76">
        <v>3</v>
      </c>
      <c r="H39" s="76">
        <f t="shared" si="18"/>
        <v>56</v>
      </c>
      <c r="I39" s="71">
        <f t="shared" si="19"/>
        <v>0.13846153846153847</v>
      </c>
      <c r="J39" s="75">
        <v>53</v>
      </c>
      <c r="K39" s="76">
        <v>3</v>
      </c>
      <c r="L39" s="76">
        <f t="shared" si="20"/>
        <v>56</v>
      </c>
      <c r="M39" s="71">
        <f t="shared" si="21"/>
        <v>0.13846153846153847</v>
      </c>
      <c r="N39" s="75">
        <v>53</v>
      </c>
      <c r="O39" s="76">
        <v>3</v>
      </c>
      <c r="P39" s="70">
        <f t="shared" si="13"/>
        <v>56</v>
      </c>
      <c r="Q39" s="71">
        <f t="shared" si="22"/>
        <v>0.13846153846153847</v>
      </c>
      <c r="R39" s="75">
        <v>53</v>
      </c>
      <c r="S39" s="76">
        <v>3</v>
      </c>
      <c r="T39" s="70">
        <f t="shared" si="26"/>
        <v>56</v>
      </c>
      <c r="U39" s="71">
        <f t="shared" si="23"/>
        <v>0.13846153846153847</v>
      </c>
      <c r="V39" s="75">
        <v>52</v>
      </c>
      <c r="W39" s="76">
        <v>3</v>
      </c>
      <c r="X39" s="70">
        <f t="shared" si="14"/>
        <v>55</v>
      </c>
      <c r="Y39" s="156">
        <f t="shared" si="24"/>
        <v>0.15384615384615385</v>
      </c>
      <c r="Z39" s="75">
        <v>52</v>
      </c>
      <c r="AA39" s="76">
        <v>3</v>
      </c>
      <c r="AB39" s="70">
        <f t="shared" si="15"/>
        <v>55</v>
      </c>
      <c r="AC39" s="156">
        <f t="shared" si="25"/>
        <v>0.15384615384615385</v>
      </c>
    </row>
    <row r="40" spans="1:30" s="2" customFormat="1" x14ac:dyDescent="0.2">
      <c r="A40" s="146" t="s">
        <v>1</v>
      </c>
      <c r="B40" s="75">
        <v>19</v>
      </c>
      <c r="C40" s="76">
        <v>2</v>
      </c>
      <c r="D40" s="70">
        <f t="shared" si="16"/>
        <v>21</v>
      </c>
      <c r="E40" s="156">
        <f t="shared" si="17"/>
        <v>0.16</v>
      </c>
      <c r="F40" s="75">
        <v>19</v>
      </c>
      <c r="G40" s="76">
        <v>2</v>
      </c>
      <c r="H40" s="76">
        <f t="shared" si="18"/>
        <v>21</v>
      </c>
      <c r="I40" s="71">
        <f t="shared" si="19"/>
        <v>0.16</v>
      </c>
      <c r="J40" s="75">
        <v>19</v>
      </c>
      <c r="K40" s="76">
        <v>2</v>
      </c>
      <c r="L40" s="76">
        <f t="shared" si="20"/>
        <v>21</v>
      </c>
      <c r="M40" s="71">
        <f t="shared" si="21"/>
        <v>0.16</v>
      </c>
      <c r="N40" s="75">
        <v>19</v>
      </c>
      <c r="O40" s="76">
        <v>2</v>
      </c>
      <c r="P40" s="70">
        <f t="shared" si="13"/>
        <v>21</v>
      </c>
      <c r="Q40" s="71">
        <f t="shared" si="22"/>
        <v>0.16</v>
      </c>
      <c r="R40" s="75">
        <v>19</v>
      </c>
      <c r="S40" s="76">
        <v>2</v>
      </c>
      <c r="T40" s="70">
        <f t="shared" si="26"/>
        <v>21</v>
      </c>
      <c r="U40" s="71">
        <f t="shared" si="23"/>
        <v>0.16</v>
      </c>
      <c r="V40" s="75">
        <v>18</v>
      </c>
      <c r="W40" s="76">
        <v>2</v>
      </c>
      <c r="X40" s="70">
        <f t="shared" si="14"/>
        <v>20</v>
      </c>
      <c r="Y40" s="156">
        <f t="shared" si="24"/>
        <v>0.2</v>
      </c>
      <c r="Z40" s="75">
        <v>18</v>
      </c>
      <c r="AA40" s="76">
        <v>2</v>
      </c>
      <c r="AB40" s="70">
        <f t="shared" si="15"/>
        <v>20</v>
      </c>
      <c r="AC40" s="156">
        <f t="shared" si="25"/>
        <v>0.2</v>
      </c>
    </row>
    <row r="41" spans="1:30" s="2" customFormat="1" x14ac:dyDescent="0.2">
      <c r="A41" s="146" t="s">
        <v>60</v>
      </c>
      <c r="B41" s="75">
        <v>24</v>
      </c>
      <c r="C41" s="76">
        <v>36</v>
      </c>
      <c r="D41" s="70">
        <f t="shared" si="16"/>
        <v>60</v>
      </c>
      <c r="E41" s="156">
        <f t="shared" si="17"/>
        <v>4.7619047619047616E-2</v>
      </c>
      <c r="F41" s="75">
        <v>25</v>
      </c>
      <c r="G41" s="76">
        <v>34</v>
      </c>
      <c r="H41" s="76">
        <f t="shared" si="18"/>
        <v>59</v>
      </c>
      <c r="I41" s="71">
        <f t="shared" si="19"/>
        <v>6.3492063492063489E-2</v>
      </c>
      <c r="J41" s="75">
        <v>25</v>
      </c>
      <c r="K41" s="76">
        <v>33</v>
      </c>
      <c r="L41" s="76">
        <f t="shared" si="20"/>
        <v>58</v>
      </c>
      <c r="M41" s="71">
        <f t="shared" si="21"/>
        <v>7.9365079365079361E-2</v>
      </c>
      <c r="N41" s="75">
        <v>25</v>
      </c>
      <c r="O41" s="76">
        <v>33</v>
      </c>
      <c r="P41" s="70">
        <f t="shared" si="13"/>
        <v>58</v>
      </c>
      <c r="Q41" s="71">
        <f t="shared" si="22"/>
        <v>7.9365079365079361E-2</v>
      </c>
      <c r="R41" s="75">
        <v>25</v>
      </c>
      <c r="S41" s="76">
        <v>33</v>
      </c>
      <c r="T41" s="70">
        <f t="shared" si="26"/>
        <v>58</v>
      </c>
      <c r="U41" s="71">
        <f t="shared" si="23"/>
        <v>7.9365079365079361E-2</v>
      </c>
      <c r="V41" s="75">
        <v>23</v>
      </c>
      <c r="W41" s="76">
        <v>30</v>
      </c>
      <c r="X41" s="70">
        <f t="shared" si="14"/>
        <v>53</v>
      </c>
      <c r="Y41" s="156">
        <f t="shared" si="24"/>
        <v>0.15873015873015872</v>
      </c>
      <c r="Z41" s="75">
        <v>22</v>
      </c>
      <c r="AA41" s="76">
        <v>30</v>
      </c>
      <c r="AB41" s="70">
        <f t="shared" si="15"/>
        <v>52</v>
      </c>
      <c r="AC41" s="156">
        <f t="shared" si="25"/>
        <v>0.17460317460317459</v>
      </c>
    </row>
    <row r="42" spans="1:30" s="2" customFormat="1" x14ac:dyDescent="0.2">
      <c r="A42" s="146" t="s">
        <v>10</v>
      </c>
      <c r="B42" s="75">
        <v>23</v>
      </c>
      <c r="C42" s="76">
        <v>8</v>
      </c>
      <c r="D42" s="70">
        <f t="shared" si="16"/>
        <v>31</v>
      </c>
      <c r="E42" s="156">
        <f t="shared" si="17"/>
        <v>6.0606060606060608E-2</v>
      </c>
      <c r="F42" s="75">
        <v>22</v>
      </c>
      <c r="G42" s="76">
        <v>8</v>
      </c>
      <c r="H42" s="76">
        <f t="shared" si="18"/>
        <v>30</v>
      </c>
      <c r="I42" s="71">
        <f t="shared" si="19"/>
        <v>9.0909090909090912E-2</v>
      </c>
      <c r="J42" s="75">
        <v>22</v>
      </c>
      <c r="K42" s="76">
        <v>8</v>
      </c>
      <c r="L42" s="76">
        <f t="shared" si="20"/>
        <v>30</v>
      </c>
      <c r="M42" s="71">
        <f t="shared" si="21"/>
        <v>9.0909090909090912E-2</v>
      </c>
      <c r="N42" s="75">
        <v>22</v>
      </c>
      <c r="O42" s="76">
        <v>8</v>
      </c>
      <c r="P42" s="70">
        <f t="shared" si="13"/>
        <v>30</v>
      </c>
      <c r="Q42" s="71">
        <f t="shared" si="22"/>
        <v>9.0909090909090912E-2</v>
      </c>
      <c r="R42" s="75">
        <v>21</v>
      </c>
      <c r="S42" s="76">
        <v>8</v>
      </c>
      <c r="T42" s="70">
        <f t="shared" si="26"/>
        <v>29</v>
      </c>
      <c r="U42" s="71">
        <f t="shared" si="23"/>
        <v>0.12121212121212122</v>
      </c>
      <c r="V42" s="75">
        <v>21</v>
      </c>
      <c r="W42" s="76">
        <v>8</v>
      </c>
      <c r="X42" s="70">
        <f t="shared" si="14"/>
        <v>29</v>
      </c>
      <c r="Y42" s="156">
        <f t="shared" si="24"/>
        <v>0.12121212121212122</v>
      </c>
      <c r="Z42" s="75">
        <v>19</v>
      </c>
      <c r="AA42" s="76">
        <v>8</v>
      </c>
      <c r="AB42" s="70">
        <f t="shared" si="15"/>
        <v>27</v>
      </c>
      <c r="AC42" s="156">
        <f t="shared" si="25"/>
        <v>0.18181818181818182</v>
      </c>
    </row>
    <row r="43" spans="1:30" s="2" customFormat="1" x14ac:dyDescent="0.2">
      <c r="A43" s="146" t="s">
        <v>56</v>
      </c>
      <c r="B43" s="75">
        <v>37</v>
      </c>
      <c r="C43" s="76">
        <v>5</v>
      </c>
      <c r="D43" s="70">
        <f t="shared" si="16"/>
        <v>42</v>
      </c>
      <c r="E43" s="156">
        <f t="shared" si="17"/>
        <v>4.5454545454545456E-2</v>
      </c>
      <c r="F43" s="75">
        <v>35</v>
      </c>
      <c r="G43" s="76">
        <v>4</v>
      </c>
      <c r="H43" s="76">
        <f t="shared" si="18"/>
        <v>39</v>
      </c>
      <c r="I43" s="71">
        <f t="shared" si="19"/>
        <v>0.11363636363636363</v>
      </c>
      <c r="J43" s="75">
        <v>35</v>
      </c>
      <c r="K43" s="76">
        <v>4</v>
      </c>
      <c r="L43" s="76">
        <f t="shared" si="20"/>
        <v>39</v>
      </c>
      <c r="M43" s="71">
        <f t="shared" si="21"/>
        <v>0.11363636363636363</v>
      </c>
      <c r="N43" s="75">
        <v>35</v>
      </c>
      <c r="O43" s="76">
        <v>4</v>
      </c>
      <c r="P43" s="70">
        <f t="shared" si="13"/>
        <v>39</v>
      </c>
      <c r="Q43" s="71">
        <f t="shared" si="22"/>
        <v>0.11363636363636363</v>
      </c>
      <c r="R43" s="75">
        <v>35</v>
      </c>
      <c r="S43" s="76">
        <v>5</v>
      </c>
      <c r="T43" s="70">
        <f t="shared" si="26"/>
        <v>40</v>
      </c>
      <c r="U43" s="71">
        <f t="shared" si="23"/>
        <v>9.0909090909090912E-2</v>
      </c>
      <c r="V43" s="75">
        <v>34</v>
      </c>
      <c r="W43" s="76">
        <v>5</v>
      </c>
      <c r="X43" s="70">
        <f t="shared" si="14"/>
        <v>39</v>
      </c>
      <c r="Y43" s="156">
        <f t="shared" si="24"/>
        <v>0.11363636363636363</v>
      </c>
      <c r="Z43" s="75">
        <v>34</v>
      </c>
      <c r="AA43" s="76">
        <v>5</v>
      </c>
      <c r="AB43" s="70">
        <f t="shared" si="15"/>
        <v>39</v>
      </c>
      <c r="AC43" s="156">
        <f t="shared" si="25"/>
        <v>0.11363636363636363</v>
      </c>
    </row>
    <row r="44" spans="1:30" s="2" customFormat="1" ht="15" customHeight="1" x14ac:dyDescent="0.2">
      <c r="A44" s="146" t="s">
        <v>15</v>
      </c>
      <c r="B44" s="75">
        <v>17</v>
      </c>
      <c r="C44" s="76">
        <v>1</v>
      </c>
      <c r="D44" s="70">
        <f t="shared" si="16"/>
        <v>18</v>
      </c>
      <c r="E44" s="156">
        <f t="shared" si="17"/>
        <v>0.14285714285714285</v>
      </c>
      <c r="F44" s="75">
        <v>18</v>
      </c>
      <c r="G44" s="76">
        <v>1</v>
      </c>
      <c r="H44" s="76">
        <f t="shared" si="18"/>
        <v>19</v>
      </c>
      <c r="I44" s="71">
        <f t="shared" si="19"/>
        <v>9.5238095238095233E-2</v>
      </c>
      <c r="J44" s="75">
        <v>18</v>
      </c>
      <c r="K44" s="76">
        <v>1</v>
      </c>
      <c r="L44" s="76">
        <f t="shared" si="20"/>
        <v>19</v>
      </c>
      <c r="M44" s="71">
        <f t="shared" si="21"/>
        <v>9.5238095238095233E-2</v>
      </c>
      <c r="N44" s="75">
        <v>18</v>
      </c>
      <c r="O44" s="76">
        <v>1</v>
      </c>
      <c r="P44" s="70">
        <f t="shared" si="13"/>
        <v>19</v>
      </c>
      <c r="Q44" s="71">
        <f t="shared" si="22"/>
        <v>9.5238095238095233E-2</v>
      </c>
      <c r="R44" s="147">
        <v>18</v>
      </c>
      <c r="S44" s="76">
        <v>1</v>
      </c>
      <c r="T44" s="70">
        <f t="shared" si="26"/>
        <v>19</v>
      </c>
      <c r="U44" s="71">
        <f t="shared" si="23"/>
        <v>9.5238095238095233E-2</v>
      </c>
      <c r="V44" s="75">
        <v>18</v>
      </c>
      <c r="W44" s="76">
        <v>1</v>
      </c>
      <c r="X44" s="70">
        <f t="shared" si="14"/>
        <v>19</v>
      </c>
      <c r="Y44" s="156">
        <f t="shared" si="24"/>
        <v>9.5238095238095233E-2</v>
      </c>
      <c r="Z44" s="75">
        <v>18</v>
      </c>
      <c r="AA44" s="76">
        <v>1</v>
      </c>
      <c r="AB44" s="70">
        <f t="shared" si="15"/>
        <v>19</v>
      </c>
      <c r="AC44" s="156">
        <f t="shared" si="25"/>
        <v>9.5238095238095233E-2</v>
      </c>
    </row>
    <row r="45" spans="1:30" s="2" customFormat="1" x14ac:dyDescent="0.2">
      <c r="A45" s="146" t="s">
        <v>16</v>
      </c>
      <c r="B45" s="75">
        <v>3</v>
      </c>
      <c r="C45" s="76">
        <v>0</v>
      </c>
      <c r="D45" s="70">
        <f t="shared" si="16"/>
        <v>3</v>
      </c>
      <c r="E45" s="156">
        <f t="shared" si="17"/>
        <v>0.25</v>
      </c>
      <c r="F45" s="75">
        <v>3</v>
      </c>
      <c r="G45" s="76">
        <v>0</v>
      </c>
      <c r="H45" s="76">
        <f t="shared" si="18"/>
        <v>3</v>
      </c>
      <c r="I45" s="71">
        <f t="shared" si="19"/>
        <v>0.25</v>
      </c>
      <c r="J45" s="75">
        <v>3</v>
      </c>
      <c r="K45" s="76">
        <v>0</v>
      </c>
      <c r="L45" s="76">
        <f t="shared" si="20"/>
        <v>3</v>
      </c>
      <c r="M45" s="71">
        <f t="shared" si="21"/>
        <v>0.25</v>
      </c>
      <c r="N45" s="75">
        <v>3</v>
      </c>
      <c r="O45" s="76">
        <v>0</v>
      </c>
      <c r="P45" s="70">
        <f t="shared" si="13"/>
        <v>3</v>
      </c>
      <c r="Q45" s="71">
        <f t="shared" si="22"/>
        <v>0.25</v>
      </c>
      <c r="R45" s="75">
        <v>3</v>
      </c>
      <c r="S45" s="76">
        <v>0</v>
      </c>
      <c r="T45" s="70">
        <f t="shared" si="26"/>
        <v>3</v>
      </c>
      <c r="U45" s="71">
        <f t="shared" si="23"/>
        <v>0.25</v>
      </c>
      <c r="V45" s="75">
        <v>3</v>
      </c>
      <c r="W45" s="76">
        <v>0</v>
      </c>
      <c r="X45" s="70">
        <f t="shared" si="14"/>
        <v>3</v>
      </c>
      <c r="Y45" s="156">
        <f t="shared" si="24"/>
        <v>0.25</v>
      </c>
      <c r="Z45" s="75">
        <v>3</v>
      </c>
      <c r="AA45" s="76">
        <v>0</v>
      </c>
      <c r="AB45" s="70">
        <f t="shared" si="15"/>
        <v>3</v>
      </c>
      <c r="AC45" s="156">
        <f t="shared" si="25"/>
        <v>0.25</v>
      </c>
    </row>
    <row r="46" spans="1:30" s="2" customFormat="1" x14ac:dyDescent="0.2">
      <c r="A46" s="146" t="s">
        <v>18</v>
      </c>
      <c r="B46" s="75">
        <v>3</v>
      </c>
      <c r="C46" s="76">
        <v>0</v>
      </c>
      <c r="D46" s="70">
        <f t="shared" si="16"/>
        <v>3</v>
      </c>
      <c r="E46" s="156">
        <f t="shared" si="17"/>
        <v>0.25</v>
      </c>
      <c r="F46" s="75">
        <v>0</v>
      </c>
      <c r="G46" s="76">
        <v>0</v>
      </c>
      <c r="H46" s="76">
        <f t="shared" si="18"/>
        <v>0</v>
      </c>
      <c r="I46" s="71">
        <f t="shared" si="19"/>
        <v>1</v>
      </c>
      <c r="J46" s="75">
        <v>0</v>
      </c>
      <c r="K46" s="76">
        <v>0</v>
      </c>
      <c r="L46" s="76">
        <f t="shared" si="20"/>
        <v>0</v>
      </c>
      <c r="M46" s="71">
        <f t="shared" si="21"/>
        <v>1</v>
      </c>
      <c r="N46" s="75">
        <v>0</v>
      </c>
      <c r="O46" s="76">
        <v>0</v>
      </c>
      <c r="P46" s="70">
        <f t="shared" si="13"/>
        <v>0</v>
      </c>
      <c r="Q46" s="71">
        <f t="shared" si="22"/>
        <v>1</v>
      </c>
      <c r="R46" s="75">
        <v>0</v>
      </c>
      <c r="S46" s="76">
        <v>0</v>
      </c>
      <c r="T46" s="70">
        <f t="shared" si="26"/>
        <v>0</v>
      </c>
      <c r="U46" s="71">
        <f t="shared" si="23"/>
        <v>1</v>
      </c>
      <c r="V46" s="75">
        <v>0</v>
      </c>
      <c r="W46" s="76">
        <v>0</v>
      </c>
      <c r="X46" s="70">
        <f t="shared" si="14"/>
        <v>0</v>
      </c>
      <c r="Y46" s="156">
        <f t="shared" si="24"/>
        <v>1</v>
      </c>
      <c r="Z46" s="75">
        <v>0</v>
      </c>
      <c r="AA46" s="76">
        <v>0</v>
      </c>
      <c r="AB46" s="70">
        <f t="shared" si="15"/>
        <v>0</v>
      </c>
      <c r="AC46" s="156">
        <f t="shared" si="25"/>
        <v>1</v>
      </c>
    </row>
    <row r="47" spans="1:30" s="2" customFormat="1" x14ac:dyDescent="0.2">
      <c r="A47" s="146" t="s">
        <v>14</v>
      </c>
      <c r="B47" s="75">
        <v>9</v>
      </c>
      <c r="C47" s="76">
        <v>5</v>
      </c>
      <c r="D47" s="70">
        <f t="shared" si="16"/>
        <v>14</v>
      </c>
      <c r="E47" s="156">
        <f t="shared" si="17"/>
        <v>6.6666666666666666E-2</v>
      </c>
      <c r="F47" s="75">
        <v>9</v>
      </c>
      <c r="G47" s="76">
        <v>5</v>
      </c>
      <c r="H47" s="76">
        <f t="shared" si="18"/>
        <v>14</v>
      </c>
      <c r="I47" s="71">
        <f t="shared" si="19"/>
        <v>6.6666666666666666E-2</v>
      </c>
      <c r="J47" s="75">
        <v>9</v>
      </c>
      <c r="K47" s="76">
        <v>5</v>
      </c>
      <c r="L47" s="76">
        <f t="shared" si="20"/>
        <v>14</v>
      </c>
      <c r="M47" s="71">
        <f t="shared" si="21"/>
        <v>6.6666666666666666E-2</v>
      </c>
      <c r="N47" s="75">
        <v>9</v>
      </c>
      <c r="O47" s="76">
        <v>5</v>
      </c>
      <c r="P47" s="70">
        <f t="shared" si="13"/>
        <v>14</v>
      </c>
      <c r="Q47" s="71">
        <f t="shared" si="22"/>
        <v>6.6666666666666666E-2</v>
      </c>
      <c r="R47" s="75">
        <v>9</v>
      </c>
      <c r="S47" s="76">
        <v>5</v>
      </c>
      <c r="T47" s="70">
        <f t="shared" si="26"/>
        <v>14</v>
      </c>
      <c r="U47" s="71">
        <f t="shared" si="23"/>
        <v>6.6666666666666666E-2</v>
      </c>
      <c r="V47" s="75">
        <v>9</v>
      </c>
      <c r="W47" s="76">
        <v>5</v>
      </c>
      <c r="X47" s="70">
        <f t="shared" si="14"/>
        <v>14</v>
      </c>
      <c r="Y47" s="156">
        <f t="shared" si="24"/>
        <v>6.6666666666666666E-2</v>
      </c>
      <c r="Z47" s="75">
        <v>9</v>
      </c>
      <c r="AA47" s="76">
        <v>5</v>
      </c>
      <c r="AB47" s="70">
        <f t="shared" si="15"/>
        <v>14</v>
      </c>
      <c r="AC47" s="156">
        <f t="shared" si="25"/>
        <v>6.6666666666666666E-2</v>
      </c>
    </row>
    <row r="48" spans="1:30" x14ac:dyDescent="0.2">
      <c r="A48" s="146" t="s">
        <v>40</v>
      </c>
      <c r="B48" s="75">
        <v>3</v>
      </c>
      <c r="C48" s="76">
        <v>5</v>
      </c>
      <c r="D48" s="70">
        <f t="shared" si="16"/>
        <v>8</v>
      </c>
      <c r="E48" s="156">
        <f t="shared" si="17"/>
        <v>0.1111111111111111</v>
      </c>
      <c r="F48" s="75">
        <v>2</v>
      </c>
      <c r="G48" s="76">
        <v>5</v>
      </c>
      <c r="H48" s="76">
        <f t="shared" si="18"/>
        <v>7</v>
      </c>
      <c r="I48" s="71">
        <f t="shared" si="19"/>
        <v>0.22222222222222221</v>
      </c>
      <c r="J48" s="75">
        <v>2</v>
      </c>
      <c r="K48" s="76">
        <v>6</v>
      </c>
      <c r="L48" s="76">
        <f t="shared" si="20"/>
        <v>8</v>
      </c>
      <c r="M48" s="71">
        <f t="shared" si="21"/>
        <v>0.1111111111111111</v>
      </c>
      <c r="N48" s="75">
        <v>2</v>
      </c>
      <c r="O48" s="76">
        <v>6</v>
      </c>
      <c r="P48" s="70">
        <f t="shared" si="13"/>
        <v>8</v>
      </c>
      <c r="Q48" s="71">
        <f t="shared" si="22"/>
        <v>0.1111111111111111</v>
      </c>
      <c r="R48" s="75">
        <v>2</v>
      </c>
      <c r="S48" s="76">
        <v>6</v>
      </c>
      <c r="T48" s="70">
        <f t="shared" si="26"/>
        <v>8</v>
      </c>
      <c r="U48" s="71">
        <f t="shared" si="23"/>
        <v>0.1111111111111111</v>
      </c>
      <c r="V48" s="75">
        <v>2</v>
      </c>
      <c r="W48" s="76">
        <v>6</v>
      </c>
      <c r="X48" s="70">
        <f t="shared" si="14"/>
        <v>8</v>
      </c>
      <c r="Y48" s="156">
        <f t="shared" si="24"/>
        <v>0.1111111111111111</v>
      </c>
      <c r="Z48" s="75">
        <v>1</v>
      </c>
      <c r="AA48" s="76">
        <v>6</v>
      </c>
      <c r="AB48" s="70">
        <f t="shared" si="15"/>
        <v>7</v>
      </c>
      <c r="AC48" s="156">
        <f t="shared" si="25"/>
        <v>0.22222222222222221</v>
      </c>
      <c r="AD48" s="2"/>
    </row>
    <row r="49" spans="1:30" x14ac:dyDescent="0.2">
      <c r="A49" s="146" t="s">
        <v>5</v>
      </c>
      <c r="B49" s="75">
        <v>25</v>
      </c>
      <c r="C49" s="76">
        <v>21</v>
      </c>
      <c r="D49" s="70">
        <f t="shared" si="16"/>
        <v>46</v>
      </c>
      <c r="E49" s="156">
        <f t="shared" si="17"/>
        <v>0.19298245614035087</v>
      </c>
      <c r="F49" s="75">
        <v>25</v>
      </c>
      <c r="G49" s="76">
        <v>20</v>
      </c>
      <c r="H49" s="76">
        <f t="shared" si="18"/>
        <v>45</v>
      </c>
      <c r="I49" s="71">
        <f t="shared" si="19"/>
        <v>0.21052631578947367</v>
      </c>
      <c r="J49" s="75">
        <v>25</v>
      </c>
      <c r="K49" s="76">
        <v>20</v>
      </c>
      <c r="L49" s="76">
        <f t="shared" si="20"/>
        <v>45</v>
      </c>
      <c r="M49" s="71">
        <f t="shared" si="21"/>
        <v>0.21052631578947367</v>
      </c>
      <c r="N49" s="75">
        <v>25</v>
      </c>
      <c r="O49" s="76">
        <v>20</v>
      </c>
      <c r="P49" s="70">
        <f t="shared" si="13"/>
        <v>45</v>
      </c>
      <c r="Q49" s="71">
        <f t="shared" si="22"/>
        <v>0.21052631578947367</v>
      </c>
      <c r="R49" s="75">
        <v>25</v>
      </c>
      <c r="S49" s="76">
        <v>20</v>
      </c>
      <c r="T49" s="70">
        <f t="shared" si="26"/>
        <v>45</v>
      </c>
      <c r="U49" s="71">
        <f t="shared" si="23"/>
        <v>0.21052631578947367</v>
      </c>
      <c r="V49" s="75">
        <v>24</v>
      </c>
      <c r="W49" s="76">
        <v>18</v>
      </c>
      <c r="X49" s="70">
        <f t="shared" si="14"/>
        <v>42</v>
      </c>
      <c r="Y49" s="156">
        <f t="shared" si="24"/>
        <v>0.26315789473684209</v>
      </c>
      <c r="Z49" s="75">
        <v>24</v>
      </c>
      <c r="AA49" s="76">
        <v>18</v>
      </c>
      <c r="AB49" s="70">
        <f t="shared" si="15"/>
        <v>42</v>
      </c>
      <c r="AC49" s="156">
        <f t="shared" si="25"/>
        <v>0.26315789473684209</v>
      </c>
      <c r="AD49" s="2"/>
    </row>
    <row r="50" spans="1:30" ht="15.75" thickBot="1" x14ac:dyDescent="0.25">
      <c r="A50" s="158" t="s">
        <v>38</v>
      </c>
      <c r="B50" s="118">
        <v>25</v>
      </c>
      <c r="C50" s="119">
        <v>0</v>
      </c>
      <c r="D50" s="70">
        <f t="shared" si="16"/>
        <v>25</v>
      </c>
      <c r="E50" s="83">
        <f t="shared" si="17"/>
        <v>0.10714285714285714</v>
      </c>
      <c r="F50" s="118">
        <v>27</v>
      </c>
      <c r="G50" s="119">
        <v>0</v>
      </c>
      <c r="H50" s="82">
        <f t="shared" si="18"/>
        <v>27</v>
      </c>
      <c r="I50" s="71">
        <f t="shared" si="19"/>
        <v>3.5714285714285712E-2</v>
      </c>
      <c r="J50" s="118">
        <v>27</v>
      </c>
      <c r="K50" s="119">
        <v>0</v>
      </c>
      <c r="L50" s="82">
        <f t="shared" si="20"/>
        <v>27</v>
      </c>
      <c r="M50" s="71">
        <f t="shared" si="21"/>
        <v>3.5714285714285712E-2</v>
      </c>
      <c r="N50" s="118">
        <v>27</v>
      </c>
      <c r="O50" s="119">
        <v>0</v>
      </c>
      <c r="P50" s="73">
        <f t="shared" si="13"/>
        <v>27</v>
      </c>
      <c r="Q50" s="122">
        <f>($D50-P50)/$D50</f>
        <v>-0.08</v>
      </c>
      <c r="R50" s="118">
        <v>27</v>
      </c>
      <c r="S50" s="119">
        <v>0</v>
      </c>
      <c r="T50" s="73">
        <f t="shared" si="26"/>
        <v>27</v>
      </c>
      <c r="U50" s="71">
        <f t="shared" si="23"/>
        <v>3.5714285714285712E-2</v>
      </c>
      <c r="V50" s="118">
        <v>26</v>
      </c>
      <c r="W50" s="119">
        <v>0</v>
      </c>
      <c r="X50" s="73">
        <f t="shared" si="14"/>
        <v>26</v>
      </c>
      <c r="Y50" s="83">
        <f t="shared" si="24"/>
        <v>7.1428571428571425E-2</v>
      </c>
      <c r="Z50" s="118">
        <v>26</v>
      </c>
      <c r="AA50" s="119">
        <v>0</v>
      </c>
      <c r="AB50" s="73">
        <f t="shared" si="15"/>
        <v>26</v>
      </c>
      <c r="AC50" s="83">
        <f t="shared" si="25"/>
        <v>7.1428571428571425E-2</v>
      </c>
      <c r="AD50" s="2"/>
    </row>
    <row r="51" spans="1:30" ht="15.75" thickBot="1" x14ac:dyDescent="0.25">
      <c r="A51" s="148" t="s">
        <v>20</v>
      </c>
      <c r="B51" s="126">
        <f>SUM(B33:B50)</f>
        <v>497</v>
      </c>
      <c r="C51" s="127">
        <f>SUM(C33:C50)</f>
        <v>167</v>
      </c>
      <c r="D51" s="127">
        <f>SUM(D33:D50)</f>
        <v>664</v>
      </c>
      <c r="E51" s="151">
        <f t="shared" si="17"/>
        <v>8.9163237311385465E-2</v>
      </c>
      <c r="F51" s="131">
        <f>SUM(F33:F50)</f>
        <v>484</v>
      </c>
      <c r="G51" s="127">
        <f>SUM(G33:G50)</f>
        <v>161</v>
      </c>
      <c r="H51" s="127">
        <f>SUM(H33:H50)</f>
        <v>645</v>
      </c>
      <c r="I51" s="130">
        <f>($D21-H51)/$D21</f>
        <v>0.11522633744855967</v>
      </c>
      <c r="J51" s="131">
        <f>SUM(J33:J50)</f>
        <v>486</v>
      </c>
      <c r="K51" s="127">
        <f>SUM(K33:K50)</f>
        <v>161</v>
      </c>
      <c r="L51" s="127">
        <f>SUM(L33:L50)</f>
        <v>647</v>
      </c>
      <c r="M51" s="130">
        <f>($D21-L51)/$D21</f>
        <v>0.11248285322359397</v>
      </c>
      <c r="N51" s="131">
        <f>SUM(N33:N50)</f>
        <v>486</v>
      </c>
      <c r="O51" s="127">
        <f>SUM(O33:O50)</f>
        <v>161</v>
      </c>
      <c r="P51" s="127">
        <f>SUM(P33:P50)</f>
        <v>647</v>
      </c>
      <c r="Q51" s="130">
        <f>($D21-P51)/$D21</f>
        <v>0.11248285322359397</v>
      </c>
      <c r="R51" s="131">
        <f>SUM(R33:R50)</f>
        <v>481</v>
      </c>
      <c r="S51" s="132">
        <f>SUM(S33:S50)</f>
        <v>161</v>
      </c>
      <c r="T51" s="127">
        <f>SUM(T33:T50)</f>
        <v>642</v>
      </c>
      <c r="U51" s="130">
        <f>($D21-T51)/$D21</f>
        <v>0.11934156378600823</v>
      </c>
      <c r="V51" s="131">
        <f>SUM(V33:V50)</f>
        <v>469</v>
      </c>
      <c r="W51" s="132">
        <f>SUM(W33:W50)</f>
        <v>154</v>
      </c>
      <c r="X51" s="127">
        <f t="shared" si="14"/>
        <v>623</v>
      </c>
      <c r="Y51" s="133">
        <f>($D21-X51)/$D21</f>
        <v>0.14540466392318244</v>
      </c>
      <c r="Z51" s="131">
        <f>SUM(Z33:Z50)</f>
        <v>459</v>
      </c>
      <c r="AA51" s="132">
        <f>SUM(AA33:AA50)</f>
        <v>154</v>
      </c>
      <c r="AB51" s="127">
        <f t="shared" si="15"/>
        <v>613</v>
      </c>
      <c r="AC51" s="133">
        <f>($D21-AB51)/$D21</f>
        <v>0.15912208504801098</v>
      </c>
      <c r="AD51" s="2"/>
    </row>
    <row r="52" spans="1:30" x14ac:dyDescent="0.2">
      <c r="A52" s="143" t="s">
        <v>49</v>
      </c>
      <c r="B52" s="86"/>
      <c r="C52" s="70"/>
      <c r="D52" s="103">
        <f>B52+C52</f>
        <v>0</v>
      </c>
      <c r="E52" s="116"/>
      <c r="F52" s="69">
        <v>19</v>
      </c>
      <c r="G52" s="70">
        <v>6</v>
      </c>
      <c r="H52" s="112">
        <f>F52+G52</f>
        <v>25</v>
      </c>
      <c r="I52" s="116"/>
      <c r="J52" s="69">
        <v>19</v>
      </c>
      <c r="K52" s="70">
        <v>6</v>
      </c>
      <c r="L52" s="112">
        <f>J52+K52</f>
        <v>25</v>
      </c>
      <c r="M52" s="116"/>
      <c r="N52" s="69">
        <v>20</v>
      </c>
      <c r="O52" s="70">
        <v>7</v>
      </c>
      <c r="P52" s="112">
        <f>N52+O52</f>
        <v>27</v>
      </c>
      <c r="Q52" s="116"/>
      <c r="R52" s="69">
        <v>20</v>
      </c>
      <c r="S52" s="87">
        <v>7</v>
      </c>
      <c r="T52" s="112">
        <f>R52+S52</f>
        <v>27</v>
      </c>
      <c r="U52" s="116"/>
      <c r="V52" s="69">
        <v>19</v>
      </c>
      <c r="W52" s="87">
        <v>7</v>
      </c>
      <c r="X52" s="112">
        <f>V52+W52</f>
        <v>26</v>
      </c>
      <c r="Y52" s="116"/>
      <c r="Z52" s="69"/>
      <c r="AA52" s="87"/>
      <c r="AB52" s="112">
        <f>Z52+AA52</f>
        <v>0</v>
      </c>
      <c r="AC52" s="116"/>
      <c r="AD52" s="2"/>
    </row>
    <row r="53" spans="1:30" x14ac:dyDescent="0.2">
      <c r="A53" s="146" t="s">
        <v>58</v>
      </c>
      <c r="B53" s="75">
        <v>0</v>
      </c>
      <c r="C53" s="76">
        <v>0</v>
      </c>
      <c r="D53" s="76">
        <f>B53+C53</f>
        <v>0</v>
      </c>
      <c r="E53" s="157">
        <f t="shared" si="17"/>
        <v>1</v>
      </c>
      <c r="F53" s="75">
        <v>36</v>
      </c>
      <c r="G53" s="76">
        <v>14</v>
      </c>
      <c r="H53" s="76">
        <f>F53+G53</f>
        <v>50</v>
      </c>
      <c r="I53" s="88">
        <f>($D23-H53)/$D23</f>
        <v>9.0909090909090912E-2</v>
      </c>
      <c r="J53" s="75">
        <v>34</v>
      </c>
      <c r="K53" s="76">
        <v>14</v>
      </c>
      <c r="L53" s="76">
        <f>J53+K53</f>
        <v>48</v>
      </c>
      <c r="M53" s="88">
        <f>($D23-L53)/$D23</f>
        <v>0.12727272727272726</v>
      </c>
      <c r="N53" s="75">
        <v>34</v>
      </c>
      <c r="O53" s="76">
        <v>14</v>
      </c>
      <c r="P53" s="76">
        <f>N53+O53</f>
        <v>48</v>
      </c>
      <c r="Q53" s="71">
        <f>($D23-P53)/$D23</f>
        <v>0.12727272727272726</v>
      </c>
      <c r="R53" s="75">
        <v>34</v>
      </c>
      <c r="S53" s="76">
        <v>14</v>
      </c>
      <c r="T53" s="76">
        <f>R53+S53</f>
        <v>48</v>
      </c>
      <c r="U53" s="71">
        <f>($D23-T53)/$D23</f>
        <v>0.12727272727272726</v>
      </c>
      <c r="V53" s="75">
        <v>34</v>
      </c>
      <c r="W53" s="76">
        <v>14</v>
      </c>
      <c r="X53" s="76">
        <f>SUM(V53:W53)</f>
        <v>48</v>
      </c>
      <c r="Y53" s="77">
        <f>($D23-X53)/$D23</f>
        <v>0.12727272727272726</v>
      </c>
      <c r="Z53" s="75">
        <v>34</v>
      </c>
      <c r="AA53" s="76">
        <v>14</v>
      </c>
      <c r="AB53" s="76">
        <f>SUM(Z53:AA53)</f>
        <v>48</v>
      </c>
      <c r="AC53" s="77">
        <f>($D23-AB53)/$D23</f>
        <v>0.12727272727272726</v>
      </c>
      <c r="AD53" s="2"/>
    </row>
    <row r="54" spans="1:30" ht="15.75" thickBot="1" x14ac:dyDescent="0.25">
      <c r="A54" s="145" t="s">
        <v>51</v>
      </c>
      <c r="B54" s="91">
        <f>B51+B53</f>
        <v>497</v>
      </c>
      <c r="C54" s="135">
        <f>C51+C53</f>
        <v>167</v>
      </c>
      <c r="D54" s="137">
        <f>SUM(D33:D50)+D53</f>
        <v>664</v>
      </c>
      <c r="E54" s="93">
        <f>($D24-D54)/$D24</f>
        <v>0.15306122448979592</v>
      </c>
      <c r="F54" s="91">
        <f>F51+F53</f>
        <v>520</v>
      </c>
      <c r="G54" s="135">
        <f>G51+G53</f>
        <v>175</v>
      </c>
      <c r="H54" s="137">
        <f>SUM(H33:H50)+H53</f>
        <v>695</v>
      </c>
      <c r="I54" s="93">
        <f>($D24-H54)/$D24</f>
        <v>0.11352040816326531</v>
      </c>
      <c r="J54" s="91">
        <f>J51+J53</f>
        <v>520</v>
      </c>
      <c r="K54" s="135">
        <f>K51+K53</f>
        <v>175</v>
      </c>
      <c r="L54" s="113">
        <f>SUM(L33:L50)+L53</f>
        <v>695</v>
      </c>
      <c r="M54" s="94">
        <f>($D24-L54)/$D24</f>
        <v>0.11352040816326531</v>
      </c>
      <c r="N54" s="91">
        <f>N51+N53</f>
        <v>520</v>
      </c>
      <c r="O54" s="135">
        <f>O51+O53</f>
        <v>175</v>
      </c>
      <c r="P54" s="113">
        <f>SUM(P33:P50)+P53</f>
        <v>695</v>
      </c>
      <c r="Q54" s="94">
        <f>($D24-P54)/$D24</f>
        <v>0.11352040816326531</v>
      </c>
      <c r="R54" s="91">
        <f>R51+R53</f>
        <v>515</v>
      </c>
      <c r="S54" s="135">
        <f>S51+S53</f>
        <v>175</v>
      </c>
      <c r="T54" s="113">
        <f>SUM(T33:T50)+T53</f>
        <v>690</v>
      </c>
      <c r="U54" s="94">
        <f>($D24-T54)/$D24</f>
        <v>0.11989795918367346</v>
      </c>
      <c r="V54" s="91">
        <f>V51+V53</f>
        <v>503</v>
      </c>
      <c r="W54" s="135">
        <f>W51+W53</f>
        <v>168</v>
      </c>
      <c r="X54" s="113">
        <f>SUM(X33:X50)+X53</f>
        <v>671</v>
      </c>
      <c r="Y54" s="94">
        <f>($D24-X54)/$D24</f>
        <v>0.1441326530612245</v>
      </c>
      <c r="Z54" s="91">
        <f>Z51+Z53</f>
        <v>493</v>
      </c>
      <c r="AA54" s="135">
        <f>AA51+AA53</f>
        <v>168</v>
      </c>
      <c r="AB54" s="113">
        <f>SUM(AB33:AB50)+AB53</f>
        <v>661</v>
      </c>
      <c r="AC54" s="94">
        <f>($D24-AB54)/$D24</f>
        <v>0.15688775510204081</v>
      </c>
      <c r="AD54" s="2"/>
    </row>
    <row r="55" spans="1:30" ht="15.75" thickTop="1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</row>
    <row r="56" spans="1:30" s="2" customFormat="1" x14ac:dyDescent="0.2">
      <c r="A56" s="884" t="s">
        <v>50</v>
      </c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</row>
  </sheetData>
  <mergeCells count="22">
    <mergeCell ref="N25:P25"/>
    <mergeCell ref="N1:Q1"/>
    <mergeCell ref="Z1:AC1"/>
    <mergeCell ref="R25:T25"/>
    <mergeCell ref="V25:X25"/>
    <mergeCell ref="R1:U1"/>
    <mergeCell ref="V1:Y1"/>
    <mergeCell ref="B25:D25"/>
    <mergeCell ref="F25:H25"/>
    <mergeCell ref="J25:L25"/>
    <mergeCell ref="B1:E1"/>
    <mergeCell ref="F1:I1"/>
    <mergeCell ref="J1:M1"/>
    <mergeCell ref="A56:AC56"/>
    <mergeCell ref="A26:AC26"/>
    <mergeCell ref="B31:E31"/>
    <mergeCell ref="F31:I31"/>
    <mergeCell ref="J31:M31"/>
    <mergeCell ref="V31:Y31"/>
    <mergeCell ref="Z31:AC31"/>
    <mergeCell ref="N31:Q31"/>
    <mergeCell ref="R31:U31"/>
  </mergeCells>
  <phoneticPr fontId="0" type="noConversion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>
    <oddHeader>&amp;C&amp;16Studenterantal på Tek.Nat.Basis 2004/2005&amp;R&amp;D</oddHead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60"/>
  <sheetViews>
    <sheetView topLeftCell="A6" workbookViewId="0">
      <selection activeCell="B3" sqref="B3"/>
    </sheetView>
  </sheetViews>
  <sheetFormatPr defaultColWidth="8.85546875" defaultRowHeight="15" x14ac:dyDescent="0.2"/>
  <cols>
    <col min="1" max="1" width="16.7109375" style="1" customWidth="1"/>
    <col min="2" max="4" width="3.85546875" style="1" customWidth="1"/>
    <col min="5" max="5" width="5.28515625" style="1" customWidth="1"/>
    <col min="6" max="8" width="3.85546875" style="1" customWidth="1"/>
    <col min="9" max="9" width="5.28515625" style="1" customWidth="1"/>
    <col min="10" max="12" width="3.85546875" style="1" customWidth="1"/>
    <col min="13" max="13" width="5.28515625" style="1" customWidth="1"/>
    <col min="14" max="16" width="3.85546875" style="1" customWidth="1"/>
    <col min="17" max="17" width="5.28515625" style="1" customWidth="1"/>
    <col min="18" max="20" width="3.85546875" style="1" customWidth="1"/>
    <col min="21" max="21" width="5.28515625" style="1" customWidth="1"/>
    <col min="22" max="24" width="3.85546875" style="1" customWidth="1"/>
    <col min="25" max="25" width="5.28515625" style="1" customWidth="1"/>
    <col min="26" max="28" width="3.85546875" style="1" customWidth="1"/>
    <col min="29" max="29" width="5.28515625" style="1" customWidth="1"/>
    <col min="30" max="30" width="5.140625" style="1" customWidth="1"/>
    <col min="31" max="16384" width="8.85546875" style="1"/>
  </cols>
  <sheetData>
    <row r="1" spans="1:30" ht="17.25" thickTop="1" thickBot="1" x14ac:dyDescent="0.3">
      <c r="A1" s="138"/>
      <c r="B1" s="889" t="s">
        <v>83</v>
      </c>
      <c r="C1" s="890"/>
      <c r="D1" s="890"/>
      <c r="E1" s="891"/>
      <c r="F1" s="889" t="s">
        <v>57</v>
      </c>
      <c r="G1" s="890"/>
      <c r="H1" s="890"/>
      <c r="I1" s="891"/>
      <c r="J1" s="889" t="s">
        <v>87</v>
      </c>
      <c r="K1" s="890"/>
      <c r="L1" s="890"/>
      <c r="M1" s="891"/>
      <c r="N1" s="889" t="s">
        <v>88</v>
      </c>
      <c r="O1" s="890"/>
      <c r="P1" s="890"/>
      <c r="Q1" s="891"/>
      <c r="R1" s="889" t="s">
        <v>61</v>
      </c>
      <c r="S1" s="890"/>
      <c r="T1" s="890"/>
      <c r="U1" s="891"/>
      <c r="V1" s="889" t="s">
        <v>62</v>
      </c>
      <c r="W1" s="890"/>
      <c r="X1" s="890"/>
      <c r="Y1" s="899"/>
      <c r="Z1" s="889" t="s">
        <v>89</v>
      </c>
      <c r="AA1" s="890"/>
      <c r="AB1" s="890"/>
      <c r="AC1" s="899"/>
      <c r="AD1" s="4"/>
    </row>
    <row r="2" spans="1:30" ht="18" customHeight="1" thickTop="1" thickBot="1" x14ac:dyDescent="0.3">
      <c r="A2" s="159"/>
      <c r="B2" s="63" t="s">
        <v>22</v>
      </c>
      <c r="C2" s="64" t="s">
        <v>21</v>
      </c>
      <c r="D2" s="58" t="s">
        <v>23</v>
      </c>
      <c r="E2" s="239" t="s">
        <v>96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  <c r="AD2" s="4"/>
    </row>
    <row r="3" spans="1:30" s="100" customFormat="1" ht="15" customHeight="1" thickTop="1" thickBot="1" x14ac:dyDescent="0.25">
      <c r="A3" s="160" t="s">
        <v>84</v>
      </c>
      <c r="B3" s="161">
        <f>B4+B5+B11</f>
        <v>648</v>
      </c>
      <c r="C3" s="162">
        <f>C4+C5+C11</f>
        <v>217</v>
      </c>
      <c r="D3" s="242">
        <f>D4+D5+D11</f>
        <v>865</v>
      </c>
      <c r="E3" s="244">
        <f>D3-H3</f>
        <v>15</v>
      </c>
      <c r="F3" s="161">
        <f>F4+F5+F11</f>
        <v>638</v>
      </c>
      <c r="G3" s="162">
        <f>G4+G5+G11</f>
        <v>212</v>
      </c>
      <c r="H3" s="163">
        <f>H4+H5+H11</f>
        <v>850</v>
      </c>
      <c r="I3" s="165">
        <f t="shared" ref="I3:I13" si="0">($H3-H3)/$H3</f>
        <v>0</v>
      </c>
      <c r="J3" s="161">
        <f>J4+J5+J11</f>
        <v>633</v>
      </c>
      <c r="K3" s="162">
        <f>K4+K5+K11</f>
        <v>209</v>
      </c>
      <c r="L3" s="163">
        <f>L4+L5+L11</f>
        <v>842</v>
      </c>
      <c r="M3" s="165">
        <f t="shared" ref="M3:M13" si="1">($H3-L3)/$H3</f>
        <v>9.4117647058823521E-3</v>
      </c>
      <c r="N3" s="161">
        <f>N4+N5+N11</f>
        <v>630</v>
      </c>
      <c r="O3" s="166">
        <f>O4+O5+O11</f>
        <v>208</v>
      </c>
      <c r="P3" s="163">
        <f>P4+P5+P11</f>
        <v>838</v>
      </c>
      <c r="Q3" s="165">
        <f t="shared" ref="Q3:Q13" si="2">($H3-P3)/$H3</f>
        <v>1.411764705882353E-2</v>
      </c>
      <c r="R3" s="161">
        <f>R4+R5+R11</f>
        <v>627</v>
      </c>
      <c r="S3" s="166">
        <f>S4+S5+S11</f>
        <v>207</v>
      </c>
      <c r="T3" s="163">
        <f>T4+T5+T11</f>
        <v>834</v>
      </c>
      <c r="U3" s="165">
        <f t="shared" ref="U3:U13" si="3">($H3-T3)/$H3</f>
        <v>1.8823529411764704E-2</v>
      </c>
      <c r="V3" s="161">
        <f>V4+V5+V11</f>
        <v>622</v>
      </c>
      <c r="W3" s="166">
        <f>W4+W5+W11</f>
        <v>202</v>
      </c>
      <c r="X3" s="163">
        <f>X4+X5+X11</f>
        <v>824</v>
      </c>
      <c r="Y3" s="165">
        <f t="shared" ref="Y3:Y13" si="4">($H3-X3)/$H3</f>
        <v>3.0588235294117649E-2</v>
      </c>
      <c r="Z3" s="161">
        <f>Z4+Z5+Z11</f>
        <v>616</v>
      </c>
      <c r="AA3" s="166">
        <f>AA4+AA5+AA11</f>
        <v>201</v>
      </c>
      <c r="AB3" s="163">
        <f>AB4+AB5+AB11</f>
        <v>817</v>
      </c>
      <c r="AC3" s="236">
        <f t="shared" ref="AC3:AC13" si="5">($H3-AB3)/$H3</f>
        <v>3.8823529411764708E-2</v>
      </c>
      <c r="AD3" s="95"/>
    </row>
    <row r="4" spans="1:30" s="175" customFormat="1" ht="15" customHeight="1" thickBot="1" x14ac:dyDescent="0.25">
      <c r="A4" s="167" t="s">
        <v>85</v>
      </c>
      <c r="B4" s="168">
        <v>33</v>
      </c>
      <c r="C4" s="169">
        <v>1</v>
      </c>
      <c r="D4" s="170">
        <f>B4+C4</f>
        <v>34</v>
      </c>
      <c r="E4" s="245">
        <f>D4-H4</f>
        <v>1</v>
      </c>
      <c r="F4" s="168">
        <v>32</v>
      </c>
      <c r="G4" s="169">
        <v>1</v>
      </c>
      <c r="H4" s="169">
        <f t="shared" ref="H4:H10" si="6">F4+G4</f>
        <v>33</v>
      </c>
      <c r="I4" s="171">
        <f t="shared" si="0"/>
        <v>0</v>
      </c>
      <c r="J4" s="168">
        <v>32</v>
      </c>
      <c r="K4" s="169">
        <v>1</v>
      </c>
      <c r="L4" s="169">
        <f t="shared" ref="L4:L10" si="7">J4+K4</f>
        <v>33</v>
      </c>
      <c r="M4" s="171">
        <f t="shared" si="1"/>
        <v>0</v>
      </c>
      <c r="N4" s="168">
        <v>30</v>
      </c>
      <c r="O4" s="172">
        <v>1</v>
      </c>
      <c r="P4" s="169">
        <f t="shared" ref="P4:P10" si="8">N4+O4</f>
        <v>31</v>
      </c>
      <c r="Q4" s="171">
        <f t="shared" si="2"/>
        <v>6.0606060606060608E-2</v>
      </c>
      <c r="R4" s="168">
        <v>30</v>
      </c>
      <c r="S4" s="172">
        <v>1</v>
      </c>
      <c r="T4" s="169">
        <f t="shared" ref="T4:T10" si="9">R4+S4</f>
        <v>31</v>
      </c>
      <c r="U4" s="171">
        <f t="shared" si="3"/>
        <v>6.0606060606060608E-2</v>
      </c>
      <c r="V4" s="168">
        <v>30</v>
      </c>
      <c r="W4" s="172">
        <v>1</v>
      </c>
      <c r="X4" s="169">
        <f t="shared" ref="X4:X10" si="10">SUM(V4:W4)</f>
        <v>31</v>
      </c>
      <c r="Y4" s="171">
        <f t="shared" si="4"/>
        <v>6.0606060606060608E-2</v>
      </c>
      <c r="Z4" s="168">
        <v>30</v>
      </c>
      <c r="AA4" s="172">
        <v>1</v>
      </c>
      <c r="AB4" s="169">
        <f t="shared" ref="AB4:AB29" si="11">SUM(Z4:AA4)</f>
        <v>31</v>
      </c>
      <c r="AC4" s="173">
        <f t="shared" si="5"/>
        <v>6.0606060606060608E-2</v>
      </c>
      <c r="AD4" s="174"/>
    </row>
    <row r="5" spans="1:30" s="175" customFormat="1" ht="15" customHeight="1" thickBot="1" x14ac:dyDescent="0.25">
      <c r="A5" s="176" t="s">
        <v>81</v>
      </c>
      <c r="B5" s="177">
        <f>SUM(B6:B10)</f>
        <v>61</v>
      </c>
      <c r="C5" s="179">
        <f>SUM(C6:C10)</f>
        <v>10</v>
      </c>
      <c r="D5" s="178">
        <f>SUM(D6:D10)</f>
        <v>71</v>
      </c>
      <c r="E5" s="241">
        <f>D5-H5</f>
        <v>3</v>
      </c>
      <c r="F5" s="177">
        <f>SUM(F6:F10)</f>
        <v>59</v>
      </c>
      <c r="G5" s="179">
        <f>SUM(G6:G10)</f>
        <v>9</v>
      </c>
      <c r="H5" s="179">
        <f t="shared" si="6"/>
        <v>68</v>
      </c>
      <c r="I5" s="180">
        <f t="shared" si="0"/>
        <v>0</v>
      </c>
      <c r="J5" s="177">
        <f>SUM(J6:J10)</f>
        <v>58</v>
      </c>
      <c r="K5" s="179">
        <f>SUM(K6:K10)</f>
        <v>9</v>
      </c>
      <c r="L5" s="179">
        <f t="shared" si="7"/>
        <v>67</v>
      </c>
      <c r="M5" s="180">
        <f t="shared" si="1"/>
        <v>1.4705882352941176E-2</v>
      </c>
      <c r="N5" s="177">
        <f>SUM(N6:N10)</f>
        <v>58</v>
      </c>
      <c r="O5" s="179">
        <f>SUM(O6:O10)</f>
        <v>9</v>
      </c>
      <c r="P5" s="179">
        <f t="shared" si="8"/>
        <v>67</v>
      </c>
      <c r="Q5" s="180">
        <f t="shared" si="2"/>
        <v>1.4705882352941176E-2</v>
      </c>
      <c r="R5" s="177">
        <f>SUM(R6:R10)</f>
        <v>58</v>
      </c>
      <c r="S5" s="179">
        <f>SUM(S6:S10)</f>
        <v>9</v>
      </c>
      <c r="T5" s="181">
        <f t="shared" si="9"/>
        <v>67</v>
      </c>
      <c r="U5" s="180">
        <f t="shared" si="3"/>
        <v>1.4705882352941176E-2</v>
      </c>
      <c r="V5" s="177">
        <f>SUM(V6:V10)</f>
        <v>57</v>
      </c>
      <c r="W5" s="179">
        <f>SUM(W6:W10)</f>
        <v>9</v>
      </c>
      <c r="X5" s="179">
        <f t="shared" si="10"/>
        <v>66</v>
      </c>
      <c r="Y5" s="180">
        <f t="shared" si="4"/>
        <v>2.9411764705882353E-2</v>
      </c>
      <c r="Z5" s="177">
        <f>SUM(Z6:Z10)</f>
        <v>56</v>
      </c>
      <c r="AA5" s="179">
        <f>SUM(AA6:AA10)</f>
        <v>9</v>
      </c>
      <c r="AB5" s="179">
        <f t="shared" ref="AB5:AB10" si="12">SUM(Z5:AA5)</f>
        <v>65</v>
      </c>
      <c r="AC5" s="182">
        <f t="shared" si="5"/>
        <v>4.4117647058823532E-2</v>
      </c>
      <c r="AD5" s="174"/>
    </row>
    <row r="6" spans="1:30" s="175" customFormat="1" ht="15" customHeight="1" x14ac:dyDescent="0.2">
      <c r="A6" s="183" t="s">
        <v>9</v>
      </c>
      <c r="B6" s="184">
        <v>17</v>
      </c>
      <c r="C6" s="185">
        <v>3</v>
      </c>
      <c r="D6" s="186">
        <f>B6+C6</f>
        <v>20</v>
      </c>
      <c r="E6" s="230">
        <f>D6-H6</f>
        <v>1</v>
      </c>
      <c r="F6" s="185">
        <v>16</v>
      </c>
      <c r="G6" s="185">
        <v>3</v>
      </c>
      <c r="H6" s="187">
        <f t="shared" si="6"/>
        <v>19</v>
      </c>
      <c r="I6" s="208">
        <f t="shared" si="0"/>
        <v>0</v>
      </c>
      <c r="J6" s="184">
        <v>16</v>
      </c>
      <c r="K6" s="185">
        <v>3</v>
      </c>
      <c r="L6" s="187">
        <f t="shared" si="7"/>
        <v>19</v>
      </c>
      <c r="M6" s="208">
        <f t="shared" si="1"/>
        <v>0</v>
      </c>
      <c r="N6" s="184">
        <v>16</v>
      </c>
      <c r="O6" s="188">
        <v>3</v>
      </c>
      <c r="P6" s="187">
        <f t="shared" si="8"/>
        <v>19</v>
      </c>
      <c r="Q6" s="208">
        <f t="shared" si="2"/>
        <v>0</v>
      </c>
      <c r="R6" s="184">
        <v>16</v>
      </c>
      <c r="S6" s="188">
        <v>3</v>
      </c>
      <c r="T6" s="228">
        <f t="shared" si="9"/>
        <v>19</v>
      </c>
      <c r="U6" s="208">
        <f t="shared" si="3"/>
        <v>0</v>
      </c>
      <c r="V6" s="184">
        <v>16</v>
      </c>
      <c r="W6" s="188">
        <v>3</v>
      </c>
      <c r="X6" s="187">
        <f t="shared" si="10"/>
        <v>19</v>
      </c>
      <c r="Y6" s="208">
        <f t="shared" si="4"/>
        <v>0</v>
      </c>
      <c r="Z6" s="184">
        <v>16</v>
      </c>
      <c r="AA6" s="188">
        <v>3</v>
      </c>
      <c r="AB6" s="187">
        <f t="shared" si="12"/>
        <v>19</v>
      </c>
      <c r="AC6" s="208">
        <f t="shared" si="5"/>
        <v>0</v>
      </c>
      <c r="AD6" s="174"/>
    </row>
    <row r="7" spans="1:30" s="175" customFormat="1" ht="15" customHeight="1" x14ac:dyDescent="0.2">
      <c r="A7" s="189" t="s">
        <v>3</v>
      </c>
      <c r="B7" s="190">
        <v>10</v>
      </c>
      <c r="C7" s="191">
        <v>1</v>
      </c>
      <c r="D7" s="243">
        <f>B7+C7</f>
        <v>11</v>
      </c>
      <c r="E7" s="231">
        <f>D7:D8-H7</f>
        <v>0</v>
      </c>
      <c r="F7" s="191">
        <v>10</v>
      </c>
      <c r="G7" s="191">
        <v>1</v>
      </c>
      <c r="H7" s="191">
        <f t="shared" si="6"/>
        <v>11</v>
      </c>
      <c r="I7" s="209">
        <f t="shared" si="0"/>
        <v>0</v>
      </c>
      <c r="J7" s="190">
        <v>10</v>
      </c>
      <c r="K7" s="191">
        <v>1</v>
      </c>
      <c r="L7" s="191">
        <f t="shared" si="7"/>
        <v>11</v>
      </c>
      <c r="M7" s="209">
        <f t="shared" si="1"/>
        <v>0</v>
      </c>
      <c r="N7" s="190">
        <v>9</v>
      </c>
      <c r="O7" s="192">
        <v>1</v>
      </c>
      <c r="P7" s="191">
        <f t="shared" si="8"/>
        <v>10</v>
      </c>
      <c r="Q7" s="209">
        <f t="shared" si="2"/>
        <v>9.0909090909090912E-2</v>
      </c>
      <c r="R7" s="190">
        <v>9</v>
      </c>
      <c r="S7" s="192">
        <v>1</v>
      </c>
      <c r="T7" s="192">
        <f t="shared" si="9"/>
        <v>10</v>
      </c>
      <c r="U7" s="209">
        <f t="shared" si="3"/>
        <v>9.0909090909090912E-2</v>
      </c>
      <c r="V7" s="190">
        <v>9</v>
      </c>
      <c r="W7" s="192">
        <v>1</v>
      </c>
      <c r="X7" s="191">
        <f t="shared" si="10"/>
        <v>10</v>
      </c>
      <c r="Y7" s="209">
        <f t="shared" si="4"/>
        <v>9.0909090909090912E-2</v>
      </c>
      <c r="Z7" s="190">
        <v>8</v>
      </c>
      <c r="AA7" s="216">
        <v>1</v>
      </c>
      <c r="AB7" s="191">
        <f t="shared" si="12"/>
        <v>9</v>
      </c>
      <c r="AC7" s="209">
        <f t="shared" si="5"/>
        <v>0.18181818181818182</v>
      </c>
      <c r="AD7" s="174"/>
    </row>
    <row r="8" spans="1:30" s="175" customFormat="1" ht="15" customHeight="1" x14ac:dyDescent="0.2">
      <c r="A8" s="189" t="s">
        <v>13</v>
      </c>
      <c r="B8" s="190">
        <v>8</v>
      </c>
      <c r="C8" s="191">
        <v>5</v>
      </c>
      <c r="D8" s="243">
        <f>B8+C8</f>
        <v>13</v>
      </c>
      <c r="E8" s="231">
        <f>D8:D9-H8</f>
        <v>1</v>
      </c>
      <c r="F8" s="191">
        <v>8</v>
      </c>
      <c r="G8" s="191">
        <v>4</v>
      </c>
      <c r="H8" s="191">
        <f t="shared" si="6"/>
        <v>12</v>
      </c>
      <c r="I8" s="209">
        <f t="shared" si="0"/>
        <v>0</v>
      </c>
      <c r="J8" s="190">
        <v>8</v>
      </c>
      <c r="K8" s="191">
        <v>4</v>
      </c>
      <c r="L8" s="191">
        <f t="shared" si="7"/>
        <v>12</v>
      </c>
      <c r="M8" s="209">
        <f t="shared" si="1"/>
        <v>0</v>
      </c>
      <c r="N8" s="190">
        <v>8</v>
      </c>
      <c r="O8" s="192">
        <v>4</v>
      </c>
      <c r="P8" s="191">
        <f t="shared" si="8"/>
        <v>12</v>
      </c>
      <c r="Q8" s="209">
        <f t="shared" si="2"/>
        <v>0</v>
      </c>
      <c r="R8" s="190">
        <v>8</v>
      </c>
      <c r="S8" s="192">
        <v>4</v>
      </c>
      <c r="T8" s="192">
        <f t="shared" si="9"/>
        <v>12</v>
      </c>
      <c r="U8" s="209">
        <f t="shared" si="3"/>
        <v>0</v>
      </c>
      <c r="V8" s="190">
        <v>7</v>
      </c>
      <c r="W8" s="192">
        <v>4</v>
      </c>
      <c r="X8" s="191">
        <f t="shared" si="10"/>
        <v>11</v>
      </c>
      <c r="Y8" s="209">
        <f t="shared" si="4"/>
        <v>8.3333333333333329E-2</v>
      </c>
      <c r="Z8" s="190">
        <v>7</v>
      </c>
      <c r="AA8" s="192">
        <v>4</v>
      </c>
      <c r="AB8" s="191">
        <f t="shared" si="12"/>
        <v>11</v>
      </c>
      <c r="AC8" s="209">
        <f t="shared" si="5"/>
        <v>8.3333333333333329E-2</v>
      </c>
      <c r="AD8" s="174"/>
    </row>
    <row r="9" spans="1:30" s="175" customFormat="1" ht="15" customHeight="1" x14ac:dyDescent="0.2">
      <c r="A9" s="189" t="s">
        <v>80</v>
      </c>
      <c r="B9" s="190">
        <v>15</v>
      </c>
      <c r="C9" s="191">
        <v>0</v>
      </c>
      <c r="D9" s="243">
        <f>B9+C9</f>
        <v>15</v>
      </c>
      <c r="E9" s="231">
        <f>D9:D10-H9</f>
        <v>0</v>
      </c>
      <c r="F9" s="191">
        <v>15</v>
      </c>
      <c r="G9" s="191">
        <v>0</v>
      </c>
      <c r="H9" s="191">
        <f t="shared" si="6"/>
        <v>15</v>
      </c>
      <c r="I9" s="209">
        <f t="shared" si="0"/>
        <v>0</v>
      </c>
      <c r="J9" s="190">
        <v>14</v>
      </c>
      <c r="K9" s="191">
        <v>0</v>
      </c>
      <c r="L9" s="191">
        <f t="shared" si="7"/>
        <v>14</v>
      </c>
      <c r="M9" s="209">
        <f t="shared" si="1"/>
        <v>6.6666666666666666E-2</v>
      </c>
      <c r="N9" s="190">
        <v>15</v>
      </c>
      <c r="O9" s="192">
        <v>0</v>
      </c>
      <c r="P9" s="191">
        <f t="shared" si="8"/>
        <v>15</v>
      </c>
      <c r="Q9" s="209">
        <f t="shared" si="2"/>
        <v>0</v>
      </c>
      <c r="R9" s="190">
        <v>15</v>
      </c>
      <c r="S9" s="192">
        <v>0</v>
      </c>
      <c r="T9" s="192">
        <f t="shared" si="9"/>
        <v>15</v>
      </c>
      <c r="U9" s="209">
        <f t="shared" si="3"/>
        <v>0</v>
      </c>
      <c r="V9" s="190">
        <v>15</v>
      </c>
      <c r="W9" s="192">
        <v>0</v>
      </c>
      <c r="X9" s="191">
        <f t="shared" si="10"/>
        <v>15</v>
      </c>
      <c r="Y9" s="209">
        <f t="shared" si="4"/>
        <v>0</v>
      </c>
      <c r="Z9" s="190">
        <v>15</v>
      </c>
      <c r="AA9" s="192">
        <v>0</v>
      </c>
      <c r="AB9" s="191">
        <f t="shared" si="12"/>
        <v>15</v>
      </c>
      <c r="AC9" s="209">
        <f t="shared" si="5"/>
        <v>0</v>
      </c>
      <c r="AD9" s="174"/>
    </row>
    <row r="10" spans="1:30" s="175" customFormat="1" ht="15" customHeight="1" thickBot="1" x14ac:dyDescent="0.25">
      <c r="A10" s="193" t="s">
        <v>86</v>
      </c>
      <c r="B10" s="184">
        <v>11</v>
      </c>
      <c r="C10" s="185">
        <v>1</v>
      </c>
      <c r="D10" s="194">
        <f>B10+C10</f>
        <v>12</v>
      </c>
      <c r="E10" s="231">
        <f>D10:D11-H10</f>
        <v>1</v>
      </c>
      <c r="F10" s="185">
        <v>10</v>
      </c>
      <c r="G10" s="185">
        <v>1</v>
      </c>
      <c r="H10" s="195">
        <f t="shared" si="6"/>
        <v>11</v>
      </c>
      <c r="I10" s="210">
        <f t="shared" si="0"/>
        <v>0</v>
      </c>
      <c r="J10" s="184">
        <v>10</v>
      </c>
      <c r="K10" s="185">
        <v>1</v>
      </c>
      <c r="L10" s="195">
        <f t="shared" si="7"/>
        <v>11</v>
      </c>
      <c r="M10" s="210">
        <f t="shared" si="1"/>
        <v>0</v>
      </c>
      <c r="N10" s="184">
        <v>10</v>
      </c>
      <c r="O10" s="188">
        <v>1</v>
      </c>
      <c r="P10" s="195">
        <f t="shared" si="8"/>
        <v>11</v>
      </c>
      <c r="Q10" s="210">
        <f t="shared" si="2"/>
        <v>0</v>
      </c>
      <c r="R10" s="184">
        <v>10</v>
      </c>
      <c r="S10" s="188">
        <v>1</v>
      </c>
      <c r="T10" s="227">
        <f t="shared" si="9"/>
        <v>11</v>
      </c>
      <c r="U10" s="210">
        <f t="shared" si="3"/>
        <v>0</v>
      </c>
      <c r="V10" s="184">
        <v>10</v>
      </c>
      <c r="W10" s="188">
        <v>1</v>
      </c>
      <c r="X10" s="195">
        <f t="shared" si="10"/>
        <v>11</v>
      </c>
      <c r="Y10" s="210">
        <f t="shared" si="4"/>
        <v>0</v>
      </c>
      <c r="Z10" s="184">
        <v>10</v>
      </c>
      <c r="AA10" s="188">
        <v>1</v>
      </c>
      <c r="AB10" s="195">
        <f t="shared" si="12"/>
        <v>11</v>
      </c>
      <c r="AC10" s="210">
        <f t="shared" si="5"/>
        <v>0</v>
      </c>
      <c r="AD10" s="174"/>
    </row>
    <row r="11" spans="1:30" s="175" customFormat="1" ht="15" customHeight="1" thickBot="1" x14ac:dyDescent="0.25">
      <c r="A11" s="196" t="s">
        <v>82</v>
      </c>
      <c r="B11" s="197">
        <f>SUM(B12:B29)</f>
        <v>554</v>
      </c>
      <c r="C11" s="198">
        <f>SUM(C12:C29)</f>
        <v>206</v>
      </c>
      <c r="D11" s="199">
        <f>SUM(D12:D29)</f>
        <v>760</v>
      </c>
      <c r="E11" s="233">
        <f>D11-H11</f>
        <v>11</v>
      </c>
      <c r="F11" s="197">
        <f>SUM(F12:F29)</f>
        <v>547</v>
      </c>
      <c r="G11" s="198">
        <f>SUM(G12:G29)</f>
        <v>202</v>
      </c>
      <c r="H11" s="199">
        <f>SUM(H12:H29)</f>
        <v>749</v>
      </c>
      <c r="I11" s="200">
        <f t="shared" si="0"/>
        <v>0</v>
      </c>
      <c r="J11" s="197">
        <f>SUM(J12:J29)</f>
        <v>543</v>
      </c>
      <c r="K11" s="198">
        <f>SUM(K12:K29)</f>
        <v>199</v>
      </c>
      <c r="L11" s="198">
        <f>SUM(L12:L29)</f>
        <v>742</v>
      </c>
      <c r="M11" s="200">
        <f t="shared" si="1"/>
        <v>9.3457943925233638E-3</v>
      </c>
      <c r="N11" s="197">
        <f>SUM(N12:N29)</f>
        <v>542</v>
      </c>
      <c r="O11" s="201">
        <f>SUM(O12:O29)</f>
        <v>198</v>
      </c>
      <c r="P11" s="198">
        <f>SUM(P12:P29)</f>
        <v>740</v>
      </c>
      <c r="Q11" s="200">
        <f t="shared" si="2"/>
        <v>1.2016021361815754E-2</v>
      </c>
      <c r="R11" s="197">
        <f>SUM(R12:R29)</f>
        <v>539</v>
      </c>
      <c r="S11" s="201">
        <f>SUM(S12:S29)</f>
        <v>197</v>
      </c>
      <c r="T11" s="226">
        <f>SUM(T12:T29)</f>
        <v>736</v>
      </c>
      <c r="U11" s="200">
        <f t="shared" si="3"/>
        <v>1.7356475300400534E-2</v>
      </c>
      <c r="V11" s="197">
        <f>SUM(V12:V29)</f>
        <v>535</v>
      </c>
      <c r="W11" s="201">
        <f>SUM(W12:W29)</f>
        <v>192</v>
      </c>
      <c r="X11" s="198">
        <f>SUM(X12:X29)</f>
        <v>727</v>
      </c>
      <c r="Y11" s="200">
        <f t="shared" si="4"/>
        <v>2.9372496662216287E-2</v>
      </c>
      <c r="Z11" s="197">
        <f>SUM(Z12:Z29)</f>
        <v>530</v>
      </c>
      <c r="AA11" s="201">
        <f>SUM(AA12:AA29)</f>
        <v>191</v>
      </c>
      <c r="AB11" s="198">
        <f>SUM(AB12:AB29)</f>
        <v>721</v>
      </c>
      <c r="AC11" s="200">
        <f t="shared" si="5"/>
        <v>3.7383177570093455E-2</v>
      </c>
      <c r="AD11" s="174"/>
    </row>
    <row r="12" spans="1:30" s="175" customFormat="1" ht="15" customHeight="1" x14ac:dyDescent="0.2">
      <c r="A12" s="202" t="s">
        <v>44</v>
      </c>
      <c r="B12" s="203">
        <v>45</v>
      </c>
      <c r="C12" s="204">
        <v>67</v>
      </c>
      <c r="D12" s="205">
        <f>B12+C12</f>
        <v>112</v>
      </c>
      <c r="E12" s="246">
        <f>D12-H12</f>
        <v>3</v>
      </c>
      <c r="F12" s="203">
        <v>44</v>
      </c>
      <c r="G12" s="204">
        <v>65</v>
      </c>
      <c r="H12" s="204">
        <f>F12+G12</f>
        <v>109</v>
      </c>
      <c r="I12" s="206">
        <f t="shared" si="0"/>
        <v>0</v>
      </c>
      <c r="J12" s="203">
        <v>44</v>
      </c>
      <c r="K12" s="204">
        <v>64</v>
      </c>
      <c r="L12" s="204">
        <f>J12+K12</f>
        <v>108</v>
      </c>
      <c r="M12" s="206">
        <f t="shared" si="1"/>
        <v>9.1743119266055051E-3</v>
      </c>
      <c r="N12" s="203">
        <v>45</v>
      </c>
      <c r="O12" s="204">
        <v>63</v>
      </c>
      <c r="P12" s="204">
        <f>N12+O12</f>
        <v>108</v>
      </c>
      <c r="Q12" s="206">
        <f t="shared" si="2"/>
        <v>9.1743119266055051E-3</v>
      </c>
      <c r="R12" s="203">
        <v>45</v>
      </c>
      <c r="S12" s="204">
        <v>63</v>
      </c>
      <c r="T12" s="204">
        <f>R12+S12</f>
        <v>108</v>
      </c>
      <c r="U12" s="206">
        <f t="shared" si="3"/>
        <v>9.1743119266055051E-3</v>
      </c>
      <c r="V12" s="203">
        <v>45</v>
      </c>
      <c r="W12" s="204">
        <v>61</v>
      </c>
      <c r="X12" s="204">
        <f>SUM(V12:W12)</f>
        <v>106</v>
      </c>
      <c r="Y12" s="206">
        <f t="shared" si="4"/>
        <v>2.7522935779816515E-2</v>
      </c>
      <c r="Z12" s="203">
        <v>45</v>
      </c>
      <c r="AA12" s="204">
        <v>60</v>
      </c>
      <c r="AB12" s="204">
        <f>SUM(Z12:AA12)</f>
        <v>105</v>
      </c>
      <c r="AC12" s="237">
        <f t="shared" si="5"/>
        <v>3.669724770642202E-2</v>
      </c>
      <c r="AD12" s="174"/>
    </row>
    <row r="13" spans="1:30" s="175" customFormat="1" ht="15" customHeight="1" x14ac:dyDescent="0.2">
      <c r="A13" s="189" t="s">
        <v>9</v>
      </c>
      <c r="B13" s="190">
        <v>64</v>
      </c>
      <c r="C13" s="192">
        <v>14</v>
      </c>
      <c r="D13" s="205">
        <f t="shared" ref="D13:D29" si="13">B13+C13</f>
        <v>78</v>
      </c>
      <c r="E13" s="246">
        <f>D13-H13</f>
        <v>0</v>
      </c>
      <c r="F13" s="190">
        <v>64</v>
      </c>
      <c r="G13" s="192">
        <v>14</v>
      </c>
      <c r="H13" s="204">
        <f t="shared" ref="H13:H29" si="14">F13+G13</f>
        <v>78</v>
      </c>
      <c r="I13" s="206">
        <f t="shared" si="0"/>
        <v>0</v>
      </c>
      <c r="J13" s="190">
        <v>65</v>
      </c>
      <c r="K13" s="192">
        <v>15</v>
      </c>
      <c r="L13" s="192">
        <f t="shared" ref="L13:L29" si="15">J13+K13</f>
        <v>80</v>
      </c>
      <c r="M13" s="206">
        <f t="shared" si="1"/>
        <v>-2.564102564102564E-2</v>
      </c>
      <c r="N13" s="190">
        <v>66</v>
      </c>
      <c r="O13" s="192">
        <v>15</v>
      </c>
      <c r="P13" s="192">
        <f t="shared" ref="P13:P29" si="16">N13+O13</f>
        <v>81</v>
      </c>
      <c r="Q13" s="206">
        <f t="shared" si="2"/>
        <v>-3.8461538461538464E-2</v>
      </c>
      <c r="R13" s="190">
        <v>64</v>
      </c>
      <c r="S13" s="192">
        <v>15</v>
      </c>
      <c r="T13" s="204">
        <f t="shared" ref="T13:T29" si="17">R13+S13</f>
        <v>79</v>
      </c>
      <c r="U13" s="206">
        <f t="shared" si="3"/>
        <v>-1.282051282051282E-2</v>
      </c>
      <c r="V13" s="190">
        <v>63</v>
      </c>
      <c r="W13" s="192">
        <v>14</v>
      </c>
      <c r="X13" s="204">
        <f>SUM(V13:W13)</f>
        <v>77</v>
      </c>
      <c r="Y13" s="206">
        <f t="shared" si="4"/>
        <v>1.282051282051282E-2</v>
      </c>
      <c r="Z13" s="190">
        <v>62</v>
      </c>
      <c r="AA13" s="192">
        <v>14</v>
      </c>
      <c r="AB13" s="204">
        <f t="shared" si="11"/>
        <v>76</v>
      </c>
      <c r="AC13" s="237">
        <f t="shared" si="5"/>
        <v>2.564102564102564E-2</v>
      </c>
      <c r="AD13" s="174"/>
    </row>
    <row r="14" spans="1:30" s="175" customFormat="1" ht="15" customHeight="1" x14ac:dyDescent="0.2">
      <c r="A14" s="189" t="s">
        <v>3</v>
      </c>
      <c r="B14" s="190">
        <v>27</v>
      </c>
      <c r="C14" s="192">
        <v>0</v>
      </c>
      <c r="D14" s="205">
        <f t="shared" si="13"/>
        <v>27</v>
      </c>
      <c r="E14" s="246">
        <f t="shared" ref="E14:E28" si="18">D14-H14</f>
        <v>1</v>
      </c>
      <c r="F14" s="190">
        <v>26</v>
      </c>
      <c r="G14" s="192">
        <v>0</v>
      </c>
      <c r="H14" s="204">
        <f t="shared" si="14"/>
        <v>26</v>
      </c>
      <c r="I14" s="206">
        <f t="shared" ref="I14:I28" si="19">($H14-H14)/$H14</f>
        <v>0</v>
      </c>
      <c r="J14" s="190">
        <v>25</v>
      </c>
      <c r="K14" s="192">
        <v>0</v>
      </c>
      <c r="L14" s="192">
        <f t="shared" si="15"/>
        <v>25</v>
      </c>
      <c r="M14" s="206">
        <f t="shared" ref="M14:M28" si="20">($H14-L14)/$H14</f>
        <v>3.8461538461538464E-2</v>
      </c>
      <c r="N14" s="190">
        <v>25</v>
      </c>
      <c r="O14" s="192">
        <v>0</v>
      </c>
      <c r="P14" s="192">
        <f t="shared" si="16"/>
        <v>25</v>
      </c>
      <c r="Q14" s="206">
        <f t="shared" ref="Q14:Q28" si="21">($H14-P14)/$H14</f>
        <v>3.8461538461538464E-2</v>
      </c>
      <c r="R14" s="190">
        <v>24</v>
      </c>
      <c r="S14" s="192">
        <v>0</v>
      </c>
      <c r="T14" s="204">
        <f t="shared" si="17"/>
        <v>24</v>
      </c>
      <c r="U14" s="206">
        <f t="shared" ref="U14:U28" si="22">($H14-T14)/$H14</f>
        <v>7.6923076923076927E-2</v>
      </c>
      <c r="V14" s="190">
        <v>24</v>
      </c>
      <c r="W14" s="192">
        <v>0</v>
      </c>
      <c r="X14" s="192">
        <f t="shared" ref="X14:X29" si="23">V14+W14</f>
        <v>24</v>
      </c>
      <c r="Y14" s="206">
        <f t="shared" ref="Y14:Y28" si="24">($H14-X14)/$H14</f>
        <v>7.6923076923076927E-2</v>
      </c>
      <c r="Z14" s="190">
        <v>24</v>
      </c>
      <c r="AA14" s="192">
        <v>0</v>
      </c>
      <c r="AB14" s="204">
        <f t="shared" si="11"/>
        <v>24</v>
      </c>
      <c r="AC14" s="237">
        <f t="shared" ref="AC14:AC28" si="25">($H14-AB14)/$H14</f>
        <v>7.6923076923076927E-2</v>
      </c>
      <c r="AD14" s="174"/>
    </row>
    <row r="15" spans="1:30" s="175" customFormat="1" ht="15" customHeight="1" x14ac:dyDescent="0.2">
      <c r="A15" s="189" t="s">
        <v>4</v>
      </c>
      <c r="B15" s="190">
        <v>77</v>
      </c>
      <c r="C15" s="192">
        <v>0</v>
      </c>
      <c r="D15" s="205">
        <f t="shared" si="13"/>
        <v>77</v>
      </c>
      <c r="E15" s="246">
        <f t="shared" si="18"/>
        <v>0</v>
      </c>
      <c r="F15" s="190">
        <v>77</v>
      </c>
      <c r="G15" s="192">
        <v>0</v>
      </c>
      <c r="H15" s="204">
        <f t="shared" si="14"/>
        <v>77</v>
      </c>
      <c r="I15" s="206">
        <f t="shared" si="19"/>
        <v>0</v>
      </c>
      <c r="J15" s="190">
        <v>73</v>
      </c>
      <c r="K15" s="192">
        <v>0</v>
      </c>
      <c r="L15" s="192">
        <f t="shared" si="15"/>
        <v>73</v>
      </c>
      <c r="M15" s="206">
        <f t="shared" si="20"/>
        <v>5.1948051948051951E-2</v>
      </c>
      <c r="N15" s="190">
        <v>72</v>
      </c>
      <c r="O15" s="192">
        <v>0</v>
      </c>
      <c r="P15" s="192">
        <f t="shared" si="16"/>
        <v>72</v>
      </c>
      <c r="Q15" s="206">
        <f t="shared" si="21"/>
        <v>6.4935064935064929E-2</v>
      </c>
      <c r="R15" s="190">
        <v>72</v>
      </c>
      <c r="S15" s="192">
        <v>0</v>
      </c>
      <c r="T15" s="204">
        <f t="shared" si="17"/>
        <v>72</v>
      </c>
      <c r="U15" s="206">
        <f t="shared" si="22"/>
        <v>6.4935064935064929E-2</v>
      </c>
      <c r="V15" s="190">
        <v>72</v>
      </c>
      <c r="W15" s="192">
        <v>0</v>
      </c>
      <c r="X15" s="204">
        <f t="shared" si="23"/>
        <v>72</v>
      </c>
      <c r="Y15" s="206">
        <f t="shared" si="24"/>
        <v>6.4935064935064929E-2</v>
      </c>
      <c r="Z15" s="190">
        <v>71</v>
      </c>
      <c r="AA15" s="192">
        <v>0</v>
      </c>
      <c r="AB15" s="204">
        <f t="shared" si="11"/>
        <v>71</v>
      </c>
      <c r="AC15" s="237">
        <f t="shared" si="25"/>
        <v>7.792207792207792E-2</v>
      </c>
      <c r="AD15" s="174"/>
    </row>
    <row r="16" spans="1:30" s="175" customFormat="1" ht="15" customHeight="1" x14ac:dyDescent="0.2">
      <c r="A16" s="189" t="s">
        <v>11</v>
      </c>
      <c r="B16" s="190">
        <v>6</v>
      </c>
      <c r="C16" s="192">
        <v>7</v>
      </c>
      <c r="D16" s="205">
        <f t="shared" si="13"/>
        <v>13</v>
      </c>
      <c r="E16" s="246">
        <f t="shared" si="18"/>
        <v>0</v>
      </c>
      <c r="F16" s="190">
        <v>6</v>
      </c>
      <c r="G16" s="192">
        <v>7</v>
      </c>
      <c r="H16" s="204">
        <f t="shared" si="14"/>
        <v>13</v>
      </c>
      <c r="I16" s="206">
        <f t="shared" si="19"/>
        <v>0</v>
      </c>
      <c r="J16" s="190">
        <v>6</v>
      </c>
      <c r="K16" s="192">
        <v>7</v>
      </c>
      <c r="L16" s="192">
        <f t="shared" si="15"/>
        <v>13</v>
      </c>
      <c r="M16" s="206">
        <f t="shared" si="20"/>
        <v>0</v>
      </c>
      <c r="N16" s="190">
        <v>6</v>
      </c>
      <c r="O16" s="192">
        <v>7</v>
      </c>
      <c r="P16" s="192">
        <f t="shared" si="16"/>
        <v>13</v>
      </c>
      <c r="Q16" s="206">
        <f t="shared" si="21"/>
        <v>0</v>
      </c>
      <c r="R16" s="190">
        <v>6</v>
      </c>
      <c r="S16" s="192">
        <v>7</v>
      </c>
      <c r="T16" s="204">
        <f t="shared" si="17"/>
        <v>13</v>
      </c>
      <c r="U16" s="206">
        <f t="shared" si="22"/>
        <v>0</v>
      </c>
      <c r="V16" s="190">
        <v>6</v>
      </c>
      <c r="W16" s="192">
        <v>7</v>
      </c>
      <c r="X16" s="204">
        <f t="shared" si="23"/>
        <v>13</v>
      </c>
      <c r="Y16" s="206">
        <f t="shared" si="24"/>
        <v>0</v>
      </c>
      <c r="Z16" s="190">
        <v>6</v>
      </c>
      <c r="AA16" s="192">
        <v>7</v>
      </c>
      <c r="AB16" s="204">
        <f t="shared" si="11"/>
        <v>13</v>
      </c>
      <c r="AC16" s="237">
        <f t="shared" si="25"/>
        <v>0</v>
      </c>
      <c r="AD16" s="174"/>
    </row>
    <row r="17" spans="1:30" s="175" customFormat="1" ht="15" customHeight="1" x14ac:dyDescent="0.2">
      <c r="A17" s="189" t="s">
        <v>39</v>
      </c>
      <c r="B17" s="190">
        <v>24</v>
      </c>
      <c r="C17" s="192">
        <v>7</v>
      </c>
      <c r="D17" s="205">
        <f t="shared" si="13"/>
        <v>31</v>
      </c>
      <c r="E17" s="246">
        <f t="shared" si="18"/>
        <v>1</v>
      </c>
      <c r="F17" s="190">
        <v>23</v>
      </c>
      <c r="G17" s="192">
        <v>7</v>
      </c>
      <c r="H17" s="204">
        <f t="shared" si="14"/>
        <v>30</v>
      </c>
      <c r="I17" s="206">
        <f t="shared" si="19"/>
        <v>0</v>
      </c>
      <c r="J17" s="190">
        <v>22</v>
      </c>
      <c r="K17" s="192">
        <v>7</v>
      </c>
      <c r="L17" s="192">
        <f t="shared" si="15"/>
        <v>29</v>
      </c>
      <c r="M17" s="206">
        <f t="shared" si="20"/>
        <v>3.3333333333333333E-2</v>
      </c>
      <c r="N17" s="190">
        <v>22</v>
      </c>
      <c r="O17" s="192">
        <v>8</v>
      </c>
      <c r="P17" s="192">
        <f t="shared" si="16"/>
        <v>30</v>
      </c>
      <c r="Q17" s="206">
        <f t="shared" si="21"/>
        <v>0</v>
      </c>
      <c r="R17" s="190">
        <v>22</v>
      </c>
      <c r="S17" s="192">
        <v>8</v>
      </c>
      <c r="T17" s="204">
        <f t="shared" si="17"/>
        <v>30</v>
      </c>
      <c r="U17" s="206">
        <f t="shared" si="22"/>
        <v>0</v>
      </c>
      <c r="V17" s="190">
        <v>22</v>
      </c>
      <c r="W17" s="192">
        <v>8</v>
      </c>
      <c r="X17" s="204">
        <f t="shared" si="23"/>
        <v>30</v>
      </c>
      <c r="Y17" s="206">
        <f t="shared" si="24"/>
        <v>0</v>
      </c>
      <c r="Z17" s="190">
        <v>22</v>
      </c>
      <c r="AA17" s="192">
        <v>8</v>
      </c>
      <c r="AB17" s="204">
        <f t="shared" si="11"/>
        <v>30</v>
      </c>
      <c r="AC17" s="237">
        <f t="shared" si="25"/>
        <v>0</v>
      </c>
      <c r="AD17" s="174"/>
    </row>
    <row r="18" spans="1:30" s="175" customFormat="1" ht="15" customHeight="1" x14ac:dyDescent="0.2">
      <c r="A18" s="202" t="s">
        <v>7</v>
      </c>
      <c r="B18" s="190">
        <v>79</v>
      </c>
      <c r="C18" s="192">
        <v>6</v>
      </c>
      <c r="D18" s="205">
        <f t="shared" si="13"/>
        <v>85</v>
      </c>
      <c r="E18" s="246">
        <f t="shared" si="18"/>
        <v>1</v>
      </c>
      <c r="F18" s="190">
        <v>78</v>
      </c>
      <c r="G18" s="192">
        <v>6</v>
      </c>
      <c r="H18" s="204">
        <f t="shared" si="14"/>
        <v>84</v>
      </c>
      <c r="I18" s="206">
        <f t="shared" si="19"/>
        <v>0</v>
      </c>
      <c r="J18" s="190">
        <v>78</v>
      </c>
      <c r="K18" s="192">
        <v>5</v>
      </c>
      <c r="L18" s="192">
        <f t="shared" si="15"/>
        <v>83</v>
      </c>
      <c r="M18" s="206">
        <f t="shared" si="20"/>
        <v>1.1904761904761904E-2</v>
      </c>
      <c r="N18" s="190">
        <v>79</v>
      </c>
      <c r="O18" s="192">
        <v>5</v>
      </c>
      <c r="P18" s="192">
        <f t="shared" si="16"/>
        <v>84</v>
      </c>
      <c r="Q18" s="206">
        <f t="shared" si="21"/>
        <v>0</v>
      </c>
      <c r="R18" s="190">
        <v>79</v>
      </c>
      <c r="S18" s="192">
        <v>5</v>
      </c>
      <c r="T18" s="204">
        <f t="shared" si="17"/>
        <v>84</v>
      </c>
      <c r="U18" s="206">
        <f t="shared" si="22"/>
        <v>0</v>
      </c>
      <c r="V18" s="190">
        <v>77</v>
      </c>
      <c r="W18" s="192">
        <v>5</v>
      </c>
      <c r="X18" s="204">
        <f t="shared" si="23"/>
        <v>82</v>
      </c>
      <c r="Y18" s="206">
        <f t="shared" si="24"/>
        <v>2.3809523809523808E-2</v>
      </c>
      <c r="Z18" s="190">
        <v>75</v>
      </c>
      <c r="AA18" s="192">
        <v>5</v>
      </c>
      <c r="AB18" s="204">
        <f t="shared" si="11"/>
        <v>80</v>
      </c>
      <c r="AC18" s="237">
        <f t="shared" si="25"/>
        <v>4.7619047619047616E-2</v>
      </c>
      <c r="AD18" s="174"/>
    </row>
    <row r="19" spans="1:30" s="175" customFormat="1" ht="15" customHeight="1" x14ac:dyDescent="0.2">
      <c r="A19" s="202" t="s">
        <v>1</v>
      </c>
      <c r="B19" s="190">
        <v>20</v>
      </c>
      <c r="C19" s="192">
        <v>2</v>
      </c>
      <c r="D19" s="205">
        <f t="shared" si="13"/>
        <v>22</v>
      </c>
      <c r="E19" s="246">
        <f t="shared" si="18"/>
        <v>0</v>
      </c>
      <c r="F19" s="190">
        <v>20</v>
      </c>
      <c r="G19" s="192">
        <v>2</v>
      </c>
      <c r="H19" s="204">
        <f t="shared" si="14"/>
        <v>22</v>
      </c>
      <c r="I19" s="206">
        <f t="shared" si="19"/>
        <v>0</v>
      </c>
      <c r="J19" s="190">
        <v>21</v>
      </c>
      <c r="K19" s="192">
        <v>2</v>
      </c>
      <c r="L19" s="192">
        <f t="shared" si="15"/>
        <v>23</v>
      </c>
      <c r="M19" s="206">
        <f t="shared" si="20"/>
        <v>-4.5454545454545456E-2</v>
      </c>
      <c r="N19" s="190">
        <v>20</v>
      </c>
      <c r="O19" s="192">
        <v>2</v>
      </c>
      <c r="P19" s="192">
        <f t="shared" si="16"/>
        <v>22</v>
      </c>
      <c r="Q19" s="206">
        <f t="shared" si="21"/>
        <v>0</v>
      </c>
      <c r="R19" s="190">
        <v>20</v>
      </c>
      <c r="S19" s="192">
        <v>2</v>
      </c>
      <c r="T19" s="204">
        <f t="shared" si="17"/>
        <v>22</v>
      </c>
      <c r="U19" s="206">
        <f t="shared" si="22"/>
        <v>0</v>
      </c>
      <c r="V19" s="190">
        <v>20</v>
      </c>
      <c r="W19" s="192">
        <v>2</v>
      </c>
      <c r="X19" s="204">
        <f t="shared" si="23"/>
        <v>22</v>
      </c>
      <c r="Y19" s="206">
        <f t="shared" si="24"/>
        <v>0</v>
      </c>
      <c r="Z19" s="190">
        <v>20</v>
      </c>
      <c r="AA19" s="192">
        <v>2</v>
      </c>
      <c r="AB19" s="204">
        <f t="shared" si="11"/>
        <v>22</v>
      </c>
      <c r="AC19" s="237">
        <f t="shared" si="25"/>
        <v>0</v>
      </c>
      <c r="AD19" s="174"/>
    </row>
    <row r="20" spans="1:30" s="175" customFormat="1" ht="15" customHeight="1" x14ac:dyDescent="0.2">
      <c r="A20" s="202" t="s">
        <v>60</v>
      </c>
      <c r="B20" s="190">
        <v>31</v>
      </c>
      <c r="C20" s="192">
        <v>37</v>
      </c>
      <c r="D20" s="205">
        <f t="shared" si="13"/>
        <v>68</v>
      </c>
      <c r="E20" s="246">
        <f t="shared" si="18"/>
        <v>2</v>
      </c>
      <c r="F20" s="190">
        <v>31</v>
      </c>
      <c r="G20" s="192">
        <v>35</v>
      </c>
      <c r="H20" s="204">
        <f t="shared" si="14"/>
        <v>66</v>
      </c>
      <c r="I20" s="206">
        <f t="shared" si="19"/>
        <v>0</v>
      </c>
      <c r="J20" s="190">
        <v>30</v>
      </c>
      <c r="K20" s="192">
        <v>35</v>
      </c>
      <c r="L20" s="192">
        <f t="shared" si="15"/>
        <v>65</v>
      </c>
      <c r="M20" s="206">
        <f t="shared" si="20"/>
        <v>1.5151515151515152E-2</v>
      </c>
      <c r="N20" s="190">
        <v>30</v>
      </c>
      <c r="O20" s="192">
        <v>36</v>
      </c>
      <c r="P20" s="192">
        <f t="shared" si="16"/>
        <v>66</v>
      </c>
      <c r="Q20" s="206">
        <f t="shared" si="21"/>
        <v>0</v>
      </c>
      <c r="R20" s="190">
        <v>30</v>
      </c>
      <c r="S20" s="192">
        <v>36</v>
      </c>
      <c r="T20" s="204">
        <f t="shared" si="17"/>
        <v>66</v>
      </c>
      <c r="U20" s="206">
        <f t="shared" si="22"/>
        <v>0</v>
      </c>
      <c r="V20" s="190">
        <v>30</v>
      </c>
      <c r="W20" s="192">
        <v>36</v>
      </c>
      <c r="X20" s="204">
        <f t="shared" si="23"/>
        <v>66</v>
      </c>
      <c r="Y20" s="206">
        <f t="shared" si="24"/>
        <v>0</v>
      </c>
      <c r="Z20" s="190">
        <v>29</v>
      </c>
      <c r="AA20" s="192">
        <v>36</v>
      </c>
      <c r="AB20" s="204">
        <f t="shared" si="11"/>
        <v>65</v>
      </c>
      <c r="AC20" s="237">
        <f t="shared" si="25"/>
        <v>1.5151515151515152E-2</v>
      </c>
      <c r="AD20" s="174"/>
    </row>
    <row r="21" spans="1:30" s="175" customFormat="1" ht="15" customHeight="1" x14ac:dyDescent="0.2">
      <c r="A21" s="202" t="s">
        <v>10</v>
      </c>
      <c r="B21" s="190">
        <v>21</v>
      </c>
      <c r="C21" s="192">
        <v>5</v>
      </c>
      <c r="D21" s="205">
        <f t="shared" si="13"/>
        <v>26</v>
      </c>
      <c r="E21" s="246">
        <f t="shared" si="18"/>
        <v>1</v>
      </c>
      <c r="F21" s="190">
        <v>20</v>
      </c>
      <c r="G21" s="192">
        <v>5</v>
      </c>
      <c r="H21" s="204">
        <f t="shared" si="14"/>
        <v>25</v>
      </c>
      <c r="I21" s="206">
        <f t="shared" si="19"/>
        <v>0</v>
      </c>
      <c r="J21" s="190">
        <v>20</v>
      </c>
      <c r="K21" s="192">
        <v>5</v>
      </c>
      <c r="L21" s="192">
        <f t="shared" si="15"/>
        <v>25</v>
      </c>
      <c r="M21" s="206">
        <f t="shared" si="20"/>
        <v>0</v>
      </c>
      <c r="N21" s="190">
        <v>20</v>
      </c>
      <c r="O21" s="192">
        <v>5</v>
      </c>
      <c r="P21" s="192">
        <f t="shared" si="16"/>
        <v>25</v>
      </c>
      <c r="Q21" s="206">
        <f t="shared" si="21"/>
        <v>0</v>
      </c>
      <c r="R21" s="190">
        <v>20</v>
      </c>
      <c r="S21" s="192">
        <v>5</v>
      </c>
      <c r="T21" s="204">
        <f t="shared" si="17"/>
        <v>25</v>
      </c>
      <c r="U21" s="206">
        <f t="shared" si="22"/>
        <v>0</v>
      </c>
      <c r="V21" s="190">
        <v>20</v>
      </c>
      <c r="W21" s="192">
        <v>5</v>
      </c>
      <c r="X21" s="204">
        <f t="shared" si="23"/>
        <v>25</v>
      </c>
      <c r="Y21" s="206">
        <f t="shared" si="24"/>
        <v>0</v>
      </c>
      <c r="Z21" s="190">
        <v>20</v>
      </c>
      <c r="AA21" s="192">
        <v>5</v>
      </c>
      <c r="AB21" s="204">
        <f t="shared" si="11"/>
        <v>25</v>
      </c>
      <c r="AC21" s="237">
        <f t="shared" si="25"/>
        <v>0</v>
      </c>
      <c r="AD21" s="174"/>
    </row>
    <row r="22" spans="1:30" s="175" customFormat="1" ht="15" customHeight="1" x14ac:dyDescent="0.2">
      <c r="A22" s="202" t="s">
        <v>56</v>
      </c>
      <c r="B22" s="190">
        <v>53</v>
      </c>
      <c r="C22" s="192">
        <v>10</v>
      </c>
      <c r="D22" s="205">
        <f t="shared" si="13"/>
        <v>63</v>
      </c>
      <c r="E22" s="246">
        <f t="shared" si="18"/>
        <v>1</v>
      </c>
      <c r="F22" s="190">
        <v>52</v>
      </c>
      <c r="G22" s="192">
        <v>10</v>
      </c>
      <c r="H22" s="204">
        <f t="shared" si="14"/>
        <v>62</v>
      </c>
      <c r="I22" s="206">
        <f t="shared" si="19"/>
        <v>0</v>
      </c>
      <c r="J22" s="190">
        <v>54</v>
      </c>
      <c r="K22" s="192">
        <v>10</v>
      </c>
      <c r="L22" s="192">
        <f t="shared" si="15"/>
        <v>64</v>
      </c>
      <c r="M22" s="206">
        <f t="shared" si="20"/>
        <v>-3.2258064516129031E-2</v>
      </c>
      <c r="N22" s="190">
        <v>52</v>
      </c>
      <c r="O22" s="192">
        <v>8</v>
      </c>
      <c r="P22" s="192">
        <f t="shared" si="16"/>
        <v>60</v>
      </c>
      <c r="Q22" s="206">
        <f t="shared" si="21"/>
        <v>3.2258064516129031E-2</v>
      </c>
      <c r="R22" s="190">
        <v>52</v>
      </c>
      <c r="S22" s="192">
        <v>8</v>
      </c>
      <c r="T22" s="204">
        <f t="shared" si="17"/>
        <v>60</v>
      </c>
      <c r="U22" s="206">
        <f t="shared" si="22"/>
        <v>3.2258064516129031E-2</v>
      </c>
      <c r="V22" s="190">
        <v>52</v>
      </c>
      <c r="W22" s="192">
        <v>8</v>
      </c>
      <c r="X22" s="204">
        <f t="shared" si="23"/>
        <v>60</v>
      </c>
      <c r="Y22" s="206">
        <f t="shared" si="24"/>
        <v>3.2258064516129031E-2</v>
      </c>
      <c r="Z22" s="190">
        <v>52</v>
      </c>
      <c r="AA22" s="192">
        <v>8</v>
      </c>
      <c r="AB22" s="204">
        <f t="shared" si="11"/>
        <v>60</v>
      </c>
      <c r="AC22" s="237">
        <f t="shared" si="25"/>
        <v>3.2258064516129031E-2</v>
      </c>
      <c r="AD22" s="174"/>
    </row>
    <row r="23" spans="1:30" s="175" customFormat="1" ht="15" customHeight="1" x14ac:dyDescent="0.2">
      <c r="A23" s="202" t="s">
        <v>15</v>
      </c>
      <c r="B23" s="190">
        <v>33</v>
      </c>
      <c r="C23" s="192">
        <v>0</v>
      </c>
      <c r="D23" s="205">
        <f t="shared" si="13"/>
        <v>33</v>
      </c>
      <c r="E23" s="246">
        <f t="shared" si="18"/>
        <v>0</v>
      </c>
      <c r="F23" s="190">
        <v>33</v>
      </c>
      <c r="G23" s="192">
        <v>0</v>
      </c>
      <c r="H23" s="204">
        <f t="shared" si="14"/>
        <v>33</v>
      </c>
      <c r="I23" s="206">
        <f t="shared" si="19"/>
        <v>0</v>
      </c>
      <c r="J23" s="190">
        <v>33</v>
      </c>
      <c r="K23" s="192">
        <v>0</v>
      </c>
      <c r="L23" s="192">
        <f t="shared" si="15"/>
        <v>33</v>
      </c>
      <c r="M23" s="206">
        <f t="shared" si="20"/>
        <v>0</v>
      </c>
      <c r="N23" s="190">
        <v>33</v>
      </c>
      <c r="O23" s="192">
        <v>0</v>
      </c>
      <c r="P23" s="192">
        <f t="shared" si="16"/>
        <v>33</v>
      </c>
      <c r="Q23" s="206">
        <f t="shared" si="21"/>
        <v>0</v>
      </c>
      <c r="R23" s="190">
        <v>33</v>
      </c>
      <c r="S23" s="192">
        <v>0</v>
      </c>
      <c r="T23" s="204">
        <f t="shared" si="17"/>
        <v>33</v>
      </c>
      <c r="U23" s="206">
        <f t="shared" si="22"/>
        <v>0</v>
      </c>
      <c r="V23" s="207">
        <v>33</v>
      </c>
      <c r="W23" s="192">
        <v>0</v>
      </c>
      <c r="X23" s="204">
        <f t="shared" si="23"/>
        <v>33</v>
      </c>
      <c r="Y23" s="206">
        <f t="shared" si="24"/>
        <v>0</v>
      </c>
      <c r="Z23" s="190">
        <v>33</v>
      </c>
      <c r="AA23" s="192">
        <v>0</v>
      </c>
      <c r="AB23" s="204">
        <f t="shared" si="11"/>
        <v>33</v>
      </c>
      <c r="AC23" s="237">
        <f t="shared" si="25"/>
        <v>0</v>
      </c>
      <c r="AD23" s="174"/>
    </row>
    <row r="24" spans="1:30" s="175" customFormat="1" ht="15" customHeight="1" x14ac:dyDescent="0.2">
      <c r="A24" s="202" t="s">
        <v>16</v>
      </c>
      <c r="B24" s="190">
        <v>5</v>
      </c>
      <c r="C24" s="192">
        <v>2</v>
      </c>
      <c r="D24" s="205">
        <f t="shared" si="13"/>
        <v>7</v>
      </c>
      <c r="E24" s="246">
        <f t="shared" si="18"/>
        <v>-1</v>
      </c>
      <c r="F24" s="190">
        <v>6</v>
      </c>
      <c r="G24" s="192">
        <v>2</v>
      </c>
      <c r="H24" s="204">
        <f t="shared" si="14"/>
        <v>8</v>
      </c>
      <c r="I24" s="206">
        <f t="shared" si="19"/>
        <v>0</v>
      </c>
      <c r="J24" s="190">
        <v>6</v>
      </c>
      <c r="K24" s="192">
        <v>2</v>
      </c>
      <c r="L24" s="192">
        <f t="shared" si="15"/>
        <v>8</v>
      </c>
      <c r="M24" s="206">
        <f t="shared" si="20"/>
        <v>0</v>
      </c>
      <c r="N24" s="190">
        <v>6</v>
      </c>
      <c r="O24" s="192">
        <v>2</v>
      </c>
      <c r="P24" s="192">
        <f t="shared" si="16"/>
        <v>8</v>
      </c>
      <c r="Q24" s="206">
        <f t="shared" si="21"/>
        <v>0</v>
      </c>
      <c r="R24" s="190">
        <v>6</v>
      </c>
      <c r="S24" s="192">
        <v>1</v>
      </c>
      <c r="T24" s="204">
        <f t="shared" si="17"/>
        <v>7</v>
      </c>
      <c r="U24" s="206">
        <f t="shared" si="22"/>
        <v>0.125</v>
      </c>
      <c r="V24" s="190">
        <v>5</v>
      </c>
      <c r="W24" s="192">
        <v>1</v>
      </c>
      <c r="X24" s="204">
        <f t="shared" si="23"/>
        <v>6</v>
      </c>
      <c r="Y24" s="206">
        <f t="shared" si="24"/>
        <v>0.25</v>
      </c>
      <c r="Z24" s="190">
        <v>5</v>
      </c>
      <c r="AA24" s="192">
        <v>1</v>
      </c>
      <c r="AB24" s="204">
        <f t="shared" si="11"/>
        <v>6</v>
      </c>
      <c r="AC24" s="237">
        <f t="shared" si="25"/>
        <v>0.25</v>
      </c>
      <c r="AD24" s="174"/>
    </row>
    <row r="25" spans="1:30" s="175" customFormat="1" ht="15" customHeight="1" x14ac:dyDescent="0.2">
      <c r="A25" s="202" t="s">
        <v>18</v>
      </c>
      <c r="B25" s="190">
        <v>0</v>
      </c>
      <c r="C25" s="192">
        <v>2</v>
      </c>
      <c r="D25" s="205">
        <f t="shared" si="13"/>
        <v>2</v>
      </c>
      <c r="E25" s="246">
        <f t="shared" si="18"/>
        <v>0</v>
      </c>
      <c r="F25" s="190">
        <v>0</v>
      </c>
      <c r="G25" s="192">
        <v>2</v>
      </c>
      <c r="H25" s="204">
        <f t="shared" si="14"/>
        <v>2</v>
      </c>
      <c r="I25" s="206">
        <f t="shared" si="19"/>
        <v>0</v>
      </c>
      <c r="J25" s="190">
        <v>0</v>
      </c>
      <c r="K25" s="192">
        <v>2</v>
      </c>
      <c r="L25" s="192">
        <f t="shared" si="15"/>
        <v>2</v>
      </c>
      <c r="M25" s="206">
        <f t="shared" si="20"/>
        <v>0</v>
      </c>
      <c r="N25" s="190">
        <v>0</v>
      </c>
      <c r="O25" s="192">
        <v>2</v>
      </c>
      <c r="P25" s="192">
        <f t="shared" si="16"/>
        <v>2</v>
      </c>
      <c r="Q25" s="206">
        <f t="shared" si="21"/>
        <v>0</v>
      </c>
      <c r="R25" s="190">
        <v>0</v>
      </c>
      <c r="S25" s="192">
        <v>2</v>
      </c>
      <c r="T25" s="204">
        <f t="shared" si="17"/>
        <v>2</v>
      </c>
      <c r="U25" s="206">
        <f t="shared" si="22"/>
        <v>0</v>
      </c>
      <c r="V25" s="190">
        <v>0</v>
      </c>
      <c r="W25" s="192">
        <v>2</v>
      </c>
      <c r="X25" s="204">
        <f t="shared" si="23"/>
        <v>2</v>
      </c>
      <c r="Y25" s="206">
        <f t="shared" si="24"/>
        <v>0</v>
      </c>
      <c r="Z25" s="190">
        <v>0</v>
      </c>
      <c r="AA25" s="192">
        <v>2</v>
      </c>
      <c r="AB25" s="204">
        <f t="shared" si="11"/>
        <v>2</v>
      </c>
      <c r="AC25" s="237">
        <f t="shared" si="25"/>
        <v>0</v>
      </c>
      <c r="AD25" s="174"/>
    </row>
    <row r="26" spans="1:30" s="175" customFormat="1" ht="15" customHeight="1" x14ac:dyDescent="0.2">
      <c r="A26" s="202" t="s">
        <v>14</v>
      </c>
      <c r="B26" s="190">
        <v>14</v>
      </c>
      <c r="C26" s="192">
        <v>19</v>
      </c>
      <c r="D26" s="205">
        <f t="shared" si="13"/>
        <v>33</v>
      </c>
      <c r="E26" s="246">
        <f t="shared" si="18"/>
        <v>0</v>
      </c>
      <c r="F26" s="190">
        <v>14</v>
      </c>
      <c r="G26" s="192">
        <v>19</v>
      </c>
      <c r="H26" s="204">
        <f t="shared" si="14"/>
        <v>33</v>
      </c>
      <c r="I26" s="206">
        <f t="shared" si="19"/>
        <v>0</v>
      </c>
      <c r="J26" s="190">
        <v>13</v>
      </c>
      <c r="K26" s="192">
        <v>17</v>
      </c>
      <c r="L26" s="192">
        <f t="shared" si="15"/>
        <v>30</v>
      </c>
      <c r="M26" s="206">
        <f t="shared" si="20"/>
        <v>9.0909090909090912E-2</v>
      </c>
      <c r="N26" s="190">
        <v>12</v>
      </c>
      <c r="O26" s="192">
        <v>17</v>
      </c>
      <c r="P26" s="192">
        <f t="shared" si="16"/>
        <v>29</v>
      </c>
      <c r="Q26" s="206">
        <f t="shared" si="21"/>
        <v>0.12121212121212122</v>
      </c>
      <c r="R26" s="190">
        <v>12</v>
      </c>
      <c r="S26" s="192">
        <v>17</v>
      </c>
      <c r="T26" s="204">
        <f t="shared" si="17"/>
        <v>29</v>
      </c>
      <c r="U26" s="206">
        <f t="shared" si="22"/>
        <v>0.12121212121212122</v>
      </c>
      <c r="V26" s="190">
        <v>12</v>
      </c>
      <c r="W26" s="192">
        <v>16</v>
      </c>
      <c r="X26" s="204">
        <f t="shared" si="23"/>
        <v>28</v>
      </c>
      <c r="Y26" s="206">
        <f t="shared" si="24"/>
        <v>0.15151515151515152</v>
      </c>
      <c r="Z26" s="190">
        <v>12</v>
      </c>
      <c r="AA26" s="192">
        <v>16</v>
      </c>
      <c r="AB26" s="204">
        <f t="shared" si="11"/>
        <v>28</v>
      </c>
      <c r="AC26" s="237">
        <f t="shared" si="25"/>
        <v>0.15151515151515152</v>
      </c>
      <c r="AD26" s="174"/>
    </row>
    <row r="27" spans="1:30" s="175" customFormat="1" ht="15" customHeight="1" x14ac:dyDescent="0.2">
      <c r="A27" s="202" t="s">
        <v>40</v>
      </c>
      <c r="B27" s="190">
        <v>5</v>
      </c>
      <c r="C27" s="192">
        <v>10</v>
      </c>
      <c r="D27" s="205">
        <f t="shared" si="13"/>
        <v>15</v>
      </c>
      <c r="E27" s="246">
        <f t="shared" si="18"/>
        <v>0</v>
      </c>
      <c r="F27" s="190">
        <v>5</v>
      </c>
      <c r="G27" s="192">
        <v>10</v>
      </c>
      <c r="H27" s="204">
        <f t="shared" si="14"/>
        <v>15</v>
      </c>
      <c r="I27" s="206">
        <f t="shared" si="19"/>
        <v>0</v>
      </c>
      <c r="J27" s="190">
        <v>5</v>
      </c>
      <c r="K27" s="192">
        <v>10</v>
      </c>
      <c r="L27" s="192">
        <f t="shared" si="15"/>
        <v>15</v>
      </c>
      <c r="M27" s="206">
        <f t="shared" si="20"/>
        <v>0</v>
      </c>
      <c r="N27" s="190">
        <v>5</v>
      </c>
      <c r="O27" s="192">
        <v>10</v>
      </c>
      <c r="P27" s="192">
        <f t="shared" si="16"/>
        <v>15</v>
      </c>
      <c r="Q27" s="206">
        <f t="shared" si="21"/>
        <v>0</v>
      </c>
      <c r="R27" s="190">
        <v>5</v>
      </c>
      <c r="S27" s="192">
        <v>10</v>
      </c>
      <c r="T27" s="204">
        <f t="shared" si="17"/>
        <v>15</v>
      </c>
      <c r="U27" s="206">
        <f t="shared" si="22"/>
        <v>0</v>
      </c>
      <c r="V27" s="190">
        <v>5</v>
      </c>
      <c r="W27" s="192">
        <v>10</v>
      </c>
      <c r="X27" s="204">
        <f t="shared" si="23"/>
        <v>15</v>
      </c>
      <c r="Y27" s="206">
        <f t="shared" si="24"/>
        <v>0</v>
      </c>
      <c r="Z27" s="190">
        <v>5</v>
      </c>
      <c r="AA27" s="192">
        <v>10</v>
      </c>
      <c r="AB27" s="204">
        <f t="shared" si="11"/>
        <v>15</v>
      </c>
      <c r="AC27" s="237">
        <f t="shared" si="25"/>
        <v>0</v>
      </c>
      <c r="AD27" s="174"/>
    </row>
    <row r="28" spans="1:30" s="175" customFormat="1" ht="15" customHeight="1" x14ac:dyDescent="0.2">
      <c r="A28" s="202" t="s">
        <v>5</v>
      </c>
      <c r="B28" s="190">
        <v>20</v>
      </c>
      <c r="C28" s="192">
        <v>18</v>
      </c>
      <c r="D28" s="205">
        <f t="shared" si="13"/>
        <v>38</v>
      </c>
      <c r="E28" s="246">
        <f t="shared" si="18"/>
        <v>1</v>
      </c>
      <c r="F28" s="190">
        <v>19</v>
      </c>
      <c r="G28" s="192">
        <v>18</v>
      </c>
      <c r="H28" s="204">
        <f t="shared" si="14"/>
        <v>37</v>
      </c>
      <c r="I28" s="206">
        <f t="shared" si="19"/>
        <v>0</v>
      </c>
      <c r="J28" s="190">
        <v>20</v>
      </c>
      <c r="K28" s="192">
        <v>18</v>
      </c>
      <c r="L28" s="192">
        <f t="shared" si="15"/>
        <v>38</v>
      </c>
      <c r="M28" s="206">
        <f t="shared" si="20"/>
        <v>-2.7027027027027029E-2</v>
      </c>
      <c r="N28" s="190">
        <v>20</v>
      </c>
      <c r="O28" s="192">
        <v>18</v>
      </c>
      <c r="P28" s="192">
        <f t="shared" si="16"/>
        <v>38</v>
      </c>
      <c r="Q28" s="206">
        <f t="shared" si="21"/>
        <v>-2.7027027027027029E-2</v>
      </c>
      <c r="R28" s="190">
        <v>20</v>
      </c>
      <c r="S28" s="192">
        <v>18</v>
      </c>
      <c r="T28" s="204">
        <f t="shared" si="17"/>
        <v>38</v>
      </c>
      <c r="U28" s="206">
        <f t="shared" si="22"/>
        <v>-2.7027027027027029E-2</v>
      </c>
      <c r="V28" s="190">
        <v>20</v>
      </c>
      <c r="W28" s="192">
        <v>17</v>
      </c>
      <c r="X28" s="204">
        <f t="shared" si="23"/>
        <v>37</v>
      </c>
      <c r="Y28" s="206">
        <f t="shared" si="24"/>
        <v>0</v>
      </c>
      <c r="Z28" s="190">
        <v>20</v>
      </c>
      <c r="AA28" s="192">
        <v>17</v>
      </c>
      <c r="AB28" s="204">
        <f t="shared" si="11"/>
        <v>37</v>
      </c>
      <c r="AC28" s="237">
        <f t="shared" si="25"/>
        <v>0</v>
      </c>
      <c r="AD28" s="174"/>
    </row>
    <row r="29" spans="1:30" s="175" customFormat="1" ht="15" customHeight="1" thickBot="1" x14ac:dyDescent="0.25">
      <c r="A29" s="220" t="s">
        <v>38</v>
      </c>
      <c r="B29" s="221">
        <v>30</v>
      </c>
      <c r="C29" s="222">
        <v>0</v>
      </c>
      <c r="D29" s="223">
        <f t="shared" si="13"/>
        <v>30</v>
      </c>
      <c r="E29" s="247">
        <f>D29-H29</f>
        <v>1</v>
      </c>
      <c r="F29" s="221">
        <v>29</v>
      </c>
      <c r="G29" s="222">
        <v>0</v>
      </c>
      <c r="H29" s="222">
        <f t="shared" si="14"/>
        <v>29</v>
      </c>
      <c r="I29" s="225">
        <f>($H29-H29)/$H29</f>
        <v>0</v>
      </c>
      <c r="J29" s="221">
        <v>28</v>
      </c>
      <c r="K29" s="222">
        <v>0</v>
      </c>
      <c r="L29" s="222">
        <f t="shared" si="15"/>
        <v>28</v>
      </c>
      <c r="M29" s="225">
        <f>($H29-L29)/$H29</f>
        <v>3.4482758620689655E-2</v>
      </c>
      <c r="N29" s="221">
        <v>29</v>
      </c>
      <c r="O29" s="222">
        <v>0</v>
      </c>
      <c r="P29" s="222">
        <f t="shared" si="16"/>
        <v>29</v>
      </c>
      <c r="Q29" s="225">
        <f>($H29-P29)/$H29</f>
        <v>0</v>
      </c>
      <c r="R29" s="221">
        <v>29</v>
      </c>
      <c r="S29" s="222">
        <v>0</v>
      </c>
      <c r="T29" s="222">
        <f t="shared" si="17"/>
        <v>29</v>
      </c>
      <c r="U29" s="225">
        <f>($H29-T29)/$H29</f>
        <v>0</v>
      </c>
      <c r="V29" s="221">
        <v>29</v>
      </c>
      <c r="W29" s="222">
        <v>0</v>
      </c>
      <c r="X29" s="222">
        <f t="shared" si="23"/>
        <v>29</v>
      </c>
      <c r="Y29" s="225">
        <f>($H29-X29)/$H29</f>
        <v>0</v>
      </c>
      <c r="Z29" s="221">
        <v>29</v>
      </c>
      <c r="AA29" s="222">
        <v>0</v>
      </c>
      <c r="AB29" s="222">
        <f t="shared" si="11"/>
        <v>29</v>
      </c>
      <c r="AC29" s="238">
        <f>($H29-AB29)/$H29</f>
        <v>0</v>
      </c>
      <c r="AD29" s="174"/>
    </row>
    <row r="30" spans="1:30" s="174" customFormat="1" ht="15" customHeight="1" thickTop="1" thickBot="1" x14ac:dyDescent="0.25">
      <c r="A30" s="898" t="s">
        <v>50</v>
      </c>
      <c r="B30" s="898"/>
      <c r="C30" s="898"/>
      <c r="D30" s="898"/>
      <c r="E30" s="898"/>
      <c r="F30" s="898"/>
      <c r="G30" s="898"/>
      <c r="H30" s="898"/>
      <c r="I30" s="898"/>
      <c r="J30" s="898"/>
      <c r="K30" s="898"/>
      <c r="L30" s="898"/>
      <c r="M30" s="898"/>
      <c r="N30" s="898"/>
      <c r="O30" s="898"/>
      <c r="P30" s="898"/>
      <c r="Q30" s="898"/>
      <c r="R30" s="898"/>
      <c r="S30" s="898"/>
      <c r="T30" s="898"/>
      <c r="U30" s="898"/>
      <c r="V30" s="898"/>
      <c r="W30" s="898"/>
      <c r="X30" s="898"/>
      <c r="Y30" s="898"/>
      <c r="Z30" s="898"/>
      <c r="AA30" s="898"/>
      <c r="AB30" s="898"/>
      <c r="AC30" s="898"/>
    </row>
    <row r="31" spans="1:30" ht="17.25" thickTop="1" thickBot="1" x14ac:dyDescent="0.3">
      <c r="A31" s="138"/>
      <c r="B31" s="889" t="s">
        <v>74</v>
      </c>
      <c r="C31" s="890"/>
      <c r="D31" s="890"/>
      <c r="E31" s="891"/>
      <c r="F31" s="889" t="s">
        <v>75</v>
      </c>
      <c r="G31" s="890"/>
      <c r="H31" s="890"/>
      <c r="I31" s="891"/>
      <c r="J31" s="889" t="s">
        <v>65</v>
      </c>
      <c r="K31" s="890"/>
      <c r="L31" s="890"/>
      <c r="M31" s="891"/>
      <c r="N31" s="889" t="s">
        <v>33</v>
      </c>
      <c r="O31" s="890"/>
      <c r="P31" s="890"/>
      <c r="Q31" s="891"/>
      <c r="R31" s="889" t="s">
        <v>78</v>
      </c>
      <c r="S31" s="890"/>
      <c r="T31" s="890"/>
      <c r="U31" s="891"/>
      <c r="V31" s="889" t="s">
        <v>90</v>
      </c>
      <c r="W31" s="890"/>
      <c r="X31" s="890"/>
      <c r="Y31" s="891"/>
      <c r="Z31" s="885" t="s">
        <v>77</v>
      </c>
      <c r="AA31" s="886"/>
      <c r="AB31" s="887"/>
      <c r="AC31" s="888"/>
      <c r="AD31" s="4"/>
    </row>
    <row r="32" spans="1:30" ht="18" customHeight="1" thickTop="1" thickBot="1" x14ac:dyDescent="0.3">
      <c r="A32" s="159"/>
      <c r="B32" s="63" t="s">
        <v>22</v>
      </c>
      <c r="C32" s="64" t="s">
        <v>21</v>
      </c>
      <c r="D32" s="58" t="s">
        <v>23</v>
      </c>
      <c r="E32" s="56" t="s">
        <v>47</v>
      </c>
      <c r="F32" s="63" t="s">
        <v>22</v>
      </c>
      <c r="G32" s="64" t="s">
        <v>21</v>
      </c>
      <c r="H32" s="58" t="s">
        <v>23</v>
      </c>
      <c r="I32" s="56" t="s">
        <v>47</v>
      </c>
      <c r="J32" s="63" t="s">
        <v>22</v>
      </c>
      <c r="K32" s="64" t="s">
        <v>21</v>
      </c>
      <c r="L32" s="58" t="s">
        <v>23</v>
      </c>
      <c r="M32" s="56" t="s">
        <v>47</v>
      </c>
      <c r="N32" s="63" t="s">
        <v>22</v>
      </c>
      <c r="O32" s="64" t="s">
        <v>21</v>
      </c>
      <c r="P32" s="58" t="s">
        <v>23</v>
      </c>
      <c r="Q32" s="56" t="s">
        <v>47</v>
      </c>
      <c r="R32" s="63" t="s">
        <v>22</v>
      </c>
      <c r="S32" s="64" t="s">
        <v>21</v>
      </c>
      <c r="T32" s="58" t="s">
        <v>23</v>
      </c>
      <c r="U32" s="56" t="s">
        <v>47</v>
      </c>
      <c r="V32" s="63" t="s">
        <v>22</v>
      </c>
      <c r="W32" s="64" t="s">
        <v>21</v>
      </c>
      <c r="X32" s="58" t="s">
        <v>23</v>
      </c>
      <c r="Y32" s="56" t="s">
        <v>47</v>
      </c>
      <c r="Z32" s="63" t="s">
        <v>22</v>
      </c>
      <c r="AA32" s="64" t="s">
        <v>21</v>
      </c>
      <c r="AB32" s="66" t="s">
        <v>48</v>
      </c>
      <c r="AC32" s="60" t="s">
        <v>47</v>
      </c>
      <c r="AD32" s="4"/>
    </row>
    <row r="33" spans="1:30" s="100" customFormat="1" ht="15" customHeight="1" thickTop="1" thickBot="1" x14ac:dyDescent="0.25">
      <c r="A33" s="160" t="s">
        <v>84</v>
      </c>
      <c r="B33" s="161">
        <f>B34+B35+B41</f>
        <v>609</v>
      </c>
      <c r="C33" s="162">
        <f>C34+C35+C41</f>
        <v>194</v>
      </c>
      <c r="D33" s="163">
        <f>D34+D35+D41</f>
        <v>803</v>
      </c>
      <c r="E33" s="164">
        <f t="shared" ref="E33:E43" si="26">($H3-D33)/$H3</f>
        <v>5.5294117647058827E-2</v>
      </c>
      <c r="F33" s="161">
        <f>F34+F35+F41</f>
        <v>585</v>
      </c>
      <c r="G33" s="162">
        <f>G34+G35+G41</f>
        <v>186</v>
      </c>
      <c r="H33" s="163">
        <f>H34+H35+H41</f>
        <v>771</v>
      </c>
      <c r="I33" s="164">
        <f t="shared" ref="I33:I43" si="27">($H3-H33)/$H3</f>
        <v>9.2941176470588235E-2</v>
      </c>
      <c r="J33" s="161">
        <f>J34+J35+J41</f>
        <v>583</v>
      </c>
      <c r="K33" s="162">
        <f>K34+K35+K41</f>
        <v>185</v>
      </c>
      <c r="L33" s="163">
        <f>L34+L35+L41</f>
        <v>768</v>
      </c>
      <c r="M33" s="164">
        <f t="shared" ref="M33:M43" si="28">($H3-L33)/$H3</f>
        <v>9.6470588235294114E-2</v>
      </c>
      <c r="N33" s="161">
        <f>N34+N35+N41</f>
        <v>581</v>
      </c>
      <c r="O33" s="166">
        <f>O34+O35+O41</f>
        <v>182</v>
      </c>
      <c r="P33" s="163">
        <f>P34+P35+P41</f>
        <v>763</v>
      </c>
      <c r="Q33" s="164">
        <f t="shared" ref="Q33:Q43" si="29">($H3-P33)/$H3</f>
        <v>0.10235294117647059</v>
      </c>
      <c r="R33" s="161">
        <f>R34+R35+R41</f>
        <v>572</v>
      </c>
      <c r="S33" s="166">
        <f>S34+S35+S41</f>
        <v>182</v>
      </c>
      <c r="T33" s="163">
        <f>T34+T35+T41</f>
        <v>754</v>
      </c>
      <c r="U33" s="164">
        <f t="shared" ref="U33:U43" si="30">($H3-T33)/$H3</f>
        <v>0.11294117647058824</v>
      </c>
      <c r="V33" s="161">
        <f>V34+V35+V41</f>
        <v>570</v>
      </c>
      <c r="W33" s="166">
        <f>W34+W35+W41</f>
        <v>182</v>
      </c>
      <c r="X33" s="163">
        <f>X34+X35+X41</f>
        <v>752</v>
      </c>
      <c r="Y33" s="164">
        <f t="shared" ref="Y33:Y43" si="31">($H3-X33)/$H3</f>
        <v>0.11529411764705882</v>
      </c>
      <c r="Z33" s="161">
        <f>Z34+Z35+Z41</f>
        <v>561</v>
      </c>
      <c r="AA33" s="166">
        <f>AA34+AA35+AA41</f>
        <v>182</v>
      </c>
      <c r="AB33" s="163">
        <f>AB34+AB35+AB41</f>
        <v>743</v>
      </c>
      <c r="AC33" s="236">
        <f t="shared" ref="AC33:AC43" si="32">($H3-AB33)/$H3</f>
        <v>0.12588235294117647</v>
      </c>
      <c r="AD33" s="95"/>
    </row>
    <row r="34" spans="1:30" s="175" customFormat="1" ht="15" customHeight="1" thickBot="1" x14ac:dyDescent="0.25">
      <c r="A34" s="167" t="s">
        <v>85</v>
      </c>
      <c r="B34" s="168">
        <v>29</v>
      </c>
      <c r="C34" s="169">
        <v>1</v>
      </c>
      <c r="D34" s="170">
        <f>B34+C34</f>
        <v>30</v>
      </c>
      <c r="E34" s="212">
        <f t="shared" si="26"/>
        <v>9.0909090909090912E-2</v>
      </c>
      <c r="F34" s="168">
        <v>29</v>
      </c>
      <c r="G34" s="169">
        <v>0</v>
      </c>
      <c r="H34" s="169">
        <f t="shared" ref="H34:H40" si="33">F34+G34</f>
        <v>29</v>
      </c>
      <c r="I34" s="212">
        <f t="shared" si="27"/>
        <v>0.12121212121212122</v>
      </c>
      <c r="J34" s="168">
        <v>28</v>
      </c>
      <c r="K34" s="169">
        <v>0</v>
      </c>
      <c r="L34" s="169">
        <f t="shared" ref="L34:L40" si="34">J34+K34</f>
        <v>28</v>
      </c>
      <c r="M34" s="212">
        <f t="shared" si="28"/>
        <v>0.15151515151515152</v>
      </c>
      <c r="N34" s="168">
        <v>28</v>
      </c>
      <c r="O34" s="172">
        <v>0</v>
      </c>
      <c r="P34" s="169">
        <f t="shared" ref="P34:P40" si="35">N34+O34</f>
        <v>28</v>
      </c>
      <c r="Q34" s="212">
        <f t="shared" si="29"/>
        <v>0.15151515151515152</v>
      </c>
      <c r="R34" s="168">
        <v>28</v>
      </c>
      <c r="S34" s="172">
        <v>0</v>
      </c>
      <c r="T34" s="169">
        <f t="shared" ref="T34:T40" si="36">R34+S34</f>
        <v>28</v>
      </c>
      <c r="U34" s="212">
        <f t="shared" si="30"/>
        <v>0.15151515151515152</v>
      </c>
      <c r="V34" s="168">
        <v>27</v>
      </c>
      <c r="W34" s="172">
        <v>0</v>
      </c>
      <c r="X34" s="169">
        <f t="shared" ref="X34:X40" si="37">SUM(V34:W34)</f>
        <v>27</v>
      </c>
      <c r="Y34" s="212">
        <f t="shared" si="31"/>
        <v>0.18181818181818182</v>
      </c>
      <c r="Z34" s="168">
        <v>23</v>
      </c>
      <c r="AA34" s="172">
        <v>0</v>
      </c>
      <c r="AB34" s="169">
        <f t="shared" ref="AB34:AB40" si="38">SUM(Z34:AA34)</f>
        <v>23</v>
      </c>
      <c r="AC34" s="218">
        <f t="shared" si="32"/>
        <v>0.30303030303030304</v>
      </c>
      <c r="AD34" s="174"/>
    </row>
    <row r="35" spans="1:30" s="175" customFormat="1" ht="15" customHeight="1" thickBot="1" x14ac:dyDescent="0.25">
      <c r="A35" s="176" t="s">
        <v>81</v>
      </c>
      <c r="B35" s="177">
        <f>SUM(B36:B40)</f>
        <v>55</v>
      </c>
      <c r="C35" s="179">
        <f>SUM(C36:C40)</f>
        <v>9</v>
      </c>
      <c r="D35" s="178">
        <f>SUM(D36:D40)</f>
        <v>64</v>
      </c>
      <c r="E35" s="213">
        <f t="shared" si="26"/>
        <v>5.8823529411764705E-2</v>
      </c>
      <c r="F35" s="177">
        <f>SUM(F36:F40)</f>
        <v>54</v>
      </c>
      <c r="G35" s="179">
        <f>SUM(G36:G40)</f>
        <v>9</v>
      </c>
      <c r="H35" s="179">
        <f t="shared" si="33"/>
        <v>63</v>
      </c>
      <c r="I35" s="213">
        <f t="shared" si="27"/>
        <v>7.3529411764705885E-2</v>
      </c>
      <c r="J35" s="177">
        <f>SUM(J36:J40)</f>
        <v>53</v>
      </c>
      <c r="K35" s="179">
        <f>SUM(K36:K40)</f>
        <v>9</v>
      </c>
      <c r="L35" s="179">
        <f t="shared" si="34"/>
        <v>62</v>
      </c>
      <c r="M35" s="213">
        <f t="shared" si="28"/>
        <v>8.8235294117647065E-2</v>
      </c>
      <c r="N35" s="177">
        <f>SUM(N36:N40)</f>
        <v>53</v>
      </c>
      <c r="O35" s="179">
        <f>SUM(O36:O40)</f>
        <v>9</v>
      </c>
      <c r="P35" s="179">
        <f t="shared" si="35"/>
        <v>62</v>
      </c>
      <c r="Q35" s="213">
        <f t="shared" si="29"/>
        <v>8.8235294117647065E-2</v>
      </c>
      <c r="R35" s="177">
        <f>SUM(R36:R40)</f>
        <v>53</v>
      </c>
      <c r="S35" s="179">
        <f>SUM(S36:S40)</f>
        <v>9</v>
      </c>
      <c r="T35" s="181">
        <f t="shared" si="36"/>
        <v>62</v>
      </c>
      <c r="U35" s="213">
        <f t="shared" si="30"/>
        <v>8.8235294117647065E-2</v>
      </c>
      <c r="V35" s="177">
        <f>SUM(V36:V40)</f>
        <v>53</v>
      </c>
      <c r="W35" s="179">
        <f>SUM(W36:W40)</f>
        <v>9</v>
      </c>
      <c r="X35" s="179">
        <f t="shared" si="37"/>
        <v>62</v>
      </c>
      <c r="Y35" s="213">
        <f t="shared" si="31"/>
        <v>8.8235294117647065E-2</v>
      </c>
      <c r="Z35" s="177">
        <f>SUM(Z36:Z40)</f>
        <v>53</v>
      </c>
      <c r="AA35" s="179">
        <f>SUM(AA36:AA40)</f>
        <v>9</v>
      </c>
      <c r="AB35" s="179">
        <f t="shared" si="38"/>
        <v>62</v>
      </c>
      <c r="AC35" s="211">
        <f t="shared" si="32"/>
        <v>8.8235294117647065E-2</v>
      </c>
      <c r="AD35" s="174"/>
    </row>
    <row r="36" spans="1:30" s="175" customFormat="1" ht="15" customHeight="1" x14ac:dyDescent="0.2">
      <c r="A36" s="183" t="s">
        <v>9</v>
      </c>
      <c r="B36" s="184">
        <v>16</v>
      </c>
      <c r="C36" s="188">
        <v>3</v>
      </c>
      <c r="D36" s="186">
        <f>B36+C36</f>
        <v>19</v>
      </c>
      <c r="E36" s="217">
        <f t="shared" si="26"/>
        <v>0</v>
      </c>
      <c r="F36" s="184">
        <v>15</v>
      </c>
      <c r="G36" s="188">
        <v>3</v>
      </c>
      <c r="H36" s="187">
        <f t="shared" si="33"/>
        <v>18</v>
      </c>
      <c r="I36" s="217">
        <f t="shared" si="27"/>
        <v>5.2631578947368418E-2</v>
      </c>
      <c r="J36" s="184">
        <v>14</v>
      </c>
      <c r="K36" s="185">
        <v>3</v>
      </c>
      <c r="L36" s="187">
        <f t="shared" si="34"/>
        <v>17</v>
      </c>
      <c r="M36" s="217">
        <f t="shared" si="28"/>
        <v>0.10526315789473684</v>
      </c>
      <c r="N36" s="184">
        <v>14</v>
      </c>
      <c r="O36" s="185">
        <v>3</v>
      </c>
      <c r="P36" s="187">
        <f t="shared" si="35"/>
        <v>17</v>
      </c>
      <c r="Q36" s="217">
        <f t="shared" si="29"/>
        <v>0.10526315789473684</v>
      </c>
      <c r="R36" s="184">
        <v>14</v>
      </c>
      <c r="S36" s="185">
        <v>3</v>
      </c>
      <c r="T36" s="187">
        <f t="shared" si="36"/>
        <v>17</v>
      </c>
      <c r="U36" s="217">
        <f t="shared" si="30"/>
        <v>0.10526315789473684</v>
      </c>
      <c r="V36" s="184">
        <v>14</v>
      </c>
      <c r="W36" s="185">
        <v>3</v>
      </c>
      <c r="X36" s="187">
        <f t="shared" si="37"/>
        <v>17</v>
      </c>
      <c r="Y36" s="217">
        <f t="shared" si="31"/>
        <v>0.10526315789473684</v>
      </c>
      <c r="Z36" s="184">
        <v>14</v>
      </c>
      <c r="AA36" s="188">
        <v>3</v>
      </c>
      <c r="AB36" s="187">
        <f t="shared" si="38"/>
        <v>17</v>
      </c>
      <c r="AC36" s="208">
        <f t="shared" si="32"/>
        <v>0.10526315789473684</v>
      </c>
      <c r="AD36" s="174"/>
    </row>
    <row r="37" spans="1:30" s="175" customFormat="1" ht="15" customHeight="1" x14ac:dyDescent="0.2">
      <c r="A37" s="189" t="s">
        <v>3</v>
      </c>
      <c r="B37" s="190">
        <v>8</v>
      </c>
      <c r="C37" s="216">
        <v>1</v>
      </c>
      <c r="D37" s="191">
        <f>B37+C37</f>
        <v>9</v>
      </c>
      <c r="E37" s="209">
        <f t="shared" si="26"/>
        <v>0.18181818181818182</v>
      </c>
      <c r="F37" s="190">
        <v>6</v>
      </c>
      <c r="G37" s="216">
        <v>1</v>
      </c>
      <c r="H37" s="191">
        <f t="shared" si="33"/>
        <v>7</v>
      </c>
      <c r="I37" s="209">
        <f t="shared" si="27"/>
        <v>0.36363636363636365</v>
      </c>
      <c r="J37" s="190">
        <v>6</v>
      </c>
      <c r="K37" s="191">
        <v>1</v>
      </c>
      <c r="L37" s="191">
        <f t="shared" si="34"/>
        <v>7</v>
      </c>
      <c r="M37" s="209">
        <f t="shared" si="28"/>
        <v>0.36363636363636365</v>
      </c>
      <c r="N37" s="190">
        <v>6</v>
      </c>
      <c r="O37" s="191">
        <v>1</v>
      </c>
      <c r="P37" s="191">
        <f t="shared" si="35"/>
        <v>7</v>
      </c>
      <c r="Q37" s="209">
        <f t="shared" si="29"/>
        <v>0.36363636363636365</v>
      </c>
      <c r="R37" s="190">
        <v>6</v>
      </c>
      <c r="S37" s="191">
        <v>1</v>
      </c>
      <c r="T37" s="191">
        <f t="shared" si="36"/>
        <v>7</v>
      </c>
      <c r="U37" s="209">
        <f t="shared" si="30"/>
        <v>0.36363636363636365</v>
      </c>
      <c r="V37" s="190">
        <v>6</v>
      </c>
      <c r="W37" s="191">
        <v>1</v>
      </c>
      <c r="X37" s="191">
        <f t="shared" si="37"/>
        <v>7</v>
      </c>
      <c r="Y37" s="209">
        <f t="shared" si="31"/>
        <v>0.36363636363636365</v>
      </c>
      <c r="Z37" s="190">
        <v>6</v>
      </c>
      <c r="AA37" s="192">
        <v>1</v>
      </c>
      <c r="AB37" s="191">
        <f t="shared" si="38"/>
        <v>7</v>
      </c>
      <c r="AC37" s="209">
        <f t="shared" si="32"/>
        <v>0.36363636363636365</v>
      </c>
      <c r="AD37" s="174"/>
    </row>
    <row r="38" spans="1:30" s="175" customFormat="1" ht="15" customHeight="1" x14ac:dyDescent="0.2">
      <c r="A38" s="189" t="s">
        <v>13</v>
      </c>
      <c r="B38" s="190">
        <v>7</v>
      </c>
      <c r="C38" s="192">
        <v>4</v>
      </c>
      <c r="D38" s="191">
        <f>B38+C38</f>
        <v>11</v>
      </c>
      <c r="E38" s="209">
        <f t="shared" si="26"/>
        <v>8.3333333333333329E-2</v>
      </c>
      <c r="F38" s="190">
        <v>7</v>
      </c>
      <c r="G38" s="192">
        <v>4</v>
      </c>
      <c r="H38" s="191">
        <f t="shared" si="33"/>
        <v>11</v>
      </c>
      <c r="I38" s="209">
        <f t="shared" si="27"/>
        <v>8.3333333333333329E-2</v>
      </c>
      <c r="J38" s="190">
        <v>7</v>
      </c>
      <c r="K38" s="191">
        <v>4</v>
      </c>
      <c r="L38" s="191">
        <f t="shared" si="34"/>
        <v>11</v>
      </c>
      <c r="M38" s="209">
        <f t="shared" si="28"/>
        <v>8.3333333333333329E-2</v>
      </c>
      <c r="N38" s="190">
        <v>7</v>
      </c>
      <c r="O38" s="191">
        <v>4</v>
      </c>
      <c r="P38" s="191">
        <f t="shared" si="35"/>
        <v>11</v>
      </c>
      <c r="Q38" s="209">
        <f t="shared" si="29"/>
        <v>8.3333333333333329E-2</v>
      </c>
      <c r="R38" s="190">
        <v>7</v>
      </c>
      <c r="S38" s="191">
        <v>4</v>
      </c>
      <c r="T38" s="191">
        <f t="shared" si="36"/>
        <v>11</v>
      </c>
      <c r="U38" s="209">
        <f t="shared" si="30"/>
        <v>8.3333333333333329E-2</v>
      </c>
      <c r="V38" s="190">
        <v>7</v>
      </c>
      <c r="W38" s="191">
        <v>4</v>
      </c>
      <c r="X38" s="191">
        <f t="shared" si="37"/>
        <v>11</v>
      </c>
      <c r="Y38" s="209">
        <f t="shared" si="31"/>
        <v>8.3333333333333329E-2</v>
      </c>
      <c r="Z38" s="190">
        <v>7</v>
      </c>
      <c r="AA38" s="192">
        <v>4</v>
      </c>
      <c r="AB38" s="191">
        <f t="shared" si="38"/>
        <v>11</v>
      </c>
      <c r="AC38" s="209">
        <f t="shared" si="32"/>
        <v>8.3333333333333329E-2</v>
      </c>
      <c r="AD38" s="174"/>
    </row>
    <row r="39" spans="1:30" s="175" customFormat="1" ht="15" customHeight="1" x14ac:dyDescent="0.2">
      <c r="A39" s="189" t="s">
        <v>80</v>
      </c>
      <c r="B39" s="190">
        <v>14</v>
      </c>
      <c r="C39" s="192">
        <v>0</v>
      </c>
      <c r="D39" s="191">
        <f>B39+C39</f>
        <v>14</v>
      </c>
      <c r="E39" s="209">
        <f t="shared" si="26"/>
        <v>6.6666666666666666E-2</v>
      </c>
      <c r="F39" s="190">
        <v>16</v>
      </c>
      <c r="G39" s="192">
        <v>0</v>
      </c>
      <c r="H39" s="191">
        <f t="shared" si="33"/>
        <v>16</v>
      </c>
      <c r="I39" s="209">
        <f t="shared" si="27"/>
        <v>-6.6666666666666666E-2</v>
      </c>
      <c r="J39" s="190">
        <v>16</v>
      </c>
      <c r="K39" s="191">
        <v>0</v>
      </c>
      <c r="L39" s="191">
        <f t="shared" si="34"/>
        <v>16</v>
      </c>
      <c r="M39" s="209">
        <f t="shared" si="28"/>
        <v>-6.6666666666666666E-2</v>
      </c>
      <c r="N39" s="190">
        <v>16</v>
      </c>
      <c r="O39" s="191">
        <v>0</v>
      </c>
      <c r="P39" s="191">
        <f t="shared" si="35"/>
        <v>16</v>
      </c>
      <c r="Q39" s="209">
        <f t="shared" si="29"/>
        <v>-6.6666666666666666E-2</v>
      </c>
      <c r="R39" s="190">
        <v>16</v>
      </c>
      <c r="S39" s="191">
        <v>0</v>
      </c>
      <c r="T39" s="191">
        <f t="shared" si="36"/>
        <v>16</v>
      </c>
      <c r="U39" s="209">
        <f t="shared" si="30"/>
        <v>-6.6666666666666666E-2</v>
      </c>
      <c r="V39" s="190">
        <v>16</v>
      </c>
      <c r="W39" s="191">
        <v>0</v>
      </c>
      <c r="X39" s="191">
        <f t="shared" si="37"/>
        <v>16</v>
      </c>
      <c r="Y39" s="209">
        <f t="shared" si="31"/>
        <v>-6.6666666666666666E-2</v>
      </c>
      <c r="Z39" s="190">
        <v>16</v>
      </c>
      <c r="AA39" s="192">
        <v>0</v>
      </c>
      <c r="AB39" s="191">
        <f t="shared" si="38"/>
        <v>16</v>
      </c>
      <c r="AC39" s="209">
        <f t="shared" si="32"/>
        <v>-6.6666666666666666E-2</v>
      </c>
      <c r="AD39" s="174"/>
    </row>
    <row r="40" spans="1:30" s="175" customFormat="1" ht="15" customHeight="1" thickBot="1" x14ac:dyDescent="0.25">
      <c r="A40" s="193" t="s">
        <v>86</v>
      </c>
      <c r="B40" s="184">
        <v>10</v>
      </c>
      <c r="C40" s="188">
        <v>1</v>
      </c>
      <c r="D40" s="194">
        <f>B40+C40</f>
        <v>11</v>
      </c>
      <c r="E40" s="214">
        <f t="shared" si="26"/>
        <v>0</v>
      </c>
      <c r="F40" s="184">
        <v>10</v>
      </c>
      <c r="G40" s="188">
        <v>1</v>
      </c>
      <c r="H40" s="195">
        <f t="shared" si="33"/>
        <v>11</v>
      </c>
      <c r="I40" s="214">
        <f t="shared" si="27"/>
        <v>0</v>
      </c>
      <c r="J40" s="184">
        <v>10</v>
      </c>
      <c r="K40" s="185">
        <v>1</v>
      </c>
      <c r="L40" s="195">
        <f t="shared" si="34"/>
        <v>11</v>
      </c>
      <c r="M40" s="214">
        <f t="shared" si="28"/>
        <v>0</v>
      </c>
      <c r="N40" s="184">
        <v>10</v>
      </c>
      <c r="O40" s="185">
        <v>1</v>
      </c>
      <c r="P40" s="195">
        <f t="shared" si="35"/>
        <v>11</v>
      </c>
      <c r="Q40" s="214">
        <f t="shared" si="29"/>
        <v>0</v>
      </c>
      <c r="R40" s="184">
        <v>10</v>
      </c>
      <c r="S40" s="185">
        <v>1</v>
      </c>
      <c r="T40" s="195">
        <f t="shared" si="36"/>
        <v>11</v>
      </c>
      <c r="U40" s="214">
        <f t="shared" si="30"/>
        <v>0</v>
      </c>
      <c r="V40" s="184">
        <v>10</v>
      </c>
      <c r="W40" s="185">
        <v>1</v>
      </c>
      <c r="X40" s="195">
        <f t="shared" si="37"/>
        <v>11</v>
      </c>
      <c r="Y40" s="214">
        <f t="shared" si="31"/>
        <v>0</v>
      </c>
      <c r="Z40" s="184">
        <v>10</v>
      </c>
      <c r="AA40" s="188">
        <v>1</v>
      </c>
      <c r="AB40" s="195">
        <f t="shared" si="38"/>
        <v>11</v>
      </c>
      <c r="AC40" s="210">
        <f t="shared" si="32"/>
        <v>0</v>
      </c>
      <c r="AD40" s="174"/>
    </row>
    <row r="41" spans="1:30" s="175" customFormat="1" ht="15" customHeight="1" thickBot="1" x14ac:dyDescent="0.25">
      <c r="A41" s="196" t="s">
        <v>82</v>
      </c>
      <c r="B41" s="197">
        <f>SUM(B42:B59)</f>
        <v>525</v>
      </c>
      <c r="C41" s="198">
        <f>SUM(C42:C59)</f>
        <v>184</v>
      </c>
      <c r="D41" s="199">
        <f>SUM(D42:D59)</f>
        <v>709</v>
      </c>
      <c r="E41" s="215">
        <f t="shared" si="26"/>
        <v>5.3404539385847799E-2</v>
      </c>
      <c r="F41" s="197">
        <f>SUM(F42:F59)</f>
        <v>502</v>
      </c>
      <c r="G41" s="198">
        <f>SUM(G42:G59)</f>
        <v>177</v>
      </c>
      <c r="H41" s="199">
        <f>SUM(H42:H59)</f>
        <v>679</v>
      </c>
      <c r="I41" s="215">
        <f t="shared" si="27"/>
        <v>9.3457943925233641E-2</v>
      </c>
      <c r="J41" s="197">
        <f>SUM(J42:J59)</f>
        <v>502</v>
      </c>
      <c r="K41" s="198">
        <f>SUM(K42:K59)</f>
        <v>176</v>
      </c>
      <c r="L41" s="198">
        <f>SUM(L42:L59)</f>
        <v>678</v>
      </c>
      <c r="M41" s="215">
        <f t="shared" si="28"/>
        <v>9.4793057409879838E-2</v>
      </c>
      <c r="N41" s="197">
        <f>SUM(N42:N59)</f>
        <v>500</v>
      </c>
      <c r="O41" s="201">
        <f>SUM(O42:O59)</f>
        <v>173</v>
      </c>
      <c r="P41" s="198">
        <f>SUM(P42:P59)</f>
        <v>673</v>
      </c>
      <c r="Q41" s="215">
        <f t="shared" si="29"/>
        <v>0.10146862483311081</v>
      </c>
      <c r="R41" s="197">
        <f>SUM(R42:R59)</f>
        <v>491</v>
      </c>
      <c r="S41" s="201">
        <f>SUM(S42:S59)</f>
        <v>173</v>
      </c>
      <c r="T41" s="198">
        <f>SUM(T42:T59)</f>
        <v>664</v>
      </c>
      <c r="U41" s="215">
        <f t="shared" si="30"/>
        <v>0.11348464619492657</v>
      </c>
      <c r="V41" s="197">
        <f>SUM(V42:V59)</f>
        <v>490</v>
      </c>
      <c r="W41" s="201">
        <f>SUM(W42:W59)</f>
        <v>173</v>
      </c>
      <c r="X41" s="198">
        <f>SUM(X42:X59)</f>
        <v>663</v>
      </c>
      <c r="Y41" s="215">
        <f t="shared" si="31"/>
        <v>0.11481975967957277</v>
      </c>
      <c r="Z41" s="197">
        <f>SUM(Z42:Z59)</f>
        <v>485</v>
      </c>
      <c r="AA41" s="201">
        <f>SUM(AA42:AA59)</f>
        <v>173</v>
      </c>
      <c r="AB41" s="198">
        <f>SUM(AB42:AB59)</f>
        <v>658</v>
      </c>
      <c r="AC41" s="219">
        <f t="shared" si="32"/>
        <v>0.12149532710280374</v>
      </c>
      <c r="AD41" s="174"/>
    </row>
    <row r="42" spans="1:30" s="175" customFormat="1" ht="15" customHeight="1" x14ac:dyDescent="0.2">
      <c r="A42" s="202" t="s">
        <v>44</v>
      </c>
      <c r="B42" s="203">
        <v>45</v>
      </c>
      <c r="C42" s="204">
        <v>60</v>
      </c>
      <c r="D42" s="205">
        <f>B42+C42</f>
        <v>105</v>
      </c>
      <c r="E42" s="208">
        <f t="shared" si="26"/>
        <v>3.669724770642202E-2</v>
      </c>
      <c r="F42" s="203">
        <v>45</v>
      </c>
      <c r="G42" s="204">
        <v>58</v>
      </c>
      <c r="H42" s="204">
        <f>F42+G42</f>
        <v>103</v>
      </c>
      <c r="I42" s="208">
        <f t="shared" si="27"/>
        <v>5.5045871559633031E-2</v>
      </c>
      <c r="J42" s="203">
        <v>45</v>
      </c>
      <c r="K42" s="204">
        <v>58</v>
      </c>
      <c r="L42" s="204">
        <f>J42+K42</f>
        <v>103</v>
      </c>
      <c r="M42" s="208">
        <f t="shared" si="28"/>
        <v>5.5045871559633031E-2</v>
      </c>
      <c r="N42" s="203">
        <v>45</v>
      </c>
      <c r="O42" s="204">
        <v>58</v>
      </c>
      <c r="P42" s="204">
        <f>N42+O42</f>
        <v>103</v>
      </c>
      <c r="Q42" s="208">
        <f t="shared" si="29"/>
        <v>5.5045871559633031E-2</v>
      </c>
      <c r="R42" s="203">
        <v>45</v>
      </c>
      <c r="S42" s="204">
        <v>58</v>
      </c>
      <c r="T42" s="204">
        <f>R42+S42</f>
        <v>103</v>
      </c>
      <c r="U42" s="208">
        <f t="shared" si="30"/>
        <v>5.5045871559633031E-2</v>
      </c>
      <c r="V42" s="203">
        <v>45</v>
      </c>
      <c r="W42" s="204">
        <v>58</v>
      </c>
      <c r="X42" s="204">
        <f>SUM(V42:W42)</f>
        <v>103</v>
      </c>
      <c r="Y42" s="208">
        <f t="shared" si="31"/>
        <v>5.5045871559633031E-2</v>
      </c>
      <c r="Z42" s="203">
        <v>45</v>
      </c>
      <c r="AA42" s="204">
        <v>58</v>
      </c>
      <c r="AB42" s="204">
        <f>SUM(Z42:AA42)</f>
        <v>103</v>
      </c>
      <c r="AC42" s="208">
        <f t="shared" si="32"/>
        <v>5.5045871559633031E-2</v>
      </c>
      <c r="AD42" s="174"/>
    </row>
    <row r="43" spans="1:30" s="175" customFormat="1" ht="15" customHeight="1" x14ac:dyDescent="0.2">
      <c r="A43" s="189" t="s">
        <v>9</v>
      </c>
      <c r="B43" s="190">
        <v>64</v>
      </c>
      <c r="C43" s="192">
        <v>14</v>
      </c>
      <c r="D43" s="205">
        <f t="shared" ref="D43:D59" si="39">B43+C43</f>
        <v>78</v>
      </c>
      <c r="E43" s="209">
        <f t="shared" si="26"/>
        <v>0</v>
      </c>
      <c r="F43" s="190">
        <v>60</v>
      </c>
      <c r="G43" s="192">
        <v>13</v>
      </c>
      <c r="H43" s="204">
        <f t="shared" ref="H43:H59" si="40">F43+G43</f>
        <v>73</v>
      </c>
      <c r="I43" s="209">
        <f t="shared" si="27"/>
        <v>6.4102564102564097E-2</v>
      </c>
      <c r="J43" s="190">
        <v>60</v>
      </c>
      <c r="K43" s="192">
        <v>13</v>
      </c>
      <c r="L43" s="192">
        <f t="shared" ref="L43:L59" si="41">J43+K43</f>
        <v>73</v>
      </c>
      <c r="M43" s="209">
        <f t="shared" si="28"/>
        <v>6.4102564102564097E-2</v>
      </c>
      <c r="N43" s="190">
        <v>60</v>
      </c>
      <c r="O43" s="192">
        <v>12</v>
      </c>
      <c r="P43" s="192">
        <f t="shared" ref="P43:P59" si="42">N43+O43</f>
        <v>72</v>
      </c>
      <c r="Q43" s="209">
        <f t="shared" si="29"/>
        <v>7.6923076923076927E-2</v>
      </c>
      <c r="R43" s="190">
        <v>59</v>
      </c>
      <c r="S43" s="192">
        <v>12</v>
      </c>
      <c r="T43" s="204">
        <f t="shared" ref="T43:T59" si="43">R43+S43</f>
        <v>71</v>
      </c>
      <c r="U43" s="209">
        <f t="shared" si="30"/>
        <v>8.9743589743589744E-2</v>
      </c>
      <c r="V43" s="190">
        <v>59</v>
      </c>
      <c r="W43" s="192">
        <v>12</v>
      </c>
      <c r="X43" s="204">
        <f>SUM(V43:W43)</f>
        <v>71</v>
      </c>
      <c r="Y43" s="209">
        <f t="shared" si="31"/>
        <v>8.9743589743589744E-2</v>
      </c>
      <c r="Z43" s="190">
        <v>56</v>
      </c>
      <c r="AA43" s="192">
        <v>12</v>
      </c>
      <c r="AB43" s="204">
        <f t="shared" ref="AB43:AB59" si="44">SUM(Z43:AA43)</f>
        <v>68</v>
      </c>
      <c r="AC43" s="209">
        <f t="shared" si="32"/>
        <v>0.12820512820512819</v>
      </c>
      <c r="AD43" s="174"/>
    </row>
    <row r="44" spans="1:30" s="175" customFormat="1" ht="15" customHeight="1" x14ac:dyDescent="0.2">
      <c r="A44" s="189" t="s">
        <v>3</v>
      </c>
      <c r="B44" s="190">
        <v>24</v>
      </c>
      <c r="C44" s="192">
        <v>0</v>
      </c>
      <c r="D44" s="205">
        <f t="shared" si="39"/>
        <v>24</v>
      </c>
      <c r="E44" s="209">
        <f t="shared" ref="E44:E56" si="45">($H14-D44)/$H14</f>
        <v>7.6923076923076927E-2</v>
      </c>
      <c r="F44" s="190">
        <v>22</v>
      </c>
      <c r="G44" s="192">
        <v>0</v>
      </c>
      <c r="H44" s="204">
        <f t="shared" si="40"/>
        <v>22</v>
      </c>
      <c r="I44" s="209">
        <f t="shared" ref="I44:I56" si="46">($H14-H44)/$H14</f>
        <v>0.15384615384615385</v>
      </c>
      <c r="J44" s="190">
        <v>22</v>
      </c>
      <c r="K44" s="192">
        <v>0</v>
      </c>
      <c r="L44" s="192">
        <f t="shared" si="41"/>
        <v>22</v>
      </c>
      <c r="M44" s="209">
        <f t="shared" ref="M44:M56" si="47">($H14-L44)/$H14</f>
        <v>0.15384615384615385</v>
      </c>
      <c r="N44" s="190">
        <v>22</v>
      </c>
      <c r="O44" s="192">
        <v>0</v>
      </c>
      <c r="P44" s="192">
        <f t="shared" si="42"/>
        <v>22</v>
      </c>
      <c r="Q44" s="209">
        <f t="shared" ref="Q44:Q56" si="48">($H14-P44)/$H14</f>
        <v>0.15384615384615385</v>
      </c>
      <c r="R44" s="190">
        <v>21</v>
      </c>
      <c r="S44" s="192">
        <v>0</v>
      </c>
      <c r="T44" s="204">
        <f t="shared" si="43"/>
        <v>21</v>
      </c>
      <c r="U44" s="209">
        <f t="shared" ref="U44:U56" si="49">($H14-T44)/$H14</f>
        <v>0.19230769230769232</v>
      </c>
      <c r="V44" s="190">
        <v>21</v>
      </c>
      <c r="W44" s="192">
        <v>0</v>
      </c>
      <c r="X44" s="192">
        <f t="shared" ref="X44:X59" si="50">V44+W44</f>
        <v>21</v>
      </c>
      <c r="Y44" s="209">
        <f t="shared" ref="Y44:Y56" si="51">($H14-X44)/$H14</f>
        <v>0.19230769230769232</v>
      </c>
      <c r="Z44" s="190">
        <v>21</v>
      </c>
      <c r="AA44" s="192">
        <v>0</v>
      </c>
      <c r="AB44" s="204">
        <f t="shared" si="44"/>
        <v>21</v>
      </c>
      <c r="AC44" s="209">
        <f t="shared" ref="AC44:AC56" si="52">($H14-AB44)/$H14</f>
        <v>0.19230769230769232</v>
      </c>
      <c r="AD44" s="174"/>
    </row>
    <row r="45" spans="1:30" s="175" customFormat="1" ht="15" customHeight="1" x14ac:dyDescent="0.2">
      <c r="A45" s="189" t="s">
        <v>4</v>
      </c>
      <c r="B45" s="190">
        <v>71</v>
      </c>
      <c r="C45" s="192">
        <v>0</v>
      </c>
      <c r="D45" s="205">
        <f t="shared" si="39"/>
        <v>71</v>
      </c>
      <c r="E45" s="209">
        <f t="shared" si="45"/>
        <v>7.792207792207792E-2</v>
      </c>
      <c r="F45" s="190">
        <v>61</v>
      </c>
      <c r="G45" s="192">
        <v>1</v>
      </c>
      <c r="H45" s="204">
        <f t="shared" si="40"/>
        <v>62</v>
      </c>
      <c r="I45" s="209">
        <f t="shared" si="46"/>
        <v>0.19480519480519481</v>
      </c>
      <c r="J45" s="190">
        <v>61</v>
      </c>
      <c r="K45" s="192">
        <v>1</v>
      </c>
      <c r="L45" s="192">
        <f t="shared" si="41"/>
        <v>62</v>
      </c>
      <c r="M45" s="209">
        <f t="shared" si="47"/>
        <v>0.19480519480519481</v>
      </c>
      <c r="N45" s="190">
        <v>61</v>
      </c>
      <c r="O45" s="192">
        <v>1</v>
      </c>
      <c r="P45" s="192">
        <f t="shared" si="42"/>
        <v>62</v>
      </c>
      <c r="Q45" s="209">
        <f t="shared" si="48"/>
        <v>0.19480519480519481</v>
      </c>
      <c r="R45" s="190">
        <v>60</v>
      </c>
      <c r="S45" s="192">
        <v>1</v>
      </c>
      <c r="T45" s="204">
        <f t="shared" si="43"/>
        <v>61</v>
      </c>
      <c r="U45" s="209">
        <f t="shared" si="49"/>
        <v>0.20779220779220781</v>
      </c>
      <c r="V45" s="190">
        <v>58</v>
      </c>
      <c r="W45" s="192">
        <v>1</v>
      </c>
      <c r="X45" s="204">
        <f t="shared" si="50"/>
        <v>59</v>
      </c>
      <c r="Y45" s="209">
        <f t="shared" si="51"/>
        <v>0.23376623376623376</v>
      </c>
      <c r="Z45" s="190">
        <v>58</v>
      </c>
      <c r="AA45" s="192">
        <v>1</v>
      </c>
      <c r="AB45" s="204">
        <f t="shared" si="44"/>
        <v>59</v>
      </c>
      <c r="AC45" s="209">
        <f t="shared" si="52"/>
        <v>0.23376623376623376</v>
      </c>
      <c r="AD45" s="174"/>
    </row>
    <row r="46" spans="1:30" s="175" customFormat="1" ht="15" customHeight="1" x14ac:dyDescent="0.2">
      <c r="A46" s="189" t="s">
        <v>11</v>
      </c>
      <c r="B46" s="190">
        <v>6</v>
      </c>
      <c r="C46" s="192">
        <v>6</v>
      </c>
      <c r="D46" s="205">
        <f t="shared" si="39"/>
        <v>12</v>
      </c>
      <c r="E46" s="209">
        <f t="shared" si="45"/>
        <v>7.6923076923076927E-2</v>
      </c>
      <c r="F46" s="190">
        <v>7</v>
      </c>
      <c r="G46" s="192">
        <v>6</v>
      </c>
      <c r="H46" s="204">
        <f t="shared" si="40"/>
        <v>13</v>
      </c>
      <c r="I46" s="209">
        <f t="shared" si="46"/>
        <v>0</v>
      </c>
      <c r="J46" s="190">
        <v>7</v>
      </c>
      <c r="K46" s="192">
        <v>6</v>
      </c>
      <c r="L46" s="192">
        <f t="shared" si="41"/>
        <v>13</v>
      </c>
      <c r="M46" s="209">
        <f t="shared" si="47"/>
        <v>0</v>
      </c>
      <c r="N46" s="190">
        <v>7</v>
      </c>
      <c r="O46" s="192">
        <v>6</v>
      </c>
      <c r="P46" s="192">
        <f t="shared" si="42"/>
        <v>13</v>
      </c>
      <c r="Q46" s="209">
        <f t="shared" si="48"/>
        <v>0</v>
      </c>
      <c r="R46" s="190">
        <v>7</v>
      </c>
      <c r="S46" s="192">
        <v>6</v>
      </c>
      <c r="T46" s="204">
        <f t="shared" si="43"/>
        <v>13</v>
      </c>
      <c r="U46" s="209">
        <f t="shared" si="49"/>
        <v>0</v>
      </c>
      <c r="V46" s="190">
        <v>7</v>
      </c>
      <c r="W46" s="192">
        <v>6</v>
      </c>
      <c r="X46" s="204">
        <f t="shared" si="50"/>
        <v>13</v>
      </c>
      <c r="Y46" s="209">
        <f t="shared" si="51"/>
        <v>0</v>
      </c>
      <c r="Z46" s="190">
        <v>7</v>
      </c>
      <c r="AA46" s="192">
        <v>6</v>
      </c>
      <c r="AB46" s="204">
        <f t="shared" si="44"/>
        <v>13</v>
      </c>
      <c r="AC46" s="209">
        <f t="shared" si="52"/>
        <v>0</v>
      </c>
      <c r="AD46" s="174"/>
    </row>
    <row r="47" spans="1:30" s="175" customFormat="1" ht="15" customHeight="1" x14ac:dyDescent="0.2">
      <c r="A47" s="189" t="s">
        <v>39</v>
      </c>
      <c r="B47" s="190">
        <v>24</v>
      </c>
      <c r="C47" s="192">
        <v>8</v>
      </c>
      <c r="D47" s="205">
        <f t="shared" si="39"/>
        <v>32</v>
      </c>
      <c r="E47" s="209">
        <f t="shared" si="45"/>
        <v>-6.6666666666666666E-2</v>
      </c>
      <c r="F47" s="190">
        <v>27</v>
      </c>
      <c r="G47" s="192">
        <v>8</v>
      </c>
      <c r="H47" s="204">
        <f t="shared" si="40"/>
        <v>35</v>
      </c>
      <c r="I47" s="209">
        <f t="shared" si="46"/>
        <v>-0.16666666666666666</v>
      </c>
      <c r="J47" s="190">
        <v>27</v>
      </c>
      <c r="K47" s="192">
        <v>8</v>
      </c>
      <c r="L47" s="192">
        <f t="shared" si="41"/>
        <v>35</v>
      </c>
      <c r="M47" s="209">
        <f t="shared" si="47"/>
        <v>-0.16666666666666666</v>
      </c>
      <c r="N47" s="190">
        <v>27</v>
      </c>
      <c r="O47" s="192">
        <v>8</v>
      </c>
      <c r="P47" s="192">
        <f t="shared" si="42"/>
        <v>35</v>
      </c>
      <c r="Q47" s="209">
        <f t="shared" si="48"/>
        <v>-0.16666666666666666</v>
      </c>
      <c r="R47" s="190">
        <v>27</v>
      </c>
      <c r="S47" s="192">
        <v>8</v>
      </c>
      <c r="T47" s="204">
        <f t="shared" si="43"/>
        <v>35</v>
      </c>
      <c r="U47" s="209">
        <f t="shared" si="49"/>
        <v>-0.16666666666666666</v>
      </c>
      <c r="V47" s="190">
        <v>26</v>
      </c>
      <c r="W47" s="192">
        <v>8</v>
      </c>
      <c r="X47" s="204">
        <f t="shared" si="50"/>
        <v>34</v>
      </c>
      <c r="Y47" s="209">
        <f t="shared" si="51"/>
        <v>-0.13333333333333333</v>
      </c>
      <c r="Z47" s="190">
        <v>26</v>
      </c>
      <c r="AA47" s="192">
        <v>8</v>
      </c>
      <c r="AB47" s="204">
        <f t="shared" si="44"/>
        <v>34</v>
      </c>
      <c r="AC47" s="209">
        <f t="shared" si="52"/>
        <v>-0.13333333333333333</v>
      </c>
      <c r="AD47" s="174"/>
    </row>
    <row r="48" spans="1:30" s="175" customFormat="1" ht="15" customHeight="1" x14ac:dyDescent="0.2">
      <c r="A48" s="202" t="s">
        <v>7</v>
      </c>
      <c r="B48" s="190">
        <v>70</v>
      </c>
      <c r="C48" s="192">
        <v>5</v>
      </c>
      <c r="D48" s="205">
        <f t="shared" si="39"/>
        <v>75</v>
      </c>
      <c r="E48" s="209">
        <f t="shared" si="45"/>
        <v>0.10714285714285714</v>
      </c>
      <c r="F48" s="190">
        <v>68</v>
      </c>
      <c r="G48" s="192">
        <v>5</v>
      </c>
      <c r="H48" s="204">
        <f t="shared" si="40"/>
        <v>73</v>
      </c>
      <c r="I48" s="209">
        <f t="shared" si="46"/>
        <v>0.13095238095238096</v>
      </c>
      <c r="J48" s="190">
        <v>68</v>
      </c>
      <c r="K48" s="192">
        <v>5</v>
      </c>
      <c r="L48" s="192">
        <f t="shared" si="41"/>
        <v>73</v>
      </c>
      <c r="M48" s="209">
        <f t="shared" si="47"/>
        <v>0.13095238095238096</v>
      </c>
      <c r="N48" s="190">
        <v>67</v>
      </c>
      <c r="O48" s="192">
        <v>5</v>
      </c>
      <c r="P48" s="192">
        <f t="shared" si="42"/>
        <v>72</v>
      </c>
      <c r="Q48" s="209">
        <f t="shared" si="48"/>
        <v>0.14285714285714285</v>
      </c>
      <c r="R48" s="190">
        <v>64</v>
      </c>
      <c r="S48" s="192">
        <v>5</v>
      </c>
      <c r="T48" s="204">
        <f t="shared" si="43"/>
        <v>69</v>
      </c>
      <c r="U48" s="209">
        <f t="shared" si="49"/>
        <v>0.17857142857142858</v>
      </c>
      <c r="V48" s="190">
        <v>64</v>
      </c>
      <c r="W48" s="192">
        <v>5</v>
      </c>
      <c r="X48" s="204">
        <f t="shared" si="50"/>
        <v>69</v>
      </c>
      <c r="Y48" s="209">
        <f t="shared" si="51"/>
        <v>0.17857142857142858</v>
      </c>
      <c r="Z48" s="190">
        <v>64</v>
      </c>
      <c r="AA48" s="192">
        <v>5</v>
      </c>
      <c r="AB48" s="204">
        <f t="shared" si="44"/>
        <v>69</v>
      </c>
      <c r="AC48" s="209">
        <f t="shared" si="52"/>
        <v>0.17857142857142858</v>
      </c>
      <c r="AD48" s="174"/>
    </row>
    <row r="49" spans="1:30" s="175" customFormat="1" ht="15" customHeight="1" x14ac:dyDescent="0.2">
      <c r="A49" s="202" t="s">
        <v>1</v>
      </c>
      <c r="B49" s="190">
        <v>20</v>
      </c>
      <c r="C49" s="192">
        <v>2</v>
      </c>
      <c r="D49" s="205">
        <f t="shared" si="39"/>
        <v>22</v>
      </c>
      <c r="E49" s="209">
        <f t="shared" si="45"/>
        <v>0</v>
      </c>
      <c r="F49" s="190">
        <v>26</v>
      </c>
      <c r="G49" s="192">
        <v>1</v>
      </c>
      <c r="H49" s="204">
        <f t="shared" si="40"/>
        <v>27</v>
      </c>
      <c r="I49" s="209">
        <f t="shared" si="46"/>
        <v>-0.22727272727272727</v>
      </c>
      <c r="J49" s="190">
        <v>26</v>
      </c>
      <c r="K49" s="192">
        <v>1</v>
      </c>
      <c r="L49" s="192">
        <f t="shared" si="41"/>
        <v>27</v>
      </c>
      <c r="M49" s="209">
        <f t="shared" si="47"/>
        <v>-0.22727272727272727</v>
      </c>
      <c r="N49" s="190">
        <v>26</v>
      </c>
      <c r="O49" s="192">
        <v>1</v>
      </c>
      <c r="P49" s="192">
        <f t="shared" si="42"/>
        <v>27</v>
      </c>
      <c r="Q49" s="209">
        <f t="shared" si="48"/>
        <v>-0.22727272727272727</v>
      </c>
      <c r="R49" s="190">
        <v>26</v>
      </c>
      <c r="S49" s="192">
        <v>1</v>
      </c>
      <c r="T49" s="204">
        <f t="shared" si="43"/>
        <v>27</v>
      </c>
      <c r="U49" s="209">
        <f t="shared" si="49"/>
        <v>-0.22727272727272727</v>
      </c>
      <c r="V49" s="190">
        <v>26</v>
      </c>
      <c r="W49" s="192">
        <v>1</v>
      </c>
      <c r="X49" s="204">
        <f t="shared" si="50"/>
        <v>27</v>
      </c>
      <c r="Y49" s="209">
        <f t="shared" si="51"/>
        <v>-0.22727272727272727</v>
      </c>
      <c r="Z49" s="190">
        <v>26</v>
      </c>
      <c r="AA49" s="192">
        <v>1</v>
      </c>
      <c r="AB49" s="204">
        <f t="shared" si="44"/>
        <v>27</v>
      </c>
      <c r="AC49" s="209">
        <f t="shared" si="52"/>
        <v>-0.22727272727272727</v>
      </c>
      <c r="AD49" s="174"/>
    </row>
    <row r="50" spans="1:30" s="175" customFormat="1" ht="15" customHeight="1" x14ac:dyDescent="0.2">
      <c r="A50" s="202" t="s">
        <v>60</v>
      </c>
      <c r="B50" s="190">
        <v>28</v>
      </c>
      <c r="C50" s="192">
        <v>34</v>
      </c>
      <c r="D50" s="205">
        <f t="shared" si="39"/>
        <v>62</v>
      </c>
      <c r="E50" s="209">
        <f t="shared" si="45"/>
        <v>6.0606060606060608E-2</v>
      </c>
      <c r="F50" s="190">
        <v>24</v>
      </c>
      <c r="G50" s="192">
        <v>36</v>
      </c>
      <c r="H50" s="204">
        <f t="shared" si="40"/>
        <v>60</v>
      </c>
      <c r="I50" s="209">
        <f t="shared" si="46"/>
        <v>9.0909090909090912E-2</v>
      </c>
      <c r="J50" s="190">
        <v>23</v>
      </c>
      <c r="K50" s="192">
        <v>35</v>
      </c>
      <c r="L50" s="192">
        <f t="shared" si="41"/>
        <v>58</v>
      </c>
      <c r="M50" s="209">
        <f t="shared" si="47"/>
        <v>0.12121212121212122</v>
      </c>
      <c r="N50" s="190">
        <v>23</v>
      </c>
      <c r="O50" s="192">
        <v>35</v>
      </c>
      <c r="P50" s="192">
        <f t="shared" si="42"/>
        <v>58</v>
      </c>
      <c r="Q50" s="209">
        <f t="shared" si="48"/>
        <v>0.12121212121212122</v>
      </c>
      <c r="R50" s="190">
        <v>23</v>
      </c>
      <c r="S50" s="192">
        <v>35</v>
      </c>
      <c r="T50" s="204">
        <f t="shared" si="43"/>
        <v>58</v>
      </c>
      <c r="U50" s="209">
        <f t="shared" si="49"/>
        <v>0.12121212121212122</v>
      </c>
      <c r="V50" s="190">
        <v>23</v>
      </c>
      <c r="W50" s="192">
        <v>35</v>
      </c>
      <c r="X50" s="204">
        <f t="shared" si="50"/>
        <v>58</v>
      </c>
      <c r="Y50" s="209">
        <f t="shared" si="51"/>
        <v>0.12121212121212122</v>
      </c>
      <c r="Z50" s="190">
        <v>23</v>
      </c>
      <c r="AA50" s="192">
        <v>35</v>
      </c>
      <c r="AB50" s="204">
        <f t="shared" si="44"/>
        <v>58</v>
      </c>
      <c r="AC50" s="209">
        <f t="shared" si="52"/>
        <v>0.12121212121212122</v>
      </c>
      <c r="AD50" s="174"/>
    </row>
    <row r="51" spans="1:30" s="175" customFormat="1" ht="15" customHeight="1" x14ac:dyDescent="0.2">
      <c r="A51" s="202" t="s">
        <v>10</v>
      </c>
      <c r="B51" s="190">
        <v>20</v>
      </c>
      <c r="C51" s="192">
        <v>4</v>
      </c>
      <c r="D51" s="205">
        <f t="shared" si="39"/>
        <v>24</v>
      </c>
      <c r="E51" s="209">
        <f t="shared" si="45"/>
        <v>0.04</v>
      </c>
      <c r="F51" s="190">
        <v>20</v>
      </c>
      <c r="G51" s="192">
        <v>4</v>
      </c>
      <c r="H51" s="204">
        <f t="shared" si="40"/>
        <v>24</v>
      </c>
      <c r="I51" s="209">
        <f t="shared" si="46"/>
        <v>0.04</v>
      </c>
      <c r="J51" s="190">
        <v>20</v>
      </c>
      <c r="K51" s="192">
        <v>4</v>
      </c>
      <c r="L51" s="192">
        <f t="shared" si="41"/>
        <v>24</v>
      </c>
      <c r="M51" s="209">
        <f t="shared" si="47"/>
        <v>0.04</v>
      </c>
      <c r="N51" s="190">
        <v>20</v>
      </c>
      <c r="O51" s="192">
        <v>4</v>
      </c>
      <c r="P51" s="192">
        <f t="shared" si="42"/>
        <v>24</v>
      </c>
      <c r="Q51" s="209">
        <f t="shared" si="48"/>
        <v>0.04</v>
      </c>
      <c r="R51" s="190">
        <v>19</v>
      </c>
      <c r="S51" s="192">
        <v>4</v>
      </c>
      <c r="T51" s="204">
        <f t="shared" si="43"/>
        <v>23</v>
      </c>
      <c r="U51" s="209">
        <f t="shared" si="49"/>
        <v>0.08</v>
      </c>
      <c r="V51" s="190">
        <v>20</v>
      </c>
      <c r="W51" s="192">
        <v>4</v>
      </c>
      <c r="X51" s="204">
        <f t="shared" si="50"/>
        <v>24</v>
      </c>
      <c r="Y51" s="209">
        <f t="shared" si="51"/>
        <v>0.04</v>
      </c>
      <c r="Z51" s="190">
        <v>20</v>
      </c>
      <c r="AA51" s="192">
        <v>4</v>
      </c>
      <c r="AB51" s="204">
        <f t="shared" si="44"/>
        <v>24</v>
      </c>
      <c r="AC51" s="209">
        <f t="shared" si="52"/>
        <v>0.04</v>
      </c>
      <c r="AD51" s="174"/>
    </row>
    <row r="52" spans="1:30" s="175" customFormat="1" ht="15" customHeight="1" x14ac:dyDescent="0.2">
      <c r="A52" s="202" t="s">
        <v>56</v>
      </c>
      <c r="B52" s="190">
        <v>50</v>
      </c>
      <c r="C52" s="192">
        <v>8</v>
      </c>
      <c r="D52" s="205">
        <f t="shared" si="39"/>
        <v>58</v>
      </c>
      <c r="E52" s="209">
        <f t="shared" si="45"/>
        <v>6.4516129032258063E-2</v>
      </c>
      <c r="F52" s="190">
        <v>48</v>
      </c>
      <c r="G52" s="192">
        <v>8</v>
      </c>
      <c r="H52" s="204">
        <f t="shared" si="40"/>
        <v>56</v>
      </c>
      <c r="I52" s="209">
        <f t="shared" si="46"/>
        <v>9.6774193548387094E-2</v>
      </c>
      <c r="J52" s="190">
        <v>49</v>
      </c>
      <c r="K52" s="192">
        <v>8</v>
      </c>
      <c r="L52" s="192">
        <f t="shared" si="41"/>
        <v>57</v>
      </c>
      <c r="M52" s="209">
        <f t="shared" si="47"/>
        <v>8.0645161290322578E-2</v>
      </c>
      <c r="N52" s="190">
        <v>49</v>
      </c>
      <c r="O52" s="192">
        <v>8</v>
      </c>
      <c r="P52" s="192">
        <f t="shared" si="42"/>
        <v>57</v>
      </c>
      <c r="Q52" s="209">
        <f t="shared" si="48"/>
        <v>8.0645161290322578E-2</v>
      </c>
      <c r="R52" s="190">
        <v>48</v>
      </c>
      <c r="S52" s="192">
        <v>8</v>
      </c>
      <c r="T52" s="204">
        <f t="shared" si="43"/>
        <v>56</v>
      </c>
      <c r="U52" s="209">
        <f t="shared" si="49"/>
        <v>9.6774193548387094E-2</v>
      </c>
      <c r="V52" s="190">
        <v>48</v>
      </c>
      <c r="W52" s="192">
        <v>8</v>
      </c>
      <c r="X52" s="204">
        <f t="shared" si="50"/>
        <v>56</v>
      </c>
      <c r="Y52" s="209">
        <f t="shared" si="51"/>
        <v>9.6774193548387094E-2</v>
      </c>
      <c r="Z52" s="190">
        <v>48</v>
      </c>
      <c r="AA52" s="192">
        <v>8</v>
      </c>
      <c r="AB52" s="204">
        <f t="shared" si="44"/>
        <v>56</v>
      </c>
      <c r="AC52" s="209">
        <f t="shared" si="52"/>
        <v>9.6774193548387094E-2</v>
      </c>
      <c r="AD52" s="174"/>
    </row>
    <row r="53" spans="1:30" s="175" customFormat="1" ht="15" customHeight="1" x14ac:dyDescent="0.2">
      <c r="A53" s="202" t="s">
        <v>15</v>
      </c>
      <c r="B53" s="190">
        <v>33</v>
      </c>
      <c r="C53" s="192">
        <v>0</v>
      </c>
      <c r="D53" s="205">
        <f t="shared" si="39"/>
        <v>33</v>
      </c>
      <c r="E53" s="209">
        <f t="shared" si="45"/>
        <v>0</v>
      </c>
      <c r="F53" s="190">
        <v>30</v>
      </c>
      <c r="G53" s="192">
        <v>0</v>
      </c>
      <c r="H53" s="204">
        <f t="shared" si="40"/>
        <v>30</v>
      </c>
      <c r="I53" s="209">
        <f t="shared" si="46"/>
        <v>9.0909090909090912E-2</v>
      </c>
      <c r="J53" s="190">
        <v>30</v>
      </c>
      <c r="K53" s="192">
        <v>0</v>
      </c>
      <c r="L53" s="192">
        <f t="shared" si="41"/>
        <v>30</v>
      </c>
      <c r="M53" s="209">
        <f t="shared" si="47"/>
        <v>9.0909090909090912E-2</v>
      </c>
      <c r="N53" s="190">
        <v>29</v>
      </c>
      <c r="O53" s="192">
        <v>0</v>
      </c>
      <c r="P53" s="192">
        <f t="shared" si="42"/>
        <v>29</v>
      </c>
      <c r="Q53" s="209">
        <f t="shared" si="48"/>
        <v>0.12121212121212122</v>
      </c>
      <c r="R53" s="190">
        <v>29</v>
      </c>
      <c r="S53" s="192">
        <v>0</v>
      </c>
      <c r="T53" s="204">
        <f t="shared" si="43"/>
        <v>29</v>
      </c>
      <c r="U53" s="209">
        <f t="shared" si="49"/>
        <v>0.12121212121212122</v>
      </c>
      <c r="V53" s="207">
        <v>29</v>
      </c>
      <c r="W53" s="192">
        <v>0</v>
      </c>
      <c r="X53" s="204">
        <f t="shared" si="50"/>
        <v>29</v>
      </c>
      <c r="Y53" s="209">
        <f t="shared" si="51"/>
        <v>0.12121212121212122</v>
      </c>
      <c r="Z53" s="190">
        <v>28</v>
      </c>
      <c r="AA53" s="192">
        <v>0</v>
      </c>
      <c r="AB53" s="204">
        <f t="shared" si="44"/>
        <v>28</v>
      </c>
      <c r="AC53" s="209">
        <f t="shared" si="52"/>
        <v>0.15151515151515152</v>
      </c>
      <c r="AD53" s="174"/>
    </row>
    <row r="54" spans="1:30" s="175" customFormat="1" ht="15" customHeight="1" x14ac:dyDescent="0.2">
      <c r="A54" s="202" t="s">
        <v>16</v>
      </c>
      <c r="B54" s="190">
        <v>4</v>
      </c>
      <c r="C54" s="192">
        <v>1</v>
      </c>
      <c r="D54" s="205">
        <f t="shared" si="39"/>
        <v>5</v>
      </c>
      <c r="E54" s="209">
        <f t="shared" si="45"/>
        <v>0.375</v>
      </c>
      <c r="F54" s="190">
        <v>2</v>
      </c>
      <c r="G54" s="192">
        <v>1</v>
      </c>
      <c r="H54" s="204">
        <f t="shared" si="40"/>
        <v>3</v>
      </c>
      <c r="I54" s="209">
        <f t="shared" si="46"/>
        <v>0.625</v>
      </c>
      <c r="J54" s="190">
        <v>2</v>
      </c>
      <c r="K54" s="192">
        <v>1</v>
      </c>
      <c r="L54" s="192">
        <f t="shared" si="41"/>
        <v>3</v>
      </c>
      <c r="M54" s="209">
        <f t="shared" si="47"/>
        <v>0.625</v>
      </c>
      <c r="N54" s="190">
        <v>2</v>
      </c>
      <c r="O54" s="192">
        <v>1</v>
      </c>
      <c r="P54" s="192">
        <f t="shared" si="42"/>
        <v>3</v>
      </c>
      <c r="Q54" s="209">
        <f t="shared" si="48"/>
        <v>0.625</v>
      </c>
      <c r="R54" s="190">
        <v>2</v>
      </c>
      <c r="S54" s="192">
        <v>1</v>
      </c>
      <c r="T54" s="204">
        <f t="shared" si="43"/>
        <v>3</v>
      </c>
      <c r="U54" s="209">
        <f t="shared" si="49"/>
        <v>0.625</v>
      </c>
      <c r="V54" s="190">
        <v>2</v>
      </c>
      <c r="W54" s="192">
        <v>1</v>
      </c>
      <c r="X54" s="204">
        <f t="shared" si="50"/>
        <v>3</v>
      </c>
      <c r="Y54" s="209">
        <f t="shared" si="51"/>
        <v>0.625</v>
      </c>
      <c r="Z54" s="190">
        <v>2</v>
      </c>
      <c r="AA54" s="192">
        <v>1</v>
      </c>
      <c r="AB54" s="204">
        <f t="shared" si="44"/>
        <v>3</v>
      </c>
      <c r="AC54" s="209">
        <f t="shared" si="52"/>
        <v>0.625</v>
      </c>
      <c r="AD54" s="174"/>
    </row>
    <row r="55" spans="1:30" s="175" customFormat="1" ht="15" customHeight="1" x14ac:dyDescent="0.2">
      <c r="A55" s="202" t="s">
        <v>18</v>
      </c>
      <c r="B55" s="190">
        <v>0</v>
      </c>
      <c r="C55" s="192">
        <v>2</v>
      </c>
      <c r="D55" s="205">
        <f t="shared" si="39"/>
        <v>2</v>
      </c>
      <c r="E55" s="209">
        <f t="shared" si="45"/>
        <v>0</v>
      </c>
      <c r="F55" s="190">
        <v>0</v>
      </c>
      <c r="G55" s="192">
        <v>0</v>
      </c>
      <c r="H55" s="204">
        <f t="shared" si="40"/>
        <v>0</v>
      </c>
      <c r="I55" s="209">
        <f t="shared" si="46"/>
        <v>1</v>
      </c>
      <c r="J55" s="190">
        <v>0</v>
      </c>
      <c r="K55" s="192">
        <v>0</v>
      </c>
      <c r="L55" s="192">
        <f t="shared" si="41"/>
        <v>0</v>
      </c>
      <c r="M55" s="209">
        <f t="shared" si="47"/>
        <v>1</v>
      </c>
      <c r="N55" s="190">
        <v>0</v>
      </c>
      <c r="O55" s="192">
        <v>0</v>
      </c>
      <c r="P55" s="192">
        <f t="shared" si="42"/>
        <v>0</v>
      </c>
      <c r="Q55" s="209">
        <f t="shared" si="48"/>
        <v>1</v>
      </c>
      <c r="R55" s="190">
        <v>0</v>
      </c>
      <c r="S55" s="192">
        <v>0</v>
      </c>
      <c r="T55" s="204">
        <f t="shared" si="43"/>
        <v>0</v>
      </c>
      <c r="U55" s="209">
        <f t="shared" si="49"/>
        <v>1</v>
      </c>
      <c r="V55" s="190">
        <v>0</v>
      </c>
      <c r="W55" s="192">
        <v>0</v>
      </c>
      <c r="X55" s="204">
        <f t="shared" si="50"/>
        <v>0</v>
      </c>
      <c r="Y55" s="209">
        <f t="shared" si="51"/>
        <v>1</v>
      </c>
      <c r="Z55" s="190">
        <v>0</v>
      </c>
      <c r="AA55" s="192">
        <v>0</v>
      </c>
      <c r="AB55" s="204">
        <f t="shared" si="44"/>
        <v>0</v>
      </c>
      <c r="AC55" s="209">
        <f t="shared" si="52"/>
        <v>1</v>
      </c>
      <c r="AD55" s="174"/>
    </row>
    <row r="56" spans="1:30" s="175" customFormat="1" ht="15" customHeight="1" x14ac:dyDescent="0.2">
      <c r="A56" s="202" t="s">
        <v>14</v>
      </c>
      <c r="B56" s="190">
        <v>12</v>
      </c>
      <c r="C56" s="192">
        <v>14</v>
      </c>
      <c r="D56" s="205">
        <f t="shared" si="39"/>
        <v>26</v>
      </c>
      <c r="E56" s="209">
        <f t="shared" si="45"/>
        <v>0.21212121212121213</v>
      </c>
      <c r="F56" s="190">
        <v>9</v>
      </c>
      <c r="G56" s="192">
        <v>13</v>
      </c>
      <c r="H56" s="204">
        <f t="shared" si="40"/>
        <v>22</v>
      </c>
      <c r="I56" s="209">
        <f t="shared" si="46"/>
        <v>0.33333333333333331</v>
      </c>
      <c r="J56" s="190">
        <v>9</v>
      </c>
      <c r="K56" s="192">
        <v>13</v>
      </c>
      <c r="L56" s="192">
        <f t="shared" si="41"/>
        <v>22</v>
      </c>
      <c r="M56" s="209">
        <f t="shared" si="47"/>
        <v>0.33333333333333331</v>
      </c>
      <c r="N56" s="190">
        <v>9</v>
      </c>
      <c r="O56" s="192">
        <v>12</v>
      </c>
      <c r="P56" s="192">
        <f t="shared" si="42"/>
        <v>21</v>
      </c>
      <c r="Q56" s="209">
        <f t="shared" si="48"/>
        <v>0.36363636363636365</v>
      </c>
      <c r="R56" s="190">
        <v>9</v>
      </c>
      <c r="S56" s="192">
        <v>12</v>
      </c>
      <c r="T56" s="204">
        <f t="shared" si="43"/>
        <v>21</v>
      </c>
      <c r="U56" s="209">
        <f t="shared" si="49"/>
        <v>0.36363636363636365</v>
      </c>
      <c r="V56" s="190">
        <v>10</v>
      </c>
      <c r="W56" s="192">
        <v>12</v>
      </c>
      <c r="X56" s="204">
        <f t="shared" si="50"/>
        <v>22</v>
      </c>
      <c r="Y56" s="209">
        <f t="shared" si="51"/>
        <v>0.33333333333333331</v>
      </c>
      <c r="Z56" s="190">
        <v>10</v>
      </c>
      <c r="AA56" s="192">
        <v>12</v>
      </c>
      <c r="AB56" s="204">
        <f t="shared" si="44"/>
        <v>22</v>
      </c>
      <c r="AC56" s="209">
        <f t="shared" si="52"/>
        <v>0.33333333333333331</v>
      </c>
      <c r="AD56" s="174"/>
    </row>
    <row r="57" spans="1:30" s="175" customFormat="1" ht="15" customHeight="1" x14ac:dyDescent="0.2">
      <c r="A57" s="202" t="s">
        <v>40</v>
      </c>
      <c r="B57" s="190">
        <v>5</v>
      </c>
      <c r="C57" s="192">
        <v>9</v>
      </c>
      <c r="D57" s="205">
        <f t="shared" si="39"/>
        <v>14</v>
      </c>
      <c r="E57" s="209">
        <f>($D27-D57)/$D27</f>
        <v>6.6666666666666666E-2</v>
      </c>
      <c r="F57" s="190">
        <v>4</v>
      </c>
      <c r="G57" s="192">
        <v>7</v>
      </c>
      <c r="H57" s="204">
        <f t="shared" si="40"/>
        <v>11</v>
      </c>
      <c r="I57" s="209">
        <f>($D27-H57)/$D27</f>
        <v>0.26666666666666666</v>
      </c>
      <c r="J57" s="190">
        <v>4</v>
      </c>
      <c r="K57" s="192">
        <v>7</v>
      </c>
      <c r="L57" s="192">
        <f t="shared" si="41"/>
        <v>11</v>
      </c>
      <c r="M57" s="209">
        <f>($D27-L57)/$D27</f>
        <v>0.26666666666666666</v>
      </c>
      <c r="N57" s="190">
        <v>4</v>
      </c>
      <c r="O57" s="192">
        <v>7</v>
      </c>
      <c r="P57" s="192">
        <f t="shared" si="42"/>
        <v>11</v>
      </c>
      <c r="Q57" s="209">
        <f>($D27-P57)/$D27</f>
        <v>0.26666666666666666</v>
      </c>
      <c r="R57" s="190">
        <v>4</v>
      </c>
      <c r="S57" s="192">
        <v>7</v>
      </c>
      <c r="T57" s="204">
        <f t="shared" si="43"/>
        <v>11</v>
      </c>
      <c r="U57" s="209">
        <f>($D27-T57)/$D27</f>
        <v>0.26666666666666666</v>
      </c>
      <c r="V57" s="190">
        <v>4</v>
      </c>
      <c r="W57" s="192">
        <v>7</v>
      </c>
      <c r="X57" s="204">
        <f t="shared" si="50"/>
        <v>11</v>
      </c>
      <c r="Y57" s="209">
        <f>($D27-X57)/$D27</f>
        <v>0.26666666666666666</v>
      </c>
      <c r="Z57" s="190">
        <v>4</v>
      </c>
      <c r="AA57" s="192">
        <v>7</v>
      </c>
      <c r="AB57" s="204">
        <f t="shared" si="44"/>
        <v>11</v>
      </c>
      <c r="AC57" s="209">
        <f>($D27-AB57)/$D27</f>
        <v>0.26666666666666666</v>
      </c>
      <c r="AD57" s="174"/>
    </row>
    <row r="58" spans="1:30" s="175" customFormat="1" ht="15" customHeight="1" x14ac:dyDescent="0.2">
      <c r="A58" s="202" t="s">
        <v>5</v>
      </c>
      <c r="B58" s="190">
        <v>20</v>
      </c>
      <c r="C58" s="192">
        <v>17</v>
      </c>
      <c r="D58" s="205">
        <f t="shared" si="39"/>
        <v>37</v>
      </c>
      <c r="E58" s="209">
        <f>($H28-D58)/$H28</f>
        <v>0</v>
      </c>
      <c r="F58" s="190">
        <v>20</v>
      </c>
      <c r="G58" s="192">
        <v>16</v>
      </c>
      <c r="H58" s="204">
        <f t="shared" si="40"/>
        <v>36</v>
      </c>
      <c r="I58" s="209">
        <f>($H28-H58)/$H28</f>
        <v>2.7027027027027029E-2</v>
      </c>
      <c r="J58" s="190">
        <v>20</v>
      </c>
      <c r="K58" s="192">
        <v>16</v>
      </c>
      <c r="L58" s="192">
        <f t="shared" si="41"/>
        <v>36</v>
      </c>
      <c r="M58" s="209">
        <f>($H28-L58)/$H28</f>
        <v>2.7027027027027029E-2</v>
      </c>
      <c r="N58" s="190">
        <v>20</v>
      </c>
      <c r="O58" s="192">
        <v>15</v>
      </c>
      <c r="P58" s="192">
        <f t="shared" si="42"/>
        <v>35</v>
      </c>
      <c r="Q58" s="209">
        <f>($H28-P58)/$H28</f>
        <v>5.4054054054054057E-2</v>
      </c>
      <c r="R58" s="190">
        <v>19</v>
      </c>
      <c r="S58" s="192">
        <v>15</v>
      </c>
      <c r="T58" s="204">
        <f t="shared" si="43"/>
        <v>34</v>
      </c>
      <c r="U58" s="209">
        <f>($H28-T58)/$H28</f>
        <v>8.1081081081081086E-2</v>
      </c>
      <c r="V58" s="190">
        <v>19</v>
      </c>
      <c r="W58" s="192">
        <v>15</v>
      </c>
      <c r="X58" s="204">
        <f t="shared" si="50"/>
        <v>34</v>
      </c>
      <c r="Y58" s="209">
        <f>($H28-X58)/$H28</f>
        <v>8.1081081081081086E-2</v>
      </c>
      <c r="Z58" s="190">
        <v>19</v>
      </c>
      <c r="AA58" s="192">
        <v>15</v>
      </c>
      <c r="AB58" s="204">
        <f t="shared" si="44"/>
        <v>34</v>
      </c>
      <c r="AC58" s="209">
        <f>($H28-AB58)/$H28</f>
        <v>8.1081081081081086E-2</v>
      </c>
      <c r="AD58" s="174"/>
    </row>
    <row r="59" spans="1:30" s="175" customFormat="1" ht="15" customHeight="1" thickBot="1" x14ac:dyDescent="0.25">
      <c r="A59" s="220" t="s">
        <v>38</v>
      </c>
      <c r="B59" s="221">
        <v>29</v>
      </c>
      <c r="C59" s="222">
        <v>0</v>
      </c>
      <c r="D59" s="223">
        <f t="shared" si="39"/>
        <v>29</v>
      </c>
      <c r="E59" s="224">
        <f>($H29-D59)/$H29</f>
        <v>0</v>
      </c>
      <c r="F59" s="221">
        <v>29</v>
      </c>
      <c r="G59" s="222">
        <v>0</v>
      </c>
      <c r="H59" s="222">
        <f t="shared" si="40"/>
        <v>29</v>
      </c>
      <c r="I59" s="224">
        <f>($H29-H59)/$H29</f>
        <v>0</v>
      </c>
      <c r="J59" s="221">
        <v>29</v>
      </c>
      <c r="K59" s="222">
        <v>0</v>
      </c>
      <c r="L59" s="222">
        <f t="shared" si="41"/>
        <v>29</v>
      </c>
      <c r="M59" s="224">
        <f>($H29-L59)/$H29</f>
        <v>0</v>
      </c>
      <c r="N59" s="221">
        <v>29</v>
      </c>
      <c r="O59" s="222">
        <v>0</v>
      </c>
      <c r="P59" s="222">
        <f t="shared" si="42"/>
        <v>29</v>
      </c>
      <c r="Q59" s="224">
        <f>($H29-P59)/$H29</f>
        <v>0</v>
      </c>
      <c r="R59" s="221">
        <v>29</v>
      </c>
      <c r="S59" s="222">
        <v>0</v>
      </c>
      <c r="T59" s="222">
        <f t="shared" si="43"/>
        <v>29</v>
      </c>
      <c r="U59" s="224">
        <f>($H29-T59)/$H29</f>
        <v>0</v>
      </c>
      <c r="V59" s="221">
        <v>29</v>
      </c>
      <c r="W59" s="222">
        <v>0</v>
      </c>
      <c r="X59" s="222">
        <f t="shared" si="50"/>
        <v>29</v>
      </c>
      <c r="Y59" s="224">
        <f>($H29-X59)/$H29</f>
        <v>0</v>
      </c>
      <c r="Z59" s="221">
        <v>28</v>
      </c>
      <c r="AA59" s="222">
        <v>0</v>
      </c>
      <c r="AB59" s="222">
        <f t="shared" si="44"/>
        <v>28</v>
      </c>
      <c r="AC59" s="224">
        <f>($H29-AB59)/$H29</f>
        <v>3.4482758620689655E-2</v>
      </c>
      <c r="AD59" s="174"/>
    </row>
    <row r="60" spans="1:30" s="174" customFormat="1" ht="15" customHeight="1" thickTop="1" x14ac:dyDescent="0.2">
      <c r="A60" s="898" t="s">
        <v>50</v>
      </c>
      <c r="B60" s="898"/>
      <c r="C60" s="898"/>
      <c r="D60" s="898"/>
      <c r="E60" s="898"/>
      <c r="F60" s="898"/>
      <c r="G60" s="898"/>
      <c r="H60" s="898"/>
      <c r="I60" s="898"/>
      <c r="J60" s="898"/>
      <c r="K60" s="898"/>
      <c r="L60" s="898"/>
      <c r="M60" s="898"/>
      <c r="N60" s="898"/>
      <c r="O60" s="898"/>
      <c r="P60" s="898"/>
      <c r="Q60" s="898"/>
      <c r="R60" s="898"/>
      <c r="S60" s="898"/>
      <c r="T60" s="898"/>
      <c r="U60" s="898"/>
      <c r="V60" s="898"/>
      <c r="W60" s="898"/>
      <c r="X60" s="898"/>
      <c r="Y60" s="898"/>
      <c r="Z60" s="898"/>
      <c r="AA60" s="898"/>
      <c r="AB60" s="898"/>
      <c r="AC60" s="898"/>
    </row>
  </sheetData>
  <mergeCells count="16">
    <mergeCell ref="A60:AC60"/>
    <mergeCell ref="R1:U1"/>
    <mergeCell ref="V1:Y1"/>
    <mergeCell ref="Z1:AC1"/>
    <mergeCell ref="B1:E1"/>
    <mergeCell ref="F1:I1"/>
    <mergeCell ref="J1:M1"/>
    <mergeCell ref="N1:Q1"/>
    <mergeCell ref="A30:AC30"/>
    <mergeCell ref="B31:E31"/>
    <mergeCell ref="V31:Y31"/>
    <mergeCell ref="Z31:AC31"/>
    <mergeCell ref="F31:I31"/>
    <mergeCell ref="J31:M31"/>
    <mergeCell ref="N31:Q31"/>
    <mergeCell ref="R31:U31"/>
  </mergeCells>
  <phoneticPr fontId="11" type="noConversion"/>
  <printOptions horizontalCentered="1" verticalCentered="1"/>
  <pageMargins left="0.27559055118110237" right="0.27559055118110237" top="1.299212598425197" bottom="0.59055118110236227" header="0.51181102362204722" footer="0.51181102362204722"/>
  <pageSetup orientation="landscape" r:id="rId1"/>
  <headerFooter alignWithMargins="0">
    <oddHeader>&amp;C&amp;"Arial;Fed"&amp;16Studentertal for Tek.Nat.Basis
2005/2006&amp;R&amp;P/&amp;N</oddHeader>
  </headerFooter>
  <rowBreaks count="1" manualBreakCount="1">
    <brk id="30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66"/>
  <sheetViews>
    <sheetView topLeftCell="A25" workbookViewId="0">
      <selection activeCell="B3" sqref="B3"/>
    </sheetView>
  </sheetViews>
  <sheetFormatPr defaultColWidth="8.85546875" defaultRowHeight="15" x14ac:dyDescent="0.2"/>
  <cols>
    <col min="1" max="1" width="16.7109375" style="1" customWidth="1"/>
    <col min="2" max="4" width="3.85546875" style="1" customWidth="1"/>
    <col min="5" max="5" width="5.28515625" style="1" customWidth="1"/>
    <col min="6" max="8" width="3.85546875" style="1" customWidth="1"/>
    <col min="9" max="9" width="5.28515625" style="1" customWidth="1"/>
    <col min="10" max="12" width="3.85546875" style="1" customWidth="1"/>
    <col min="13" max="13" width="5.28515625" style="1" customWidth="1"/>
    <col min="14" max="16" width="3.85546875" style="1" customWidth="1"/>
    <col min="17" max="17" width="5.28515625" style="1" customWidth="1"/>
    <col min="18" max="20" width="3.85546875" style="1" customWidth="1"/>
    <col min="21" max="21" width="5.28515625" style="1" customWidth="1"/>
    <col min="22" max="24" width="3.85546875" style="1" customWidth="1"/>
    <col min="25" max="25" width="5.28515625" style="1" customWidth="1"/>
    <col min="26" max="28" width="3.85546875" style="1" customWidth="1"/>
    <col min="29" max="29" width="5.28515625" style="1" customWidth="1"/>
    <col min="30" max="30" width="5.140625" style="1" customWidth="1"/>
    <col min="31" max="16384" width="8.85546875" style="1"/>
  </cols>
  <sheetData>
    <row r="1" spans="1:30" ht="17.25" thickTop="1" thickBot="1" x14ac:dyDescent="0.3">
      <c r="A1" s="138"/>
      <c r="B1" s="889" t="s">
        <v>83</v>
      </c>
      <c r="C1" s="890"/>
      <c r="D1" s="890"/>
      <c r="E1" s="891"/>
      <c r="F1" s="889" t="s">
        <v>93</v>
      </c>
      <c r="G1" s="890"/>
      <c r="H1" s="890"/>
      <c r="I1" s="891"/>
      <c r="J1" s="889" t="s">
        <v>94</v>
      </c>
      <c r="K1" s="890"/>
      <c r="L1" s="890"/>
      <c r="M1" s="891"/>
      <c r="N1" s="889" t="s">
        <v>27</v>
      </c>
      <c r="O1" s="890"/>
      <c r="P1" s="890"/>
      <c r="Q1" s="891"/>
      <c r="R1" s="889" t="s">
        <v>95</v>
      </c>
      <c r="S1" s="890"/>
      <c r="T1" s="890"/>
      <c r="U1" s="891"/>
      <c r="V1" s="889" t="s">
        <v>97</v>
      </c>
      <c r="W1" s="890"/>
      <c r="X1" s="890"/>
      <c r="Y1" s="899"/>
      <c r="Z1" s="889" t="s">
        <v>89</v>
      </c>
      <c r="AA1" s="890"/>
      <c r="AB1" s="890"/>
      <c r="AC1" s="899"/>
      <c r="AD1" s="4"/>
    </row>
    <row r="2" spans="1:30" ht="18" customHeight="1" thickTop="1" thickBot="1" x14ac:dyDescent="0.3">
      <c r="A2" s="159"/>
      <c r="B2" s="63" t="s">
        <v>22</v>
      </c>
      <c r="C2" s="64" t="s">
        <v>21</v>
      </c>
      <c r="D2" s="58" t="s">
        <v>23</v>
      </c>
      <c r="E2" s="239" t="s">
        <v>96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  <c r="AD2" s="4"/>
    </row>
    <row r="3" spans="1:30" s="100" customFormat="1" ht="15" customHeight="1" thickTop="1" thickBot="1" x14ac:dyDescent="0.25">
      <c r="A3" s="160" t="s">
        <v>84</v>
      </c>
      <c r="B3" s="161">
        <f>B4+B5+B11</f>
        <v>691</v>
      </c>
      <c r="C3" s="162">
        <f>C4+C5+C11</f>
        <v>276</v>
      </c>
      <c r="D3" s="163">
        <f>D4+D5+D11</f>
        <v>967</v>
      </c>
      <c r="E3" s="229">
        <f t="shared" ref="E3:E13" si="0">D3-H3</f>
        <v>37</v>
      </c>
      <c r="F3" s="161">
        <f>F4+F5+F11</f>
        <v>665</v>
      </c>
      <c r="G3" s="162">
        <f>G4+G5+G11</f>
        <v>265</v>
      </c>
      <c r="H3" s="163">
        <f>H4+H5+H11</f>
        <v>930</v>
      </c>
      <c r="I3" s="165">
        <f t="shared" ref="I3:I32" si="1">($H3-H3)/$H3</f>
        <v>0</v>
      </c>
      <c r="J3" s="161">
        <f>J4+J5+J11</f>
        <v>655</v>
      </c>
      <c r="K3" s="162">
        <f>K4+K5+K11</f>
        <v>267</v>
      </c>
      <c r="L3" s="163">
        <f>L4+L5+L11</f>
        <v>922</v>
      </c>
      <c r="M3" s="165">
        <f t="shared" ref="M3:M32" si="2">($H3-L3)/$H3</f>
        <v>8.6021505376344086E-3</v>
      </c>
      <c r="N3" s="161">
        <f>N4+N5+N11</f>
        <v>648</v>
      </c>
      <c r="O3" s="166">
        <f>O4+O5+O11</f>
        <v>264</v>
      </c>
      <c r="P3" s="163">
        <f>P4+P5+P11</f>
        <v>912</v>
      </c>
      <c r="Q3" s="165">
        <f t="shared" ref="Q3:Q32" si="3">($H3-P3)/$H3</f>
        <v>1.935483870967742E-2</v>
      </c>
      <c r="R3" s="161">
        <f>R4+R5+R11</f>
        <v>643</v>
      </c>
      <c r="S3" s="166">
        <f>S4+S5+S11</f>
        <v>261</v>
      </c>
      <c r="T3" s="163">
        <f>T4+T5+T11</f>
        <v>904</v>
      </c>
      <c r="U3" s="165">
        <f t="shared" ref="U3:U32" si="4">($H3-T3)/$H3</f>
        <v>2.7956989247311829E-2</v>
      </c>
      <c r="V3" s="161">
        <f>V4+V5+V11</f>
        <v>627</v>
      </c>
      <c r="W3" s="166">
        <f>W4+W5+W11</f>
        <v>253</v>
      </c>
      <c r="X3" s="163">
        <f>X4+X5+X11</f>
        <v>880</v>
      </c>
      <c r="Y3" s="165">
        <f t="shared" ref="Y3:Y32" si="5">($H3-X3)/$H3</f>
        <v>5.3763440860215055E-2</v>
      </c>
      <c r="Z3" s="161">
        <f>Z4+Z5+Z11</f>
        <v>634</v>
      </c>
      <c r="AA3" s="166">
        <f>AA4+AA5+AA11</f>
        <v>251</v>
      </c>
      <c r="AB3" s="163">
        <f>AB4+AB5+AB11</f>
        <v>885</v>
      </c>
      <c r="AC3" s="165">
        <f t="shared" ref="AC3:AC32" si="6">($H3-AB3)/$H3</f>
        <v>4.8387096774193547E-2</v>
      </c>
      <c r="AD3" s="95"/>
    </row>
    <row r="4" spans="1:30" s="175" customFormat="1" ht="15" customHeight="1" thickBot="1" x14ac:dyDescent="0.25">
      <c r="A4" s="167" t="s">
        <v>85</v>
      </c>
      <c r="B4" s="168">
        <v>50</v>
      </c>
      <c r="C4" s="169">
        <v>6</v>
      </c>
      <c r="D4" s="170">
        <f>B4+C4</f>
        <v>56</v>
      </c>
      <c r="E4" s="240">
        <f t="shared" si="0"/>
        <v>4</v>
      </c>
      <c r="F4" s="168">
        <v>48</v>
      </c>
      <c r="G4" s="169">
        <v>4</v>
      </c>
      <c r="H4" s="169">
        <f t="shared" ref="H4:H10" si="7">F4+G4</f>
        <v>52</v>
      </c>
      <c r="I4" s="171">
        <f t="shared" si="1"/>
        <v>0</v>
      </c>
      <c r="J4" s="168">
        <v>47</v>
      </c>
      <c r="K4" s="169">
        <v>4</v>
      </c>
      <c r="L4" s="169">
        <f t="shared" ref="L4:L10" si="8">J4+K4</f>
        <v>51</v>
      </c>
      <c r="M4" s="171">
        <f t="shared" si="2"/>
        <v>1.9230769230769232E-2</v>
      </c>
      <c r="N4" s="168">
        <v>45</v>
      </c>
      <c r="O4" s="172">
        <v>4</v>
      </c>
      <c r="P4" s="169">
        <f t="shared" ref="P4:P10" si="9">N4+O4</f>
        <v>49</v>
      </c>
      <c r="Q4" s="171">
        <f t="shared" si="3"/>
        <v>5.7692307692307696E-2</v>
      </c>
      <c r="R4" s="168">
        <v>45</v>
      </c>
      <c r="S4" s="172">
        <v>4</v>
      </c>
      <c r="T4" s="169">
        <f t="shared" ref="T4:T10" si="10">R4+S4</f>
        <v>49</v>
      </c>
      <c r="U4" s="171">
        <f t="shared" si="4"/>
        <v>5.7692307692307696E-2</v>
      </c>
      <c r="V4" s="168">
        <v>42</v>
      </c>
      <c r="W4" s="172">
        <v>4</v>
      </c>
      <c r="X4" s="169">
        <f t="shared" ref="X4:X10" si="11">SUM(V4:W4)</f>
        <v>46</v>
      </c>
      <c r="Y4" s="171">
        <f t="shared" si="5"/>
        <v>0.11538461538461539</v>
      </c>
      <c r="Z4" s="168">
        <v>42</v>
      </c>
      <c r="AA4" s="172">
        <v>4</v>
      </c>
      <c r="AB4" s="169">
        <f t="shared" ref="AB4:AB32" si="12">SUM(Z4:AA4)</f>
        <v>46</v>
      </c>
      <c r="AC4" s="248">
        <f t="shared" si="6"/>
        <v>0.11538461538461539</v>
      </c>
      <c r="AD4" s="174"/>
    </row>
    <row r="5" spans="1:30" s="175" customFormat="1" ht="15" customHeight="1" thickBot="1" x14ac:dyDescent="0.25">
      <c r="A5" s="176" t="s">
        <v>81</v>
      </c>
      <c r="B5" s="177">
        <f>SUM(B6:B10)</f>
        <v>57</v>
      </c>
      <c r="C5" s="179">
        <f>SUM(C6:C10)</f>
        <v>25</v>
      </c>
      <c r="D5" s="178">
        <f>SUM(D6:D10)</f>
        <v>82</v>
      </c>
      <c r="E5" s="241">
        <f t="shared" si="0"/>
        <v>0</v>
      </c>
      <c r="F5" s="177">
        <f>SUM(F6:F10)</f>
        <v>57</v>
      </c>
      <c r="G5" s="179">
        <f>SUM(G6:G10)</f>
        <v>25</v>
      </c>
      <c r="H5" s="179">
        <f t="shared" si="7"/>
        <v>82</v>
      </c>
      <c r="I5" s="180">
        <f t="shared" si="1"/>
        <v>0</v>
      </c>
      <c r="J5" s="177">
        <f>SUM(J6:J10)</f>
        <v>53</v>
      </c>
      <c r="K5" s="179">
        <f>SUM(K6:K10)</f>
        <v>25</v>
      </c>
      <c r="L5" s="179">
        <f t="shared" si="8"/>
        <v>78</v>
      </c>
      <c r="M5" s="180">
        <f t="shared" si="2"/>
        <v>4.878048780487805E-2</v>
      </c>
      <c r="N5" s="177">
        <f>SUM(N6:N10)</f>
        <v>53</v>
      </c>
      <c r="O5" s="179">
        <f>SUM(O6:O10)</f>
        <v>25</v>
      </c>
      <c r="P5" s="179">
        <f t="shared" si="9"/>
        <v>78</v>
      </c>
      <c r="Q5" s="180">
        <f t="shared" si="3"/>
        <v>4.878048780487805E-2</v>
      </c>
      <c r="R5" s="177">
        <f>SUM(R6:R10)</f>
        <v>55</v>
      </c>
      <c r="S5" s="179">
        <f>SUM(S6:S10)</f>
        <v>23</v>
      </c>
      <c r="T5" s="181">
        <f t="shared" si="10"/>
        <v>78</v>
      </c>
      <c r="U5" s="180">
        <f t="shared" si="4"/>
        <v>4.878048780487805E-2</v>
      </c>
      <c r="V5" s="177">
        <f>SUM(V6:V10)</f>
        <v>55</v>
      </c>
      <c r="W5" s="179">
        <f>SUM(W6:W10)</f>
        <v>22</v>
      </c>
      <c r="X5" s="179">
        <f t="shared" si="11"/>
        <v>77</v>
      </c>
      <c r="Y5" s="180">
        <f t="shared" si="5"/>
        <v>6.097560975609756E-2</v>
      </c>
      <c r="Z5" s="177">
        <f>SUM(Z6:Z10)</f>
        <v>54</v>
      </c>
      <c r="AA5" s="179">
        <f>SUM(AA6:AA10)</f>
        <v>22</v>
      </c>
      <c r="AB5" s="179">
        <f t="shared" si="12"/>
        <v>76</v>
      </c>
      <c r="AC5" s="182">
        <f t="shared" si="6"/>
        <v>7.3170731707317069E-2</v>
      </c>
      <c r="AD5" s="174"/>
    </row>
    <row r="6" spans="1:30" s="175" customFormat="1" ht="15" customHeight="1" x14ac:dyDescent="0.2">
      <c r="A6" s="183" t="s">
        <v>9</v>
      </c>
      <c r="B6" s="184">
        <v>13</v>
      </c>
      <c r="C6" s="185">
        <v>6</v>
      </c>
      <c r="D6" s="186">
        <f>B6+C6</f>
        <v>19</v>
      </c>
      <c r="E6" s="230">
        <f t="shared" si="0"/>
        <v>0</v>
      </c>
      <c r="F6" s="184">
        <v>13</v>
      </c>
      <c r="G6" s="185">
        <v>6</v>
      </c>
      <c r="H6" s="187">
        <f t="shared" si="7"/>
        <v>19</v>
      </c>
      <c r="I6" s="208">
        <f t="shared" si="1"/>
        <v>0</v>
      </c>
      <c r="J6" s="184">
        <v>13</v>
      </c>
      <c r="K6" s="185">
        <v>6</v>
      </c>
      <c r="L6" s="187">
        <f t="shared" si="8"/>
        <v>19</v>
      </c>
      <c r="M6" s="208">
        <f t="shared" si="2"/>
        <v>0</v>
      </c>
      <c r="N6" s="184">
        <v>13</v>
      </c>
      <c r="O6" s="188">
        <v>6</v>
      </c>
      <c r="P6" s="187">
        <f t="shared" si="9"/>
        <v>19</v>
      </c>
      <c r="Q6" s="208">
        <f t="shared" si="3"/>
        <v>0</v>
      </c>
      <c r="R6" s="184">
        <v>13</v>
      </c>
      <c r="S6" s="188">
        <v>6</v>
      </c>
      <c r="T6" s="228">
        <f t="shared" si="10"/>
        <v>19</v>
      </c>
      <c r="U6" s="208">
        <f t="shared" si="4"/>
        <v>0</v>
      </c>
      <c r="V6" s="184">
        <v>13</v>
      </c>
      <c r="W6" s="188">
        <v>6</v>
      </c>
      <c r="X6" s="187">
        <f t="shared" si="11"/>
        <v>19</v>
      </c>
      <c r="Y6" s="208">
        <f t="shared" si="5"/>
        <v>0</v>
      </c>
      <c r="Z6" s="184">
        <v>13</v>
      </c>
      <c r="AA6" s="188">
        <v>6</v>
      </c>
      <c r="AB6" s="187">
        <f t="shared" si="12"/>
        <v>19</v>
      </c>
      <c r="AC6" s="208">
        <f t="shared" si="6"/>
        <v>0</v>
      </c>
      <c r="AD6" s="174"/>
    </row>
    <row r="7" spans="1:30" s="175" customFormat="1" ht="15" customHeight="1" x14ac:dyDescent="0.2">
      <c r="A7" s="189" t="s">
        <v>3</v>
      </c>
      <c r="B7" s="190">
        <v>7</v>
      </c>
      <c r="C7" s="191">
        <v>0</v>
      </c>
      <c r="D7" s="191">
        <f>B7+C7</f>
        <v>7</v>
      </c>
      <c r="E7" s="231">
        <f t="shared" si="0"/>
        <v>0</v>
      </c>
      <c r="F7" s="190">
        <v>7</v>
      </c>
      <c r="G7" s="191">
        <v>0</v>
      </c>
      <c r="H7" s="191">
        <f t="shared" si="7"/>
        <v>7</v>
      </c>
      <c r="I7" s="209">
        <f t="shared" si="1"/>
        <v>0</v>
      </c>
      <c r="J7" s="190">
        <v>7</v>
      </c>
      <c r="K7" s="191">
        <v>0</v>
      </c>
      <c r="L7" s="191">
        <f t="shared" si="8"/>
        <v>7</v>
      </c>
      <c r="M7" s="209">
        <f t="shared" si="2"/>
        <v>0</v>
      </c>
      <c r="N7" s="190">
        <v>7</v>
      </c>
      <c r="O7" s="192">
        <v>0</v>
      </c>
      <c r="P7" s="191">
        <f t="shared" si="9"/>
        <v>7</v>
      </c>
      <c r="Q7" s="209">
        <f t="shared" si="3"/>
        <v>0</v>
      </c>
      <c r="R7" s="190">
        <v>8</v>
      </c>
      <c r="S7" s="192">
        <v>0</v>
      </c>
      <c r="T7" s="192">
        <f t="shared" si="10"/>
        <v>8</v>
      </c>
      <c r="U7" s="209">
        <f t="shared" si="4"/>
        <v>-0.14285714285714285</v>
      </c>
      <c r="V7" s="190">
        <v>8</v>
      </c>
      <c r="W7" s="192">
        <v>0</v>
      </c>
      <c r="X7" s="191">
        <f t="shared" si="11"/>
        <v>8</v>
      </c>
      <c r="Y7" s="209">
        <f t="shared" si="5"/>
        <v>-0.14285714285714285</v>
      </c>
      <c r="Z7" s="190">
        <v>8</v>
      </c>
      <c r="AA7" s="216">
        <v>0</v>
      </c>
      <c r="AB7" s="191">
        <f t="shared" si="12"/>
        <v>8</v>
      </c>
      <c r="AC7" s="209">
        <f t="shared" si="6"/>
        <v>-0.14285714285714285</v>
      </c>
      <c r="AD7" s="174"/>
    </row>
    <row r="8" spans="1:30" s="175" customFormat="1" ht="15" customHeight="1" x14ac:dyDescent="0.2">
      <c r="A8" s="189" t="s">
        <v>13</v>
      </c>
      <c r="B8" s="190">
        <v>4</v>
      </c>
      <c r="C8" s="191">
        <v>16</v>
      </c>
      <c r="D8" s="191">
        <f>B8+C8</f>
        <v>20</v>
      </c>
      <c r="E8" s="231">
        <f t="shared" si="0"/>
        <v>0</v>
      </c>
      <c r="F8" s="190">
        <v>4</v>
      </c>
      <c r="G8" s="191">
        <v>16</v>
      </c>
      <c r="H8" s="191">
        <f t="shared" si="7"/>
        <v>20</v>
      </c>
      <c r="I8" s="209">
        <f t="shared" si="1"/>
        <v>0</v>
      </c>
      <c r="J8" s="190">
        <v>4</v>
      </c>
      <c r="K8" s="191">
        <v>16</v>
      </c>
      <c r="L8" s="191">
        <f t="shared" si="8"/>
        <v>20</v>
      </c>
      <c r="M8" s="209">
        <f t="shared" si="2"/>
        <v>0</v>
      </c>
      <c r="N8" s="190">
        <v>3</v>
      </c>
      <c r="O8" s="192">
        <v>16</v>
      </c>
      <c r="P8" s="191">
        <f t="shared" si="9"/>
        <v>19</v>
      </c>
      <c r="Q8" s="209">
        <f t="shared" si="3"/>
        <v>0.05</v>
      </c>
      <c r="R8" s="190">
        <v>4</v>
      </c>
      <c r="S8" s="192">
        <v>13</v>
      </c>
      <c r="T8" s="192">
        <f t="shared" si="10"/>
        <v>17</v>
      </c>
      <c r="U8" s="209">
        <f t="shared" si="4"/>
        <v>0.15</v>
      </c>
      <c r="V8" s="190">
        <v>4</v>
      </c>
      <c r="W8" s="192">
        <v>12</v>
      </c>
      <c r="X8" s="191">
        <f t="shared" si="11"/>
        <v>16</v>
      </c>
      <c r="Y8" s="209">
        <f t="shared" si="5"/>
        <v>0.2</v>
      </c>
      <c r="Z8" s="190">
        <v>4</v>
      </c>
      <c r="AA8" s="192">
        <v>12</v>
      </c>
      <c r="AB8" s="191">
        <f t="shared" si="12"/>
        <v>16</v>
      </c>
      <c r="AC8" s="209">
        <f t="shared" si="6"/>
        <v>0.2</v>
      </c>
      <c r="AD8" s="174"/>
    </row>
    <row r="9" spans="1:30" s="175" customFormat="1" ht="15" customHeight="1" x14ac:dyDescent="0.2">
      <c r="A9" s="189" t="s">
        <v>80</v>
      </c>
      <c r="B9" s="190">
        <v>21</v>
      </c>
      <c r="C9" s="191">
        <v>1</v>
      </c>
      <c r="D9" s="191">
        <f>B9+C9</f>
        <v>22</v>
      </c>
      <c r="E9" s="231">
        <f t="shared" si="0"/>
        <v>0</v>
      </c>
      <c r="F9" s="190">
        <v>21</v>
      </c>
      <c r="G9" s="191">
        <v>1</v>
      </c>
      <c r="H9" s="191">
        <f t="shared" si="7"/>
        <v>22</v>
      </c>
      <c r="I9" s="209">
        <f t="shared" si="1"/>
        <v>0</v>
      </c>
      <c r="J9" s="190">
        <v>21</v>
      </c>
      <c r="K9" s="191">
        <v>1</v>
      </c>
      <c r="L9" s="191">
        <f t="shared" si="8"/>
        <v>22</v>
      </c>
      <c r="M9" s="209">
        <f t="shared" si="2"/>
        <v>0</v>
      </c>
      <c r="N9" s="190">
        <v>22</v>
      </c>
      <c r="O9" s="192">
        <v>1</v>
      </c>
      <c r="P9" s="191">
        <f t="shared" si="9"/>
        <v>23</v>
      </c>
      <c r="Q9" s="209">
        <f t="shared" si="3"/>
        <v>-4.5454545454545456E-2</v>
      </c>
      <c r="R9" s="190">
        <v>22</v>
      </c>
      <c r="S9" s="192">
        <v>2</v>
      </c>
      <c r="T9" s="192">
        <f t="shared" si="10"/>
        <v>24</v>
      </c>
      <c r="U9" s="209">
        <f t="shared" si="4"/>
        <v>-9.0909090909090912E-2</v>
      </c>
      <c r="V9" s="190">
        <v>22</v>
      </c>
      <c r="W9" s="192">
        <v>2</v>
      </c>
      <c r="X9" s="191">
        <f t="shared" si="11"/>
        <v>24</v>
      </c>
      <c r="Y9" s="209">
        <f t="shared" si="5"/>
        <v>-9.0909090909090912E-2</v>
      </c>
      <c r="Z9" s="190">
        <v>21</v>
      </c>
      <c r="AA9" s="192">
        <v>2</v>
      </c>
      <c r="AB9" s="191">
        <f t="shared" si="12"/>
        <v>23</v>
      </c>
      <c r="AC9" s="209">
        <f t="shared" si="6"/>
        <v>-4.5454545454545456E-2</v>
      </c>
      <c r="AD9" s="174"/>
    </row>
    <row r="10" spans="1:30" s="175" customFormat="1" ht="15" customHeight="1" thickBot="1" x14ac:dyDescent="0.25">
      <c r="A10" s="193" t="s">
        <v>86</v>
      </c>
      <c r="B10" s="184">
        <v>12</v>
      </c>
      <c r="C10" s="185">
        <v>2</v>
      </c>
      <c r="D10" s="194">
        <f>B10+C10</f>
        <v>14</v>
      </c>
      <c r="E10" s="232">
        <f t="shared" si="0"/>
        <v>0</v>
      </c>
      <c r="F10" s="184">
        <v>12</v>
      </c>
      <c r="G10" s="185">
        <v>2</v>
      </c>
      <c r="H10" s="195">
        <f t="shared" si="7"/>
        <v>14</v>
      </c>
      <c r="I10" s="210">
        <f t="shared" si="1"/>
        <v>0</v>
      </c>
      <c r="J10" s="184">
        <v>8</v>
      </c>
      <c r="K10" s="185">
        <v>2</v>
      </c>
      <c r="L10" s="195">
        <f t="shared" si="8"/>
        <v>10</v>
      </c>
      <c r="M10" s="210">
        <f t="shared" si="2"/>
        <v>0.2857142857142857</v>
      </c>
      <c r="N10" s="184">
        <v>8</v>
      </c>
      <c r="O10" s="188">
        <v>2</v>
      </c>
      <c r="P10" s="195">
        <f t="shared" si="9"/>
        <v>10</v>
      </c>
      <c r="Q10" s="210">
        <f t="shared" si="3"/>
        <v>0.2857142857142857</v>
      </c>
      <c r="R10" s="184">
        <v>8</v>
      </c>
      <c r="S10" s="188">
        <v>2</v>
      </c>
      <c r="T10" s="227">
        <f t="shared" si="10"/>
        <v>10</v>
      </c>
      <c r="U10" s="210">
        <f t="shared" si="4"/>
        <v>0.2857142857142857</v>
      </c>
      <c r="V10" s="184">
        <v>8</v>
      </c>
      <c r="W10" s="188">
        <v>2</v>
      </c>
      <c r="X10" s="195">
        <f t="shared" si="11"/>
        <v>10</v>
      </c>
      <c r="Y10" s="210">
        <f t="shared" si="5"/>
        <v>0.2857142857142857</v>
      </c>
      <c r="Z10" s="184">
        <v>8</v>
      </c>
      <c r="AA10" s="188">
        <v>2</v>
      </c>
      <c r="AB10" s="195">
        <f t="shared" si="12"/>
        <v>10</v>
      </c>
      <c r="AC10" s="210">
        <f t="shared" si="6"/>
        <v>0.2857142857142857</v>
      </c>
      <c r="AD10" s="174"/>
    </row>
    <row r="11" spans="1:30" s="175" customFormat="1" ht="15" customHeight="1" thickBot="1" x14ac:dyDescent="0.25">
      <c r="A11" s="196" t="s">
        <v>82</v>
      </c>
      <c r="B11" s="197">
        <f>SUM(B12:B32)</f>
        <v>584</v>
      </c>
      <c r="C11" s="198">
        <f>SUM(C12:C32)</f>
        <v>245</v>
      </c>
      <c r="D11" s="199">
        <f>SUM(D12:D32)</f>
        <v>829</v>
      </c>
      <c r="E11" s="233">
        <f t="shared" si="0"/>
        <v>33</v>
      </c>
      <c r="F11" s="197">
        <f>SUM(F12:F32)</f>
        <v>560</v>
      </c>
      <c r="G11" s="198">
        <f>SUM(G12:G32)</f>
        <v>236</v>
      </c>
      <c r="H11" s="199">
        <f>SUM(H12:H32)</f>
        <v>796</v>
      </c>
      <c r="I11" s="200">
        <f t="shared" si="1"/>
        <v>0</v>
      </c>
      <c r="J11" s="197">
        <f>SUM(J12:J32)</f>
        <v>555</v>
      </c>
      <c r="K11" s="198">
        <f>SUM(K12:K32)</f>
        <v>238</v>
      </c>
      <c r="L11" s="198">
        <f>SUM(L12:L32)</f>
        <v>793</v>
      </c>
      <c r="M11" s="200">
        <f t="shared" si="2"/>
        <v>3.7688442211055275E-3</v>
      </c>
      <c r="N11" s="197">
        <f>SUM(N12:N32)</f>
        <v>550</v>
      </c>
      <c r="O11" s="201">
        <f>SUM(O12:O32)</f>
        <v>235</v>
      </c>
      <c r="P11" s="198">
        <f>SUM(P12:P32)</f>
        <v>785</v>
      </c>
      <c r="Q11" s="200">
        <f t="shared" si="3"/>
        <v>1.3819095477386936E-2</v>
      </c>
      <c r="R11" s="197">
        <f>SUM(R12:R32)</f>
        <v>543</v>
      </c>
      <c r="S11" s="201">
        <f>SUM(S12:S32)</f>
        <v>234</v>
      </c>
      <c r="T11" s="226">
        <f>SUM(T12:T32)</f>
        <v>777</v>
      </c>
      <c r="U11" s="200">
        <f t="shared" si="4"/>
        <v>2.3869346733668341E-2</v>
      </c>
      <c r="V11" s="197">
        <f>SUM(V12:V32)</f>
        <v>530</v>
      </c>
      <c r="W11" s="201">
        <f>SUM(W12:W32)</f>
        <v>227</v>
      </c>
      <c r="X11" s="198">
        <f>SUM(X12:X32)</f>
        <v>757</v>
      </c>
      <c r="Y11" s="200">
        <f t="shared" si="5"/>
        <v>4.8994974874371856E-2</v>
      </c>
      <c r="Z11" s="197">
        <f>SUM(Z12:Z32)</f>
        <v>538</v>
      </c>
      <c r="AA11" s="201">
        <f>SUM(AA12:AA32)</f>
        <v>225</v>
      </c>
      <c r="AB11" s="198">
        <f>SUM(AB12:AB32)</f>
        <v>763</v>
      </c>
      <c r="AC11" s="200">
        <f t="shared" si="6"/>
        <v>4.1457286432160803E-2</v>
      </c>
      <c r="AD11" s="174"/>
    </row>
    <row r="12" spans="1:30" s="175" customFormat="1" ht="15" customHeight="1" x14ac:dyDescent="0.2">
      <c r="A12" s="202" t="s">
        <v>44</v>
      </c>
      <c r="B12" s="203">
        <v>52</v>
      </c>
      <c r="C12" s="204">
        <v>65</v>
      </c>
      <c r="D12" s="205">
        <f>B12+C12</f>
        <v>117</v>
      </c>
      <c r="E12" s="230">
        <f t="shared" si="0"/>
        <v>4</v>
      </c>
      <c r="F12" s="203">
        <v>50</v>
      </c>
      <c r="G12" s="204">
        <v>63</v>
      </c>
      <c r="H12" s="204">
        <f>F12+G12</f>
        <v>113</v>
      </c>
      <c r="I12" s="208">
        <f t="shared" si="1"/>
        <v>0</v>
      </c>
      <c r="J12" s="203">
        <v>50</v>
      </c>
      <c r="K12" s="204">
        <v>66</v>
      </c>
      <c r="L12" s="204">
        <f>J12+K12</f>
        <v>116</v>
      </c>
      <c r="M12" s="208">
        <f t="shared" si="2"/>
        <v>-2.6548672566371681E-2</v>
      </c>
      <c r="N12" s="203">
        <v>50</v>
      </c>
      <c r="O12" s="204">
        <v>65</v>
      </c>
      <c r="P12" s="204">
        <f>N12+O12</f>
        <v>115</v>
      </c>
      <c r="Q12" s="208">
        <f t="shared" si="3"/>
        <v>-1.7699115044247787E-2</v>
      </c>
      <c r="R12" s="203">
        <v>50</v>
      </c>
      <c r="S12" s="204">
        <v>65</v>
      </c>
      <c r="T12" s="204">
        <f>R12+S12</f>
        <v>115</v>
      </c>
      <c r="U12" s="208">
        <f t="shared" si="4"/>
        <v>-1.7699115044247787E-2</v>
      </c>
      <c r="V12" s="203">
        <v>50</v>
      </c>
      <c r="W12" s="204">
        <v>62</v>
      </c>
      <c r="X12" s="204">
        <f>SUM(V12:W12)</f>
        <v>112</v>
      </c>
      <c r="Y12" s="208">
        <f t="shared" si="5"/>
        <v>8.8495575221238937E-3</v>
      </c>
      <c r="Z12" s="203">
        <v>50</v>
      </c>
      <c r="AA12" s="204">
        <v>62</v>
      </c>
      <c r="AB12" s="204">
        <f>SUM(Z12:AA12)</f>
        <v>112</v>
      </c>
      <c r="AC12" s="208">
        <f t="shared" si="6"/>
        <v>8.8495575221238937E-3</v>
      </c>
      <c r="AD12" s="174"/>
    </row>
    <row r="13" spans="1:30" s="175" customFormat="1" ht="15" customHeight="1" x14ac:dyDescent="0.2">
      <c r="A13" s="189" t="s">
        <v>9</v>
      </c>
      <c r="B13" s="190">
        <v>62</v>
      </c>
      <c r="C13" s="192">
        <v>22</v>
      </c>
      <c r="D13" s="205">
        <f t="shared" ref="D13:D32" si="13">B13+C13</f>
        <v>84</v>
      </c>
      <c r="E13" s="231">
        <f t="shared" si="0"/>
        <v>3</v>
      </c>
      <c r="F13" s="190">
        <v>59</v>
      </c>
      <c r="G13" s="192">
        <v>22</v>
      </c>
      <c r="H13" s="204">
        <f t="shared" ref="H13:H32" si="14">F13+G13</f>
        <v>81</v>
      </c>
      <c r="I13" s="209">
        <f t="shared" si="1"/>
        <v>0</v>
      </c>
      <c r="J13" s="190">
        <v>59</v>
      </c>
      <c r="K13" s="192">
        <v>21</v>
      </c>
      <c r="L13" s="192">
        <f t="shared" ref="L13:L32" si="15">J13+K13</f>
        <v>80</v>
      </c>
      <c r="M13" s="209">
        <f t="shared" si="2"/>
        <v>1.2345679012345678E-2</v>
      </c>
      <c r="N13" s="190">
        <v>58</v>
      </c>
      <c r="O13" s="192">
        <v>21</v>
      </c>
      <c r="P13" s="192">
        <f t="shared" ref="P13:P32" si="16">N13+O13</f>
        <v>79</v>
      </c>
      <c r="Q13" s="209">
        <f t="shared" si="3"/>
        <v>2.4691358024691357E-2</v>
      </c>
      <c r="R13" s="190">
        <v>59</v>
      </c>
      <c r="S13" s="192">
        <v>21</v>
      </c>
      <c r="T13" s="204">
        <f t="shared" ref="T13:T32" si="17">R13+S13</f>
        <v>80</v>
      </c>
      <c r="U13" s="209">
        <f t="shared" si="4"/>
        <v>1.2345679012345678E-2</v>
      </c>
      <c r="V13" s="190">
        <v>58</v>
      </c>
      <c r="W13" s="192">
        <v>21</v>
      </c>
      <c r="X13" s="204">
        <f>SUM(V13:W13)</f>
        <v>79</v>
      </c>
      <c r="Y13" s="209">
        <f t="shared" si="5"/>
        <v>2.4691358024691357E-2</v>
      </c>
      <c r="Z13" s="190">
        <v>58</v>
      </c>
      <c r="AA13" s="192">
        <v>21</v>
      </c>
      <c r="AB13" s="204">
        <f t="shared" si="12"/>
        <v>79</v>
      </c>
      <c r="AC13" s="209">
        <f t="shared" si="6"/>
        <v>2.4691358024691357E-2</v>
      </c>
      <c r="AD13" s="174"/>
    </row>
    <row r="14" spans="1:30" s="175" customFormat="1" ht="15" customHeight="1" x14ac:dyDescent="0.2">
      <c r="A14" s="189" t="s">
        <v>3</v>
      </c>
      <c r="B14" s="190">
        <v>8</v>
      </c>
      <c r="C14" s="192">
        <v>1</v>
      </c>
      <c r="D14" s="205">
        <f t="shared" si="13"/>
        <v>9</v>
      </c>
      <c r="E14" s="231">
        <f t="shared" ref="E14:E31" si="18">D14-H14</f>
        <v>-2</v>
      </c>
      <c r="F14" s="190">
        <v>10</v>
      </c>
      <c r="G14" s="192">
        <v>1</v>
      </c>
      <c r="H14" s="204">
        <f t="shared" si="14"/>
        <v>11</v>
      </c>
      <c r="I14" s="209">
        <f t="shared" si="1"/>
        <v>0</v>
      </c>
      <c r="J14" s="190">
        <v>10</v>
      </c>
      <c r="K14" s="192">
        <v>0</v>
      </c>
      <c r="L14" s="192">
        <f t="shared" si="15"/>
        <v>10</v>
      </c>
      <c r="M14" s="209">
        <f t="shared" si="2"/>
        <v>9.0909090909090912E-2</v>
      </c>
      <c r="N14" s="190">
        <v>10</v>
      </c>
      <c r="O14" s="192">
        <v>0</v>
      </c>
      <c r="P14" s="192">
        <f t="shared" si="16"/>
        <v>10</v>
      </c>
      <c r="Q14" s="209">
        <f t="shared" si="3"/>
        <v>9.0909090909090912E-2</v>
      </c>
      <c r="R14" s="190">
        <v>11</v>
      </c>
      <c r="S14" s="192">
        <v>0</v>
      </c>
      <c r="T14" s="204">
        <f t="shared" si="17"/>
        <v>11</v>
      </c>
      <c r="U14" s="209">
        <f t="shared" si="4"/>
        <v>0</v>
      </c>
      <c r="V14" s="190">
        <v>11</v>
      </c>
      <c r="W14" s="192">
        <v>0</v>
      </c>
      <c r="X14" s="192">
        <f t="shared" ref="X14:X32" si="19">V14+W14</f>
        <v>11</v>
      </c>
      <c r="Y14" s="209">
        <f t="shared" si="5"/>
        <v>0</v>
      </c>
      <c r="Z14" s="190">
        <v>11</v>
      </c>
      <c r="AA14" s="192">
        <v>0</v>
      </c>
      <c r="AB14" s="204">
        <f t="shared" si="12"/>
        <v>11</v>
      </c>
      <c r="AC14" s="209">
        <f t="shared" si="6"/>
        <v>0</v>
      </c>
      <c r="AD14" s="174"/>
    </row>
    <row r="15" spans="1:30" s="175" customFormat="1" ht="15" customHeight="1" x14ac:dyDescent="0.2">
      <c r="A15" s="189" t="s">
        <v>4</v>
      </c>
      <c r="B15" s="190">
        <v>62</v>
      </c>
      <c r="C15" s="192">
        <v>2</v>
      </c>
      <c r="D15" s="205">
        <f t="shared" si="13"/>
        <v>64</v>
      </c>
      <c r="E15" s="231">
        <f t="shared" si="18"/>
        <v>4</v>
      </c>
      <c r="F15" s="190">
        <v>58</v>
      </c>
      <c r="G15" s="192">
        <v>2</v>
      </c>
      <c r="H15" s="204">
        <f t="shared" si="14"/>
        <v>60</v>
      </c>
      <c r="I15" s="209">
        <f t="shared" si="1"/>
        <v>0</v>
      </c>
      <c r="J15" s="190">
        <v>56</v>
      </c>
      <c r="K15" s="192">
        <v>2</v>
      </c>
      <c r="L15" s="192">
        <f t="shared" si="15"/>
        <v>58</v>
      </c>
      <c r="M15" s="209">
        <f t="shared" si="2"/>
        <v>3.3333333333333333E-2</v>
      </c>
      <c r="N15" s="190">
        <v>56</v>
      </c>
      <c r="O15" s="192">
        <v>1</v>
      </c>
      <c r="P15" s="192">
        <f t="shared" si="16"/>
        <v>57</v>
      </c>
      <c r="Q15" s="209">
        <f t="shared" si="3"/>
        <v>0.05</v>
      </c>
      <c r="R15" s="190">
        <v>50</v>
      </c>
      <c r="S15" s="192">
        <v>1</v>
      </c>
      <c r="T15" s="204">
        <f t="shared" si="17"/>
        <v>51</v>
      </c>
      <c r="U15" s="209">
        <f t="shared" si="4"/>
        <v>0.15</v>
      </c>
      <c r="V15" s="190">
        <v>45</v>
      </c>
      <c r="W15" s="192">
        <v>1</v>
      </c>
      <c r="X15" s="204">
        <f t="shared" si="19"/>
        <v>46</v>
      </c>
      <c r="Y15" s="209">
        <f t="shared" si="5"/>
        <v>0.23333333333333334</v>
      </c>
      <c r="Z15" s="190">
        <v>45</v>
      </c>
      <c r="AA15" s="192">
        <v>1</v>
      </c>
      <c r="AB15" s="204">
        <f t="shared" si="12"/>
        <v>46</v>
      </c>
      <c r="AC15" s="209">
        <f t="shared" si="6"/>
        <v>0.23333333333333334</v>
      </c>
      <c r="AD15" s="174"/>
    </row>
    <row r="16" spans="1:30" s="175" customFormat="1" ht="15" customHeight="1" x14ac:dyDescent="0.2">
      <c r="A16" s="189" t="s">
        <v>11</v>
      </c>
      <c r="B16" s="190">
        <v>7</v>
      </c>
      <c r="C16" s="192">
        <v>7</v>
      </c>
      <c r="D16" s="205">
        <f t="shared" si="13"/>
        <v>14</v>
      </c>
      <c r="E16" s="231">
        <f t="shared" si="18"/>
        <v>0</v>
      </c>
      <c r="F16" s="190">
        <v>7</v>
      </c>
      <c r="G16" s="192">
        <v>7</v>
      </c>
      <c r="H16" s="204">
        <f t="shared" si="14"/>
        <v>14</v>
      </c>
      <c r="I16" s="209">
        <f t="shared" si="1"/>
        <v>0</v>
      </c>
      <c r="J16" s="190">
        <v>7</v>
      </c>
      <c r="K16" s="192">
        <v>7</v>
      </c>
      <c r="L16" s="192">
        <f t="shared" si="15"/>
        <v>14</v>
      </c>
      <c r="M16" s="209">
        <f t="shared" si="2"/>
        <v>0</v>
      </c>
      <c r="N16" s="190">
        <v>6</v>
      </c>
      <c r="O16" s="192">
        <v>7</v>
      </c>
      <c r="P16" s="192">
        <f t="shared" si="16"/>
        <v>13</v>
      </c>
      <c r="Q16" s="209">
        <f t="shared" si="3"/>
        <v>7.1428571428571425E-2</v>
      </c>
      <c r="R16" s="190">
        <v>6</v>
      </c>
      <c r="S16" s="192">
        <v>7</v>
      </c>
      <c r="T16" s="204">
        <f t="shared" si="17"/>
        <v>13</v>
      </c>
      <c r="U16" s="209">
        <f t="shared" si="4"/>
        <v>7.1428571428571425E-2</v>
      </c>
      <c r="V16" s="190">
        <v>6</v>
      </c>
      <c r="W16" s="192">
        <v>7</v>
      </c>
      <c r="X16" s="204">
        <f t="shared" si="19"/>
        <v>13</v>
      </c>
      <c r="Y16" s="209">
        <f t="shared" si="5"/>
        <v>7.1428571428571425E-2</v>
      </c>
      <c r="Z16" s="190">
        <v>6</v>
      </c>
      <c r="AA16" s="192">
        <v>7</v>
      </c>
      <c r="AB16" s="204">
        <f t="shared" si="12"/>
        <v>13</v>
      </c>
      <c r="AC16" s="209">
        <f t="shared" si="6"/>
        <v>7.1428571428571425E-2</v>
      </c>
      <c r="AD16" s="174"/>
    </row>
    <row r="17" spans="1:30" s="175" customFormat="1" ht="15" customHeight="1" x14ac:dyDescent="0.2">
      <c r="A17" s="189" t="s">
        <v>39</v>
      </c>
      <c r="B17" s="190">
        <v>23</v>
      </c>
      <c r="C17" s="192">
        <v>9</v>
      </c>
      <c r="D17" s="205">
        <f t="shared" si="13"/>
        <v>32</v>
      </c>
      <c r="E17" s="231">
        <f t="shared" si="18"/>
        <v>2</v>
      </c>
      <c r="F17" s="190">
        <v>22</v>
      </c>
      <c r="G17" s="192">
        <v>8</v>
      </c>
      <c r="H17" s="204">
        <f t="shared" si="14"/>
        <v>30</v>
      </c>
      <c r="I17" s="209">
        <f t="shared" si="1"/>
        <v>0</v>
      </c>
      <c r="J17" s="190">
        <v>20</v>
      </c>
      <c r="K17" s="192">
        <v>8</v>
      </c>
      <c r="L17" s="192">
        <f t="shared" si="15"/>
        <v>28</v>
      </c>
      <c r="M17" s="209">
        <f t="shared" si="2"/>
        <v>6.6666666666666666E-2</v>
      </c>
      <c r="N17" s="190">
        <v>20</v>
      </c>
      <c r="O17" s="192">
        <v>6</v>
      </c>
      <c r="P17" s="192">
        <f t="shared" si="16"/>
        <v>26</v>
      </c>
      <c r="Q17" s="209">
        <f t="shared" si="3"/>
        <v>0.13333333333333333</v>
      </c>
      <c r="R17" s="190">
        <v>20</v>
      </c>
      <c r="S17" s="192">
        <v>6</v>
      </c>
      <c r="T17" s="204">
        <f t="shared" si="17"/>
        <v>26</v>
      </c>
      <c r="U17" s="209">
        <f t="shared" si="4"/>
        <v>0.13333333333333333</v>
      </c>
      <c r="V17" s="190">
        <v>19</v>
      </c>
      <c r="W17" s="192">
        <v>4</v>
      </c>
      <c r="X17" s="204">
        <f t="shared" si="19"/>
        <v>23</v>
      </c>
      <c r="Y17" s="209">
        <f t="shared" si="5"/>
        <v>0.23333333333333334</v>
      </c>
      <c r="Z17" s="190">
        <v>19</v>
      </c>
      <c r="AA17" s="192">
        <v>4</v>
      </c>
      <c r="AB17" s="204">
        <f t="shared" si="12"/>
        <v>23</v>
      </c>
      <c r="AC17" s="209">
        <f t="shared" si="6"/>
        <v>0.23333333333333334</v>
      </c>
      <c r="AD17" s="174"/>
    </row>
    <row r="18" spans="1:30" s="175" customFormat="1" ht="15" customHeight="1" x14ac:dyDescent="0.2">
      <c r="A18" s="202" t="s">
        <v>7</v>
      </c>
      <c r="B18" s="190">
        <v>63</v>
      </c>
      <c r="C18" s="192">
        <v>5</v>
      </c>
      <c r="D18" s="205">
        <f t="shared" si="13"/>
        <v>68</v>
      </c>
      <c r="E18" s="231">
        <f t="shared" si="18"/>
        <v>3</v>
      </c>
      <c r="F18" s="190">
        <v>60</v>
      </c>
      <c r="G18" s="192">
        <v>5</v>
      </c>
      <c r="H18" s="204">
        <f t="shared" si="14"/>
        <v>65</v>
      </c>
      <c r="I18" s="209">
        <f t="shared" si="1"/>
        <v>0</v>
      </c>
      <c r="J18" s="190">
        <v>59</v>
      </c>
      <c r="K18" s="192">
        <v>5</v>
      </c>
      <c r="L18" s="192">
        <f t="shared" si="15"/>
        <v>64</v>
      </c>
      <c r="M18" s="209">
        <f t="shared" si="2"/>
        <v>1.5384615384615385E-2</v>
      </c>
      <c r="N18" s="190">
        <v>61</v>
      </c>
      <c r="O18" s="192">
        <v>5</v>
      </c>
      <c r="P18" s="192">
        <f t="shared" si="16"/>
        <v>66</v>
      </c>
      <c r="Q18" s="209">
        <f t="shared" si="3"/>
        <v>-1.5384615384615385E-2</v>
      </c>
      <c r="R18" s="190">
        <v>62</v>
      </c>
      <c r="S18" s="192">
        <v>5</v>
      </c>
      <c r="T18" s="204">
        <f t="shared" si="17"/>
        <v>67</v>
      </c>
      <c r="U18" s="209">
        <f t="shared" si="4"/>
        <v>-3.0769230769230771E-2</v>
      </c>
      <c r="V18" s="190">
        <v>61</v>
      </c>
      <c r="W18" s="192">
        <v>5</v>
      </c>
      <c r="X18" s="204">
        <f t="shared" si="19"/>
        <v>66</v>
      </c>
      <c r="Y18" s="209">
        <f t="shared" si="5"/>
        <v>-1.5384615384615385E-2</v>
      </c>
      <c r="Z18" s="190">
        <v>61</v>
      </c>
      <c r="AA18" s="192">
        <v>5</v>
      </c>
      <c r="AB18" s="204">
        <f t="shared" si="12"/>
        <v>66</v>
      </c>
      <c r="AC18" s="209">
        <f t="shared" si="6"/>
        <v>-1.5384615384615385E-2</v>
      </c>
      <c r="AD18" s="174"/>
    </row>
    <row r="19" spans="1:30" s="175" customFormat="1" ht="15" customHeight="1" x14ac:dyDescent="0.2">
      <c r="A19" s="202" t="s">
        <v>138</v>
      </c>
      <c r="B19" s="190">
        <v>22</v>
      </c>
      <c r="C19" s="192">
        <v>39</v>
      </c>
      <c r="D19" s="205">
        <f t="shared" si="13"/>
        <v>61</v>
      </c>
      <c r="E19" s="231">
        <f t="shared" si="18"/>
        <v>0</v>
      </c>
      <c r="F19" s="190">
        <v>22</v>
      </c>
      <c r="G19" s="192">
        <v>39</v>
      </c>
      <c r="H19" s="204">
        <f t="shared" si="14"/>
        <v>61</v>
      </c>
      <c r="I19" s="209">
        <f t="shared" si="1"/>
        <v>0</v>
      </c>
      <c r="J19" s="190">
        <v>22</v>
      </c>
      <c r="K19" s="192">
        <v>40</v>
      </c>
      <c r="L19" s="192">
        <f t="shared" si="15"/>
        <v>62</v>
      </c>
      <c r="M19" s="209">
        <f t="shared" si="2"/>
        <v>-1.6393442622950821E-2</v>
      </c>
      <c r="N19" s="190">
        <v>22</v>
      </c>
      <c r="O19" s="192">
        <v>41</v>
      </c>
      <c r="P19" s="192">
        <f t="shared" si="16"/>
        <v>63</v>
      </c>
      <c r="Q19" s="209">
        <f t="shared" si="3"/>
        <v>-3.2786885245901641E-2</v>
      </c>
      <c r="R19" s="190">
        <v>20</v>
      </c>
      <c r="S19" s="192">
        <v>40</v>
      </c>
      <c r="T19" s="204">
        <f t="shared" si="17"/>
        <v>60</v>
      </c>
      <c r="U19" s="209">
        <f t="shared" si="4"/>
        <v>1.6393442622950821E-2</v>
      </c>
      <c r="V19" s="190">
        <v>20</v>
      </c>
      <c r="W19" s="192">
        <v>40</v>
      </c>
      <c r="X19" s="204">
        <f t="shared" si="19"/>
        <v>60</v>
      </c>
      <c r="Y19" s="209">
        <f t="shared" si="5"/>
        <v>1.6393442622950821E-2</v>
      </c>
      <c r="Z19" s="190">
        <v>19</v>
      </c>
      <c r="AA19" s="192">
        <v>38</v>
      </c>
      <c r="AB19" s="204">
        <f t="shared" si="12"/>
        <v>57</v>
      </c>
      <c r="AC19" s="209">
        <f t="shared" si="6"/>
        <v>6.5573770491803282E-2</v>
      </c>
      <c r="AD19" s="174"/>
    </row>
    <row r="20" spans="1:30" s="175" customFormat="1" ht="15" customHeight="1" x14ac:dyDescent="0.2">
      <c r="A20" s="202" t="s">
        <v>1</v>
      </c>
      <c r="B20" s="190">
        <v>15</v>
      </c>
      <c r="C20" s="192">
        <v>1</v>
      </c>
      <c r="D20" s="205">
        <f t="shared" si="13"/>
        <v>16</v>
      </c>
      <c r="E20" s="231">
        <f t="shared" si="18"/>
        <v>0</v>
      </c>
      <c r="F20" s="190">
        <v>15</v>
      </c>
      <c r="G20" s="192">
        <v>1</v>
      </c>
      <c r="H20" s="204">
        <f t="shared" si="14"/>
        <v>16</v>
      </c>
      <c r="I20" s="209">
        <f t="shared" si="1"/>
        <v>0</v>
      </c>
      <c r="J20" s="190">
        <v>18</v>
      </c>
      <c r="K20" s="192">
        <v>1</v>
      </c>
      <c r="L20" s="192">
        <f t="shared" si="15"/>
        <v>19</v>
      </c>
      <c r="M20" s="209">
        <f t="shared" si="2"/>
        <v>-0.1875</v>
      </c>
      <c r="N20" s="190">
        <v>18</v>
      </c>
      <c r="O20" s="192">
        <v>1</v>
      </c>
      <c r="P20" s="192">
        <f t="shared" si="16"/>
        <v>19</v>
      </c>
      <c r="Q20" s="209">
        <f t="shared" si="3"/>
        <v>-0.1875</v>
      </c>
      <c r="R20" s="190">
        <v>17</v>
      </c>
      <c r="S20" s="192">
        <v>1</v>
      </c>
      <c r="T20" s="204">
        <f t="shared" si="17"/>
        <v>18</v>
      </c>
      <c r="U20" s="209">
        <f t="shared" si="4"/>
        <v>-0.125</v>
      </c>
      <c r="V20" s="190">
        <v>16</v>
      </c>
      <c r="W20" s="192">
        <v>1</v>
      </c>
      <c r="X20" s="204">
        <f t="shared" si="19"/>
        <v>17</v>
      </c>
      <c r="Y20" s="209">
        <f t="shared" si="5"/>
        <v>-6.25E-2</v>
      </c>
      <c r="Z20" s="190">
        <v>16</v>
      </c>
      <c r="AA20" s="192">
        <v>1</v>
      </c>
      <c r="AB20" s="204">
        <f t="shared" si="12"/>
        <v>17</v>
      </c>
      <c r="AC20" s="209">
        <f t="shared" si="6"/>
        <v>-6.25E-2</v>
      </c>
      <c r="AD20" s="174"/>
    </row>
    <row r="21" spans="1:30" s="175" customFormat="1" ht="15" customHeight="1" x14ac:dyDescent="0.2">
      <c r="A21" s="202" t="s">
        <v>60</v>
      </c>
      <c r="B21" s="190">
        <v>23</v>
      </c>
      <c r="C21" s="192">
        <v>33</v>
      </c>
      <c r="D21" s="205">
        <f t="shared" si="13"/>
        <v>56</v>
      </c>
      <c r="E21" s="231">
        <f t="shared" si="18"/>
        <v>4</v>
      </c>
      <c r="F21" s="190">
        <v>20</v>
      </c>
      <c r="G21" s="192">
        <v>32</v>
      </c>
      <c r="H21" s="204">
        <f t="shared" si="14"/>
        <v>52</v>
      </c>
      <c r="I21" s="209">
        <f t="shared" si="1"/>
        <v>0</v>
      </c>
      <c r="J21" s="190">
        <v>21</v>
      </c>
      <c r="K21" s="192">
        <v>32</v>
      </c>
      <c r="L21" s="192">
        <f t="shared" si="15"/>
        <v>53</v>
      </c>
      <c r="M21" s="209">
        <f t="shared" si="2"/>
        <v>-1.9230769230769232E-2</v>
      </c>
      <c r="N21" s="190">
        <v>21</v>
      </c>
      <c r="O21" s="192">
        <v>33</v>
      </c>
      <c r="P21" s="192">
        <f t="shared" si="16"/>
        <v>54</v>
      </c>
      <c r="Q21" s="209">
        <f t="shared" si="3"/>
        <v>-3.8461538461538464E-2</v>
      </c>
      <c r="R21" s="190">
        <v>21</v>
      </c>
      <c r="S21" s="192">
        <v>33</v>
      </c>
      <c r="T21" s="204">
        <f t="shared" si="17"/>
        <v>54</v>
      </c>
      <c r="U21" s="209">
        <f t="shared" si="4"/>
        <v>-3.8461538461538464E-2</v>
      </c>
      <c r="V21" s="190">
        <v>21</v>
      </c>
      <c r="W21" s="192">
        <v>33</v>
      </c>
      <c r="X21" s="204">
        <f t="shared" si="19"/>
        <v>54</v>
      </c>
      <c r="Y21" s="209">
        <f t="shared" si="5"/>
        <v>-3.8461538461538464E-2</v>
      </c>
      <c r="Z21" s="190">
        <v>21</v>
      </c>
      <c r="AA21" s="192">
        <v>33</v>
      </c>
      <c r="AB21" s="204">
        <f t="shared" si="12"/>
        <v>54</v>
      </c>
      <c r="AC21" s="209">
        <f t="shared" si="6"/>
        <v>-3.8461538461538464E-2</v>
      </c>
      <c r="AD21" s="174"/>
    </row>
    <row r="22" spans="1:30" s="175" customFormat="1" ht="15" customHeight="1" x14ac:dyDescent="0.2">
      <c r="A22" s="202" t="s">
        <v>10</v>
      </c>
      <c r="B22" s="190">
        <v>20</v>
      </c>
      <c r="C22" s="192">
        <v>7</v>
      </c>
      <c r="D22" s="205">
        <f t="shared" si="13"/>
        <v>27</v>
      </c>
      <c r="E22" s="231">
        <f t="shared" si="18"/>
        <v>1</v>
      </c>
      <c r="F22" s="190">
        <v>19</v>
      </c>
      <c r="G22" s="192">
        <v>7</v>
      </c>
      <c r="H22" s="204">
        <f t="shared" si="14"/>
        <v>26</v>
      </c>
      <c r="I22" s="209">
        <f t="shared" si="1"/>
        <v>0</v>
      </c>
      <c r="J22" s="190">
        <v>19</v>
      </c>
      <c r="K22" s="192">
        <v>7</v>
      </c>
      <c r="L22" s="192">
        <f t="shared" si="15"/>
        <v>26</v>
      </c>
      <c r="M22" s="209">
        <f t="shared" si="2"/>
        <v>0</v>
      </c>
      <c r="N22" s="190">
        <v>16</v>
      </c>
      <c r="O22" s="192">
        <v>8</v>
      </c>
      <c r="P22" s="192">
        <f t="shared" si="16"/>
        <v>24</v>
      </c>
      <c r="Q22" s="209">
        <f t="shared" si="3"/>
        <v>7.6923076923076927E-2</v>
      </c>
      <c r="R22" s="190">
        <v>16</v>
      </c>
      <c r="S22" s="192">
        <v>8</v>
      </c>
      <c r="T22" s="204">
        <f t="shared" si="17"/>
        <v>24</v>
      </c>
      <c r="U22" s="209">
        <f t="shared" si="4"/>
        <v>7.6923076923076927E-2</v>
      </c>
      <c r="V22" s="190">
        <v>16</v>
      </c>
      <c r="W22" s="192">
        <v>8</v>
      </c>
      <c r="X22" s="204">
        <f t="shared" si="19"/>
        <v>24</v>
      </c>
      <c r="Y22" s="209">
        <f t="shared" si="5"/>
        <v>7.6923076923076927E-2</v>
      </c>
      <c r="Z22" s="190">
        <v>16</v>
      </c>
      <c r="AA22" s="192">
        <v>8</v>
      </c>
      <c r="AB22" s="204">
        <f t="shared" si="12"/>
        <v>24</v>
      </c>
      <c r="AC22" s="209">
        <f t="shared" si="6"/>
        <v>7.6923076923076927E-2</v>
      </c>
      <c r="AD22" s="174"/>
    </row>
    <row r="23" spans="1:30" s="175" customFormat="1" ht="15" customHeight="1" x14ac:dyDescent="0.2">
      <c r="A23" s="202" t="s">
        <v>91</v>
      </c>
      <c r="B23" s="190">
        <v>41</v>
      </c>
      <c r="C23" s="192">
        <v>4</v>
      </c>
      <c r="D23" s="205">
        <f t="shared" si="13"/>
        <v>45</v>
      </c>
      <c r="E23" s="231">
        <f t="shared" si="18"/>
        <v>1</v>
      </c>
      <c r="F23" s="190">
        <v>41</v>
      </c>
      <c r="G23" s="192">
        <v>3</v>
      </c>
      <c r="H23" s="204">
        <f t="shared" si="14"/>
        <v>44</v>
      </c>
      <c r="I23" s="209">
        <f t="shared" si="1"/>
        <v>0</v>
      </c>
      <c r="J23" s="190">
        <v>40</v>
      </c>
      <c r="K23" s="192">
        <v>3</v>
      </c>
      <c r="L23" s="192">
        <f t="shared" si="15"/>
        <v>43</v>
      </c>
      <c r="M23" s="209">
        <f t="shared" si="2"/>
        <v>2.2727272727272728E-2</v>
      </c>
      <c r="N23" s="190">
        <v>40</v>
      </c>
      <c r="O23" s="192">
        <v>3</v>
      </c>
      <c r="P23" s="192">
        <f t="shared" si="16"/>
        <v>43</v>
      </c>
      <c r="Q23" s="209">
        <f t="shared" si="3"/>
        <v>2.2727272727272728E-2</v>
      </c>
      <c r="R23" s="190">
        <v>40</v>
      </c>
      <c r="S23" s="192">
        <v>3</v>
      </c>
      <c r="T23" s="204">
        <f t="shared" si="17"/>
        <v>43</v>
      </c>
      <c r="U23" s="209">
        <f t="shared" si="4"/>
        <v>2.2727272727272728E-2</v>
      </c>
      <c r="V23" s="190">
        <v>40</v>
      </c>
      <c r="W23" s="192">
        <v>3</v>
      </c>
      <c r="X23" s="204">
        <f t="shared" si="19"/>
        <v>43</v>
      </c>
      <c r="Y23" s="209">
        <f t="shared" si="5"/>
        <v>2.2727272727272728E-2</v>
      </c>
      <c r="Z23" s="190">
        <v>40</v>
      </c>
      <c r="AA23" s="192">
        <v>3</v>
      </c>
      <c r="AB23" s="204">
        <f t="shared" si="12"/>
        <v>43</v>
      </c>
      <c r="AC23" s="209">
        <f t="shared" si="6"/>
        <v>2.2727272727272728E-2</v>
      </c>
      <c r="AD23" s="174"/>
    </row>
    <row r="24" spans="1:30" s="175" customFormat="1" ht="15" customHeight="1" x14ac:dyDescent="0.2">
      <c r="A24" s="202" t="s">
        <v>56</v>
      </c>
      <c r="B24" s="190">
        <v>51</v>
      </c>
      <c r="C24" s="192">
        <v>6</v>
      </c>
      <c r="D24" s="205">
        <f t="shared" si="13"/>
        <v>57</v>
      </c>
      <c r="E24" s="231">
        <f t="shared" si="18"/>
        <v>1</v>
      </c>
      <c r="F24" s="190">
        <v>51</v>
      </c>
      <c r="G24" s="192">
        <v>5</v>
      </c>
      <c r="H24" s="204">
        <f t="shared" si="14"/>
        <v>56</v>
      </c>
      <c r="I24" s="209">
        <f t="shared" si="1"/>
        <v>0</v>
      </c>
      <c r="J24" s="190">
        <v>50</v>
      </c>
      <c r="K24" s="192">
        <v>5</v>
      </c>
      <c r="L24" s="192">
        <f t="shared" si="15"/>
        <v>55</v>
      </c>
      <c r="M24" s="209">
        <f t="shared" si="2"/>
        <v>1.7857142857142856E-2</v>
      </c>
      <c r="N24" s="190">
        <v>49</v>
      </c>
      <c r="O24" s="192">
        <v>4</v>
      </c>
      <c r="P24" s="192">
        <f t="shared" si="16"/>
        <v>53</v>
      </c>
      <c r="Q24" s="209">
        <f t="shared" si="3"/>
        <v>5.3571428571428568E-2</v>
      </c>
      <c r="R24" s="190">
        <v>48</v>
      </c>
      <c r="S24" s="192">
        <v>4</v>
      </c>
      <c r="T24" s="204">
        <f t="shared" si="17"/>
        <v>52</v>
      </c>
      <c r="U24" s="209">
        <f t="shared" si="4"/>
        <v>7.1428571428571425E-2</v>
      </c>
      <c r="V24" s="190">
        <v>47</v>
      </c>
      <c r="W24" s="192">
        <v>3</v>
      </c>
      <c r="X24" s="204">
        <f t="shared" si="19"/>
        <v>50</v>
      </c>
      <c r="Y24" s="209">
        <f t="shared" si="5"/>
        <v>0.10714285714285714</v>
      </c>
      <c r="Z24" s="190">
        <v>47</v>
      </c>
      <c r="AA24" s="192">
        <v>3</v>
      </c>
      <c r="AB24" s="204">
        <f t="shared" si="12"/>
        <v>50</v>
      </c>
      <c r="AC24" s="209">
        <f t="shared" si="6"/>
        <v>0.10714285714285714</v>
      </c>
      <c r="AD24" s="174"/>
    </row>
    <row r="25" spans="1:30" s="175" customFormat="1" ht="15" customHeight="1" x14ac:dyDescent="0.2">
      <c r="A25" s="202" t="s">
        <v>15</v>
      </c>
      <c r="B25" s="190">
        <v>43</v>
      </c>
      <c r="C25" s="192">
        <v>0</v>
      </c>
      <c r="D25" s="205">
        <f t="shared" si="13"/>
        <v>43</v>
      </c>
      <c r="E25" s="231">
        <f t="shared" si="18"/>
        <v>1</v>
      </c>
      <c r="F25" s="190">
        <v>42</v>
      </c>
      <c r="G25" s="192">
        <v>0</v>
      </c>
      <c r="H25" s="204">
        <f t="shared" si="14"/>
        <v>42</v>
      </c>
      <c r="I25" s="209">
        <f t="shared" si="1"/>
        <v>0</v>
      </c>
      <c r="J25" s="190">
        <v>40</v>
      </c>
      <c r="K25" s="192">
        <v>0</v>
      </c>
      <c r="L25" s="192">
        <f t="shared" si="15"/>
        <v>40</v>
      </c>
      <c r="M25" s="209">
        <f t="shared" si="2"/>
        <v>4.7619047619047616E-2</v>
      </c>
      <c r="N25" s="190">
        <v>40</v>
      </c>
      <c r="O25" s="192">
        <v>0</v>
      </c>
      <c r="P25" s="192">
        <f t="shared" si="16"/>
        <v>40</v>
      </c>
      <c r="Q25" s="209">
        <f t="shared" si="3"/>
        <v>4.7619047619047616E-2</v>
      </c>
      <c r="R25" s="190">
        <v>39</v>
      </c>
      <c r="S25" s="192">
        <v>0</v>
      </c>
      <c r="T25" s="204">
        <f t="shared" si="17"/>
        <v>39</v>
      </c>
      <c r="U25" s="209">
        <f t="shared" si="4"/>
        <v>7.1428571428571425E-2</v>
      </c>
      <c r="V25" s="207">
        <v>38</v>
      </c>
      <c r="W25" s="192">
        <v>0</v>
      </c>
      <c r="X25" s="204">
        <f t="shared" si="19"/>
        <v>38</v>
      </c>
      <c r="Y25" s="209">
        <f t="shared" si="5"/>
        <v>9.5238095238095233E-2</v>
      </c>
      <c r="Z25" s="190">
        <v>47</v>
      </c>
      <c r="AA25" s="192">
        <v>0</v>
      </c>
      <c r="AB25" s="204">
        <f t="shared" si="12"/>
        <v>47</v>
      </c>
      <c r="AC25" s="209">
        <f t="shared" si="6"/>
        <v>-0.11904761904761904</v>
      </c>
      <c r="AD25" s="174"/>
    </row>
    <row r="26" spans="1:30" s="175" customFormat="1" ht="15" customHeight="1" x14ac:dyDescent="0.2">
      <c r="A26" s="202" t="s">
        <v>16</v>
      </c>
      <c r="B26" s="190">
        <v>10</v>
      </c>
      <c r="C26" s="192">
        <v>2</v>
      </c>
      <c r="D26" s="205">
        <f t="shared" si="13"/>
        <v>12</v>
      </c>
      <c r="E26" s="231">
        <f t="shared" si="18"/>
        <v>4</v>
      </c>
      <c r="F26" s="190">
        <v>6</v>
      </c>
      <c r="G26" s="192">
        <v>2</v>
      </c>
      <c r="H26" s="204">
        <f t="shared" si="14"/>
        <v>8</v>
      </c>
      <c r="I26" s="209">
        <f t="shared" si="1"/>
        <v>0</v>
      </c>
      <c r="J26" s="190">
        <v>7</v>
      </c>
      <c r="K26" s="192">
        <v>2</v>
      </c>
      <c r="L26" s="192">
        <f t="shared" si="15"/>
        <v>9</v>
      </c>
      <c r="M26" s="209">
        <f t="shared" si="2"/>
        <v>-0.125</v>
      </c>
      <c r="N26" s="190">
        <v>8</v>
      </c>
      <c r="O26" s="192">
        <v>2</v>
      </c>
      <c r="P26" s="192">
        <f t="shared" si="16"/>
        <v>10</v>
      </c>
      <c r="Q26" s="209">
        <f t="shared" si="3"/>
        <v>-0.25</v>
      </c>
      <c r="R26" s="190">
        <v>8</v>
      </c>
      <c r="S26" s="192">
        <v>2</v>
      </c>
      <c r="T26" s="204">
        <f t="shared" si="17"/>
        <v>10</v>
      </c>
      <c r="U26" s="209">
        <f t="shared" si="4"/>
        <v>-0.25</v>
      </c>
      <c r="V26" s="190">
        <v>8</v>
      </c>
      <c r="W26" s="192">
        <v>2</v>
      </c>
      <c r="X26" s="204">
        <f t="shared" si="19"/>
        <v>10</v>
      </c>
      <c r="Y26" s="209">
        <f t="shared" si="5"/>
        <v>-0.25</v>
      </c>
      <c r="Z26" s="190">
        <v>7</v>
      </c>
      <c r="AA26" s="192">
        <v>2</v>
      </c>
      <c r="AB26" s="204">
        <f t="shared" si="12"/>
        <v>9</v>
      </c>
      <c r="AC26" s="209">
        <f t="shared" si="6"/>
        <v>-0.125</v>
      </c>
      <c r="AD26" s="174"/>
    </row>
    <row r="27" spans="1:30" s="175" customFormat="1" ht="15" customHeight="1" x14ac:dyDescent="0.2">
      <c r="A27" s="202" t="s">
        <v>18</v>
      </c>
      <c r="B27" s="190">
        <v>4</v>
      </c>
      <c r="C27" s="192">
        <v>5</v>
      </c>
      <c r="D27" s="205">
        <f t="shared" si="13"/>
        <v>9</v>
      </c>
      <c r="E27" s="231">
        <f t="shared" si="18"/>
        <v>2</v>
      </c>
      <c r="F27" s="190">
        <v>3</v>
      </c>
      <c r="G27" s="192">
        <v>4</v>
      </c>
      <c r="H27" s="204">
        <f t="shared" si="14"/>
        <v>7</v>
      </c>
      <c r="I27" s="209">
        <f t="shared" si="1"/>
        <v>0</v>
      </c>
      <c r="J27" s="190">
        <v>4</v>
      </c>
      <c r="K27" s="192">
        <v>4</v>
      </c>
      <c r="L27" s="192">
        <f t="shared" si="15"/>
        <v>8</v>
      </c>
      <c r="M27" s="209">
        <f t="shared" si="2"/>
        <v>-0.14285714285714285</v>
      </c>
      <c r="N27" s="190">
        <v>4</v>
      </c>
      <c r="O27" s="192">
        <v>3</v>
      </c>
      <c r="P27" s="192">
        <f t="shared" si="16"/>
        <v>7</v>
      </c>
      <c r="Q27" s="209">
        <f t="shared" si="3"/>
        <v>0</v>
      </c>
      <c r="R27" s="190">
        <v>3</v>
      </c>
      <c r="S27" s="192">
        <v>3</v>
      </c>
      <c r="T27" s="204">
        <f t="shared" si="17"/>
        <v>6</v>
      </c>
      <c r="U27" s="209">
        <f t="shared" si="4"/>
        <v>0.14285714285714285</v>
      </c>
      <c r="V27" s="190">
        <v>3</v>
      </c>
      <c r="W27" s="192">
        <v>3</v>
      </c>
      <c r="X27" s="204">
        <f t="shared" si="19"/>
        <v>6</v>
      </c>
      <c r="Y27" s="209">
        <f t="shared" si="5"/>
        <v>0.14285714285714285</v>
      </c>
      <c r="Z27" s="190">
        <v>3</v>
      </c>
      <c r="AA27" s="192">
        <v>3</v>
      </c>
      <c r="AB27" s="204">
        <f t="shared" si="12"/>
        <v>6</v>
      </c>
      <c r="AC27" s="209">
        <f t="shared" si="6"/>
        <v>0.14285714285714285</v>
      </c>
      <c r="AD27" s="174"/>
    </row>
    <row r="28" spans="1:30" s="175" customFormat="1" ht="15" customHeight="1" x14ac:dyDescent="0.2">
      <c r="A28" s="202" t="s">
        <v>14</v>
      </c>
      <c r="B28" s="190">
        <v>3</v>
      </c>
      <c r="C28" s="192">
        <v>8</v>
      </c>
      <c r="D28" s="205">
        <f t="shared" si="13"/>
        <v>11</v>
      </c>
      <c r="E28" s="231">
        <f t="shared" si="18"/>
        <v>0</v>
      </c>
      <c r="F28" s="190">
        <v>3</v>
      </c>
      <c r="G28" s="192">
        <v>8</v>
      </c>
      <c r="H28" s="204">
        <f t="shared" si="14"/>
        <v>11</v>
      </c>
      <c r="I28" s="209">
        <f t="shared" si="1"/>
        <v>0</v>
      </c>
      <c r="J28" s="190">
        <v>3</v>
      </c>
      <c r="K28" s="192">
        <v>8</v>
      </c>
      <c r="L28" s="192">
        <f t="shared" si="15"/>
        <v>11</v>
      </c>
      <c r="M28" s="209">
        <f t="shared" si="2"/>
        <v>0</v>
      </c>
      <c r="N28" s="190">
        <v>3</v>
      </c>
      <c r="O28" s="192">
        <v>9</v>
      </c>
      <c r="P28" s="192">
        <f t="shared" si="16"/>
        <v>12</v>
      </c>
      <c r="Q28" s="209">
        <f t="shared" si="3"/>
        <v>-9.0909090909090912E-2</v>
      </c>
      <c r="R28" s="190">
        <v>3</v>
      </c>
      <c r="S28" s="192">
        <v>9</v>
      </c>
      <c r="T28" s="204">
        <f t="shared" si="17"/>
        <v>12</v>
      </c>
      <c r="U28" s="209">
        <f t="shared" si="4"/>
        <v>-9.0909090909090912E-2</v>
      </c>
      <c r="V28" s="190">
        <v>3</v>
      </c>
      <c r="W28" s="192">
        <v>9</v>
      </c>
      <c r="X28" s="204">
        <f t="shared" si="19"/>
        <v>12</v>
      </c>
      <c r="Y28" s="209">
        <f t="shared" si="5"/>
        <v>-9.0909090909090912E-2</v>
      </c>
      <c r="Z28" s="190">
        <v>3</v>
      </c>
      <c r="AA28" s="192">
        <v>9</v>
      </c>
      <c r="AB28" s="204">
        <f t="shared" si="12"/>
        <v>12</v>
      </c>
      <c r="AC28" s="209">
        <f t="shared" si="6"/>
        <v>-9.0909090909090912E-2</v>
      </c>
      <c r="AD28" s="174"/>
    </row>
    <row r="29" spans="1:30" s="175" customFormat="1" ht="15" customHeight="1" x14ac:dyDescent="0.2">
      <c r="A29" s="202" t="s">
        <v>92</v>
      </c>
      <c r="B29" s="190">
        <v>13</v>
      </c>
      <c r="C29" s="192">
        <v>13</v>
      </c>
      <c r="D29" s="205">
        <f t="shared" si="13"/>
        <v>26</v>
      </c>
      <c r="E29" s="231">
        <f t="shared" si="18"/>
        <v>3</v>
      </c>
      <c r="F29" s="190">
        <v>12</v>
      </c>
      <c r="G29" s="192">
        <v>11</v>
      </c>
      <c r="H29" s="204">
        <f t="shared" si="14"/>
        <v>23</v>
      </c>
      <c r="I29" s="209">
        <f t="shared" si="1"/>
        <v>0</v>
      </c>
      <c r="J29" s="190">
        <v>12</v>
      </c>
      <c r="K29" s="192">
        <v>11</v>
      </c>
      <c r="L29" s="192">
        <f t="shared" si="15"/>
        <v>23</v>
      </c>
      <c r="M29" s="209">
        <f t="shared" si="2"/>
        <v>0</v>
      </c>
      <c r="N29" s="190">
        <v>12</v>
      </c>
      <c r="O29" s="192">
        <v>10</v>
      </c>
      <c r="P29" s="192">
        <f t="shared" si="16"/>
        <v>22</v>
      </c>
      <c r="Q29" s="209">
        <f t="shared" si="3"/>
        <v>4.3478260869565216E-2</v>
      </c>
      <c r="R29" s="190">
        <v>13</v>
      </c>
      <c r="S29" s="192">
        <v>10</v>
      </c>
      <c r="T29" s="204">
        <f t="shared" si="17"/>
        <v>23</v>
      </c>
      <c r="U29" s="209">
        <f t="shared" si="4"/>
        <v>0</v>
      </c>
      <c r="V29" s="190">
        <v>13</v>
      </c>
      <c r="W29" s="192">
        <v>9</v>
      </c>
      <c r="X29" s="204">
        <f t="shared" si="19"/>
        <v>22</v>
      </c>
      <c r="Y29" s="209">
        <f t="shared" si="5"/>
        <v>4.3478260869565216E-2</v>
      </c>
      <c r="Z29" s="190">
        <v>13</v>
      </c>
      <c r="AA29" s="192">
        <v>9</v>
      </c>
      <c r="AB29" s="204">
        <f t="shared" si="12"/>
        <v>22</v>
      </c>
      <c r="AC29" s="209">
        <f t="shared" si="6"/>
        <v>4.3478260869565216E-2</v>
      </c>
      <c r="AD29" s="174"/>
    </row>
    <row r="30" spans="1:30" s="175" customFormat="1" ht="15" customHeight="1" x14ac:dyDescent="0.2">
      <c r="A30" s="202" t="s">
        <v>40</v>
      </c>
      <c r="B30" s="190">
        <v>7</v>
      </c>
      <c r="C30" s="192">
        <v>8</v>
      </c>
      <c r="D30" s="205">
        <f t="shared" si="13"/>
        <v>15</v>
      </c>
      <c r="E30" s="231">
        <f t="shared" si="18"/>
        <v>0</v>
      </c>
      <c r="F30" s="190">
        <v>7</v>
      </c>
      <c r="G30" s="192">
        <v>8</v>
      </c>
      <c r="H30" s="204">
        <f t="shared" si="14"/>
        <v>15</v>
      </c>
      <c r="I30" s="209">
        <f t="shared" si="1"/>
        <v>0</v>
      </c>
      <c r="J30" s="190">
        <v>7</v>
      </c>
      <c r="K30" s="192">
        <v>8</v>
      </c>
      <c r="L30" s="192">
        <f t="shared" si="15"/>
        <v>15</v>
      </c>
      <c r="M30" s="209">
        <f t="shared" si="2"/>
        <v>0</v>
      </c>
      <c r="N30" s="190">
        <v>7</v>
      </c>
      <c r="O30" s="192">
        <v>8</v>
      </c>
      <c r="P30" s="192">
        <f t="shared" si="16"/>
        <v>15</v>
      </c>
      <c r="Q30" s="209">
        <f t="shared" si="3"/>
        <v>0</v>
      </c>
      <c r="R30" s="190">
        <v>7</v>
      </c>
      <c r="S30" s="192">
        <v>8</v>
      </c>
      <c r="T30" s="204">
        <f t="shared" si="17"/>
        <v>15</v>
      </c>
      <c r="U30" s="209">
        <f t="shared" si="4"/>
        <v>0</v>
      </c>
      <c r="V30" s="190">
        <v>7</v>
      </c>
      <c r="W30" s="192">
        <v>8</v>
      </c>
      <c r="X30" s="204">
        <f t="shared" si="19"/>
        <v>15</v>
      </c>
      <c r="Y30" s="209">
        <f t="shared" si="5"/>
        <v>0</v>
      </c>
      <c r="Z30" s="190">
        <v>7</v>
      </c>
      <c r="AA30" s="192">
        <v>8</v>
      </c>
      <c r="AB30" s="204">
        <f t="shared" si="12"/>
        <v>15</v>
      </c>
      <c r="AC30" s="209">
        <f t="shared" si="6"/>
        <v>0</v>
      </c>
      <c r="AD30" s="174"/>
    </row>
    <row r="31" spans="1:30" s="175" customFormat="1" ht="15" customHeight="1" x14ac:dyDescent="0.2">
      <c r="A31" s="202" t="s">
        <v>5</v>
      </c>
      <c r="B31" s="190">
        <v>28</v>
      </c>
      <c r="C31" s="192">
        <v>7</v>
      </c>
      <c r="D31" s="205">
        <f t="shared" si="13"/>
        <v>35</v>
      </c>
      <c r="E31" s="231">
        <f t="shared" si="18"/>
        <v>1</v>
      </c>
      <c r="F31" s="190">
        <v>27</v>
      </c>
      <c r="G31" s="192">
        <v>7</v>
      </c>
      <c r="H31" s="204">
        <f t="shared" si="14"/>
        <v>34</v>
      </c>
      <c r="I31" s="209">
        <f t="shared" si="1"/>
        <v>0</v>
      </c>
      <c r="J31" s="190">
        <v>24</v>
      </c>
      <c r="K31" s="192">
        <v>7</v>
      </c>
      <c r="L31" s="192">
        <f t="shared" si="15"/>
        <v>31</v>
      </c>
      <c r="M31" s="209">
        <f t="shared" si="2"/>
        <v>8.8235294117647065E-2</v>
      </c>
      <c r="N31" s="190">
        <v>22</v>
      </c>
      <c r="O31" s="192">
        <v>7</v>
      </c>
      <c r="P31" s="192">
        <f t="shared" si="16"/>
        <v>29</v>
      </c>
      <c r="Q31" s="209">
        <f t="shared" si="3"/>
        <v>0.14705882352941177</v>
      </c>
      <c r="R31" s="190">
        <v>22</v>
      </c>
      <c r="S31" s="192">
        <v>7</v>
      </c>
      <c r="T31" s="204">
        <f t="shared" si="17"/>
        <v>29</v>
      </c>
      <c r="U31" s="209">
        <f t="shared" si="4"/>
        <v>0.14705882352941177</v>
      </c>
      <c r="V31" s="190">
        <v>20</v>
      </c>
      <c r="W31" s="192">
        <v>7</v>
      </c>
      <c r="X31" s="204">
        <f t="shared" si="19"/>
        <v>27</v>
      </c>
      <c r="Y31" s="209">
        <f t="shared" si="5"/>
        <v>0.20588235294117646</v>
      </c>
      <c r="Z31" s="190">
        <v>20</v>
      </c>
      <c r="AA31" s="192">
        <v>7</v>
      </c>
      <c r="AB31" s="204">
        <f t="shared" si="12"/>
        <v>27</v>
      </c>
      <c r="AC31" s="209">
        <f t="shared" si="6"/>
        <v>0.20588235294117646</v>
      </c>
      <c r="AD31" s="174"/>
    </row>
    <row r="32" spans="1:30" s="175" customFormat="1" ht="15" customHeight="1" thickBot="1" x14ac:dyDescent="0.25">
      <c r="A32" s="220" t="s">
        <v>38</v>
      </c>
      <c r="B32" s="221">
        <v>27</v>
      </c>
      <c r="C32" s="222">
        <v>1</v>
      </c>
      <c r="D32" s="223">
        <f t="shared" si="13"/>
        <v>28</v>
      </c>
      <c r="E32" s="234">
        <f>D32-H32</f>
        <v>1</v>
      </c>
      <c r="F32" s="221">
        <v>26</v>
      </c>
      <c r="G32" s="222">
        <v>1</v>
      </c>
      <c r="H32" s="204">
        <f t="shared" si="14"/>
        <v>27</v>
      </c>
      <c r="I32" s="224">
        <f t="shared" si="1"/>
        <v>0</v>
      </c>
      <c r="J32" s="221">
        <v>27</v>
      </c>
      <c r="K32" s="222">
        <v>1</v>
      </c>
      <c r="L32" s="222">
        <f t="shared" si="15"/>
        <v>28</v>
      </c>
      <c r="M32" s="224">
        <f t="shared" si="2"/>
        <v>-3.7037037037037035E-2</v>
      </c>
      <c r="N32" s="221">
        <v>27</v>
      </c>
      <c r="O32" s="222">
        <v>1</v>
      </c>
      <c r="P32" s="222">
        <f t="shared" si="16"/>
        <v>28</v>
      </c>
      <c r="Q32" s="224">
        <f t="shared" si="3"/>
        <v>-3.7037037037037035E-2</v>
      </c>
      <c r="R32" s="221">
        <v>28</v>
      </c>
      <c r="S32" s="222">
        <v>1</v>
      </c>
      <c r="T32" s="222">
        <f t="shared" si="17"/>
        <v>29</v>
      </c>
      <c r="U32" s="224">
        <f t="shared" si="4"/>
        <v>-7.407407407407407E-2</v>
      </c>
      <c r="V32" s="221">
        <v>28</v>
      </c>
      <c r="W32" s="222">
        <v>1</v>
      </c>
      <c r="X32" s="222">
        <f t="shared" si="19"/>
        <v>29</v>
      </c>
      <c r="Y32" s="224">
        <f t="shared" si="5"/>
        <v>-7.407407407407407E-2</v>
      </c>
      <c r="Z32" s="221">
        <v>29</v>
      </c>
      <c r="AA32" s="222">
        <v>1</v>
      </c>
      <c r="AB32" s="222">
        <f t="shared" si="12"/>
        <v>30</v>
      </c>
      <c r="AC32" s="224">
        <f t="shared" si="6"/>
        <v>-0.1111111111111111</v>
      </c>
      <c r="AD32" s="174"/>
    </row>
    <row r="33" spans="1:30" s="174" customFormat="1" ht="15" customHeight="1" thickTop="1" thickBot="1" x14ac:dyDescent="0.25">
      <c r="A33" s="898" t="s">
        <v>50</v>
      </c>
      <c r="B33" s="898"/>
      <c r="C33" s="898"/>
      <c r="D33" s="898"/>
      <c r="E33" s="898"/>
      <c r="F33" s="898"/>
      <c r="G33" s="898"/>
      <c r="H33" s="898"/>
      <c r="I33" s="898"/>
      <c r="J33" s="898"/>
      <c r="K33" s="898"/>
      <c r="L33" s="898"/>
      <c r="M33" s="898"/>
      <c r="N33" s="898"/>
      <c r="O33" s="898"/>
      <c r="P33" s="898"/>
      <c r="Q33" s="898"/>
      <c r="R33" s="898"/>
      <c r="S33" s="898"/>
      <c r="T33" s="898"/>
      <c r="U33" s="898"/>
      <c r="V33" s="898"/>
      <c r="W33" s="898"/>
      <c r="X33" s="898"/>
      <c r="Y33" s="898"/>
      <c r="Z33" s="898"/>
      <c r="AA33" s="898"/>
      <c r="AB33" s="898"/>
      <c r="AC33" s="898"/>
    </row>
    <row r="34" spans="1:30" ht="17.25" thickTop="1" thickBot="1" x14ac:dyDescent="0.3">
      <c r="A34" s="138"/>
      <c r="B34" s="889" t="s">
        <v>99</v>
      </c>
      <c r="C34" s="890"/>
      <c r="D34" s="890"/>
      <c r="E34" s="891"/>
      <c r="F34" s="889" t="s">
        <v>98</v>
      </c>
      <c r="G34" s="890"/>
      <c r="H34" s="890"/>
      <c r="I34" s="891"/>
      <c r="J34" s="889" t="s">
        <v>65</v>
      </c>
      <c r="K34" s="890"/>
      <c r="L34" s="890"/>
      <c r="M34" s="891"/>
      <c r="N34" s="889" t="s">
        <v>100</v>
      </c>
      <c r="O34" s="890"/>
      <c r="P34" s="890"/>
      <c r="Q34" s="891"/>
      <c r="R34" s="889" t="s">
        <v>53</v>
      </c>
      <c r="S34" s="890"/>
      <c r="T34" s="890"/>
      <c r="U34" s="891"/>
      <c r="V34" s="889" t="s">
        <v>90</v>
      </c>
      <c r="W34" s="890"/>
      <c r="X34" s="890"/>
      <c r="Y34" s="891"/>
      <c r="Z34" s="885" t="s">
        <v>101</v>
      </c>
      <c r="AA34" s="886"/>
      <c r="AB34" s="887"/>
      <c r="AC34" s="888"/>
      <c r="AD34" s="4"/>
    </row>
    <row r="35" spans="1:30" ht="18" customHeight="1" thickTop="1" thickBot="1" x14ac:dyDescent="0.3">
      <c r="A35" s="159"/>
      <c r="B35" s="63" t="s">
        <v>22</v>
      </c>
      <c r="C35" s="64" t="s">
        <v>21</v>
      </c>
      <c r="D35" s="58" t="s">
        <v>23</v>
      </c>
      <c r="E35" s="56" t="s">
        <v>47</v>
      </c>
      <c r="F35" s="63" t="s">
        <v>22</v>
      </c>
      <c r="G35" s="64" t="s">
        <v>21</v>
      </c>
      <c r="H35" s="58" t="s">
        <v>23</v>
      </c>
      <c r="I35" s="56" t="s">
        <v>47</v>
      </c>
      <c r="J35" s="63" t="s">
        <v>22</v>
      </c>
      <c r="K35" s="64" t="s">
        <v>21</v>
      </c>
      <c r="L35" s="58" t="s">
        <v>23</v>
      </c>
      <c r="M35" s="56" t="s">
        <v>47</v>
      </c>
      <c r="N35" s="63" t="s">
        <v>22</v>
      </c>
      <c r="O35" s="64" t="s">
        <v>21</v>
      </c>
      <c r="P35" s="58" t="s">
        <v>23</v>
      </c>
      <c r="Q35" s="56" t="s">
        <v>47</v>
      </c>
      <c r="R35" s="63" t="s">
        <v>22</v>
      </c>
      <c r="S35" s="64" t="s">
        <v>21</v>
      </c>
      <c r="T35" s="58" t="s">
        <v>23</v>
      </c>
      <c r="U35" s="56" t="s">
        <v>47</v>
      </c>
      <c r="V35" s="63" t="s">
        <v>22</v>
      </c>
      <c r="W35" s="64" t="s">
        <v>21</v>
      </c>
      <c r="X35" s="58" t="s">
        <v>23</v>
      </c>
      <c r="Y35" s="56" t="s">
        <v>47</v>
      </c>
      <c r="Z35" s="63" t="s">
        <v>22</v>
      </c>
      <c r="AA35" s="64" t="s">
        <v>21</v>
      </c>
      <c r="AB35" s="66" t="s">
        <v>48</v>
      </c>
      <c r="AC35" s="60" t="s">
        <v>47</v>
      </c>
      <c r="AD35" s="4"/>
    </row>
    <row r="36" spans="1:30" s="100" customFormat="1" ht="15" customHeight="1" thickTop="1" thickBot="1" x14ac:dyDescent="0.25">
      <c r="A36" s="160" t="s">
        <v>84</v>
      </c>
      <c r="B36" s="161">
        <f>B37+B38+B44</f>
        <v>609</v>
      </c>
      <c r="C36" s="162">
        <f>C37+C38+C44</f>
        <v>242</v>
      </c>
      <c r="D36" s="163">
        <f>D37+D38+D44</f>
        <v>851</v>
      </c>
      <c r="E36" s="164">
        <f t="shared" ref="E36:E65" si="20">($H3-D36)/$H3</f>
        <v>8.4946236559139784E-2</v>
      </c>
      <c r="F36" s="161">
        <f>F37+F38+F44</f>
        <v>602</v>
      </c>
      <c r="G36" s="162">
        <f>G37+G38+G44</f>
        <v>239</v>
      </c>
      <c r="H36" s="163">
        <f>H37+H38+H44</f>
        <v>841</v>
      </c>
      <c r="I36" s="164">
        <f t="shared" ref="I36:I65" si="21">($H3-H36)/$H3</f>
        <v>9.56989247311828E-2</v>
      </c>
      <c r="J36" s="161">
        <f>J37+J38+J44</f>
        <v>604</v>
      </c>
      <c r="K36" s="162">
        <f>K37+K38+K44</f>
        <v>238</v>
      </c>
      <c r="L36" s="163">
        <f>L37+L38+L44</f>
        <v>842</v>
      </c>
      <c r="M36" s="164">
        <f t="shared" ref="M36:M65" si="22">($H3-L36)/$H3</f>
        <v>9.4623655913978491E-2</v>
      </c>
      <c r="N36" s="161">
        <f>N37+N38+N44</f>
        <v>601</v>
      </c>
      <c r="O36" s="166">
        <f>O37+O38+O44</f>
        <v>237</v>
      </c>
      <c r="P36" s="163">
        <f>P37+P38+P44</f>
        <v>838</v>
      </c>
      <c r="Q36" s="164">
        <f t="shared" ref="Q36:Q65" si="23">($H3-P36)/$H3</f>
        <v>9.8924731182795697E-2</v>
      </c>
      <c r="R36" s="161">
        <f>R37+R38+R44</f>
        <v>597</v>
      </c>
      <c r="S36" s="166">
        <f>S37+S38+S44</f>
        <v>235</v>
      </c>
      <c r="T36" s="163">
        <f>T37+T38+T44</f>
        <v>832</v>
      </c>
      <c r="U36" s="164">
        <f t="shared" ref="U36:U65" si="24">($H3-T36)/$H3</f>
        <v>0.10537634408602151</v>
      </c>
      <c r="V36" s="161">
        <f>V37+V38+V44</f>
        <v>589</v>
      </c>
      <c r="W36" s="166">
        <f>W37+W38+W44</f>
        <v>232</v>
      </c>
      <c r="X36" s="163">
        <f>X37+X38+X44</f>
        <v>821</v>
      </c>
      <c r="Y36" s="164">
        <f t="shared" ref="Y36:Y65" si="25">($H3-X36)/$H3</f>
        <v>0.11720430107526882</v>
      </c>
      <c r="Z36" s="161">
        <f>Z37+Z38+Z44</f>
        <v>541</v>
      </c>
      <c r="AA36" s="166">
        <f>AA37+AA38+AA44</f>
        <v>226</v>
      </c>
      <c r="AB36" s="163">
        <f>AB37+AB38+AB44</f>
        <v>767</v>
      </c>
      <c r="AC36" s="164">
        <f t="shared" ref="AC36:AC65" si="26">($H3-AB36)/$H3</f>
        <v>0.17526881720430107</v>
      </c>
      <c r="AD36" s="95"/>
    </row>
    <row r="37" spans="1:30" s="175" customFormat="1" ht="15" customHeight="1" thickBot="1" x14ac:dyDescent="0.25">
      <c r="A37" s="167" t="s">
        <v>85</v>
      </c>
      <c r="B37" s="168">
        <v>41</v>
      </c>
      <c r="C37" s="169">
        <v>4</v>
      </c>
      <c r="D37" s="170">
        <f>B37+C37</f>
        <v>45</v>
      </c>
      <c r="E37" s="212">
        <f t="shared" si="20"/>
        <v>0.13461538461538461</v>
      </c>
      <c r="F37" s="168">
        <v>42</v>
      </c>
      <c r="G37" s="169">
        <v>3</v>
      </c>
      <c r="H37" s="169">
        <f t="shared" ref="H37:H43" si="27">F37+G37</f>
        <v>45</v>
      </c>
      <c r="I37" s="212">
        <f t="shared" si="21"/>
        <v>0.13461538461538461</v>
      </c>
      <c r="J37" s="168">
        <v>42</v>
      </c>
      <c r="K37" s="169">
        <v>3</v>
      </c>
      <c r="L37" s="169">
        <f t="shared" ref="L37:L43" si="28">J37+K37</f>
        <v>45</v>
      </c>
      <c r="M37" s="212">
        <f t="shared" si="22"/>
        <v>0.13461538461538461</v>
      </c>
      <c r="N37" s="168">
        <v>42</v>
      </c>
      <c r="O37" s="172">
        <v>3</v>
      </c>
      <c r="P37" s="169">
        <f t="shared" ref="P37:P43" si="29">N37+O37</f>
        <v>45</v>
      </c>
      <c r="Q37" s="212">
        <f t="shared" si="23"/>
        <v>0.13461538461538461</v>
      </c>
      <c r="R37" s="168">
        <v>42</v>
      </c>
      <c r="S37" s="172">
        <v>3</v>
      </c>
      <c r="T37" s="169">
        <f t="shared" ref="T37:T43" si="30">R37+S37</f>
        <v>45</v>
      </c>
      <c r="U37" s="212">
        <f t="shared" si="24"/>
        <v>0.13461538461538461</v>
      </c>
      <c r="V37" s="168">
        <v>40</v>
      </c>
      <c r="W37" s="172">
        <v>3</v>
      </c>
      <c r="X37" s="169">
        <f t="shared" ref="X37:X43" si="31">SUM(V37:W37)</f>
        <v>43</v>
      </c>
      <c r="Y37" s="212">
        <f t="shared" si="25"/>
        <v>0.17307692307692307</v>
      </c>
      <c r="Z37" s="168"/>
      <c r="AA37" s="172">
        <v>0</v>
      </c>
      <c r="AB37" s="169">
        <f t="shared" ref="AB37:AB43" si="32">SUM(Z37:AA37)</f>
        <v>0</v>
      </c>
      <c r="AC37" s="212">
        <f t="shared" si="26"/>
        <v>1</v>
      </c>
      <c r="AD37" s="174"/>
    </row>
    <row r="38" spans="1:30" s="175" customFormat="1" ht="15" customHeight="1" thickBot="1" x14ac:dyDescent="0.25">
      <c r="A38" s="176" t="s">
        <v>81</v>
      </c>
      <c r="B38" s="177">
        <f>SUM(B39:B43)</f>
        <v>54</v>
      </c>
      <c r="C38" s="179">
        <f>SUM(C39:C43)</f>
        <v>21</v>
      </c>
      <c r="D38" s="178">
        <f>SUM(D39:D43)</f>
        <v>75</v>
      </c>
      <c r="E38" s="213">
        <f t="shared" si="20"/>
        <v>8.5365853658536592E-2</v>
      </c>
      <c r="F38" s="177">
        <f>SUM(F39:F43)</f>
        <v>52</v>
      </c>
      <c r="G38" s="179">
        <f>SUM(G39:G43)</f>
        <v>21</v>
      </c>
      <c r="H38" s="179">
        <f t="shared" si="27"/>
        <v>73</v>
      </c>
      <c r="I38" s="213">
        <f t="shared" si="21"/>
        <v>0.10975609756097561</v>
      </c>
      <c r="J38" s="177">
        <f>SUM(J39:J43)</f>
        <v>52</v>
      </c>
      <c r="K38" s="179">
        <f>SUM(K39:K43)</f>
        <v>21</v>
      </c>
      <c r="L38" s="179">
        <f t="shared" si="28"/>
        <v>73</v>
      </c>
      <c r="M38" s="213">
        <f t="shared" si="22"/>
        <v>0.10975609756097561</v>
      </c>
      <c r="N38" s="177">
        <f>SUM(N39:N43)</f>
        <v>51</v>
      </c>
      <c r="O38" s="179">
        <f>SUM(O39:O43)</f>
        <v>21</v>
      </c>
      <c r="P38" s="179">
        <f t="shared" si="29"/>
        <v>72</v>
      </c>
      <c r="Q38" s="213">
        <f t="shared" si="23"/>
        <v>0.12195121951219512</v>
      </c>
      <c r="R38" s="177">
        <f>SUM(R39:R43)</f>
        <v>50</v>
      </c>
      <c r="S38" s="179">
        <f>SUM(S39:S43)</f>
        <v>21</v>
      </c>
      <c r="T38" s="181">
        <f t="shared" si="30"/>
        <v>71</v>
      </c>
      <c r="U38" s="213">
        <f t="shared" si="24"/>
        <v>0.13414634146341464</v>
      </c>
      <c r="V38" s="177">
        <f>SUM(V39:V43)</f>
        <v>50</v>
      </c>
      <c r="W38" s="179">
        <f>SUM(W39:W43)</f>
        <v>21</v>
      </c>
      <c r="X38" s="179">
        <f t="shared" si="31"/>
        <v>71</v>
      </c>
      <c r="Y38" s="213">
        <f t="shared" si="25"/>
        <v>0.13414634146341464</v>
      </c>
      <c r="Z38" s="177">
        <f>SUM(Z39:Z43)</f>
        <v>49</v>
      </c>
      <c r="AA38" s="179">
        <f>SUM(AA39:AA43)</f>
        <v>20</v>
      </c>
      <c r="AB38" s="179">
        <f t="shared" si="32"/>
        <v>69</v>
      </c>
      <c r="AC38" s="213">
        <f t="shared" si="26"/>
        <v>0.15853658536585366</v>
      </c>
      <c r="AD38" s="174"/>
    </row>
    <row r="39" spans="1:30" s="175" customFormat="1" ht="15" customHeight="1" x14ac:dyDescent="0.2">
      <c r="A39" s="183" t="s">
        <v>9</v>
      </c>
      <c r="B39" s="184">
        <v>13</v>
      </c>
      <c r="C39" s="188">
        <v>5</v>
      </c>
      <c r="D39" s="186">
        <f>B39+C39</f>
        <v>18</v>
      </c>
      <c r="E39" s="208">
        <f t="shared" si="20"/>
        <v>5.2631578947368418E-2</v>
      </c>
      <c r="F39" s="184">
        <v>12</v>
      </c>
      <c r="G39" s="188">
        <v>5</v>
      </c>
      <c r="H39" s="187">
        <f t="shared" si="27"/>
        <v>17</v>
      </c>
      <c r="I39" s="208">
        <f t="shared" si="21"/>
        <v>0.10526315789473684</v>
      </c>
      <c r="J39" s="184">
        <v>12</v>
      </c>
      <c r="K39" s="185">
        <v>5</v>
      </c>
      <c r="L39" s="187">
        <f t="shared" si="28"/>
        <v>17</v>
      </c>
      <c r="M39" s="208">
        <f t="shared" si="22"/>
        <v>0.10526315789473684</v>
      </c>
      <c r="N39" s="184">
        <v>11</v>
      </c>
      <c r="O39" s="185">
        <v>5</v>
      </c>
      <c r="P39" s="187">
        <f t="shared" si="29"/>
        <v>16</v>
      </c>
      <c r="Q39" s="208">
        <f t="shared" si="23"/>
        <v>0.15789473684210525</v>
      </c>
      <c r="R39" s="184">
        <v>11</v>
      </c>
      <c r="S39" s="185">
        <v>5</v>
      </c>
      <c r="T39" s="187">
        <f t="shared" si="30"/>
        <v>16</v>
      </c>
      <c r="U39" s="208">
        <f t="shared" si="24"/>
        <v>0.15789473684210525</v>
      </c>
      <c r="V39" s="184">
        <v>11</v>
      </c>
      <c r="W39" s="185">
        <v>5</v>
      </c>
      <c r="X39" s="187">
        <f t="shared" si="31"/>
        <v>16</v>
      </c>
      <c r="Y39" s="208">
        <f t="shared" si="25"/>
        <v>0.15789473684210525</v>
      </c>
      <c r="Z39" s="184">
        <v>10</v>
      </c>
      <c r="AA39" s="188">
        <v>5</v>
      </c>
      <c r="AB39" s="187">
        <f t="shared" si="32"/>
        <v>15</v>
      </c>
      <c r="AC39" s="208">
        <f t="shared" si="26"/>
        <v>0.21052631578947367</v>
      </c>
      <c r="AD39" s="174"/>
    </row>
    <row r="40" spans="1:30" s="175" customFormat="1" ht="15" customHeight="1" x14ac:dyDescent="0.2">
      <c r="A40" s="189" t="s">
        <v>3</v>
      </c>
      <c r="B40" s="190">
        <v>8</v>
      </c>
      <c r="C40" s="216">
        <v>0</v>
      </c>
      <c r="D40" s="191">
        <f>B40+C40</f>
        <v>8</v>
      </c>
      <c r="E40" s="209">
        <f t="shared" si="20"/>
        <v>-0.14285714285714285</v>
      </c>
      <c r="F40" s="190">
        <v>8</v>
      </c>
      <c r="G40" s="216">
        <v>0</v>
      </c>
      <c r="H40" s="191">
        <f t="shared" si="27"/>
        <v>8</v>
      </c>
      <c r="I40" s="209">
        <f t="shared" si="21"/>
        <v>-0.14285714285714285</v>
      </c>
      <c r="J40" s="190">
        <v>8</v>
      </c>
      <c r="K40" s="191">
        <v>0</v>
      </c>
      <c r="L40" s="191">
        <f t="shared" si="28"/>
        <v>8</v>
      </c>
      <c r="M40" s="209">
        <f t="shared" si="22"/>
        <v>-0.14285714285714285</v>
      </c>
      <c r="N40" s="190">
        <v>8</v>
      </c>
      <c r="O40" s="191">
        <v>0</v>
      </c>
      <c r="P40" s="191">
        <f t="shared" si="29"/>
        <v>8</v>
      </c>
      <c r="Q40" s="209">
        <f t="shared" si="23"/>
        <v>-0.14285714285714285</v>
      </c>
      <c r="R40" s="190">
        <v>8</v>
      </c>
      <c r="S40" s="191">
        <v>0</v>
      </c>
      <c r="T40" s="191">
        <f t="shared" si="30"/>
        <v>8</v>
      </c>
      <c r="U40" s="209">
        <f t="shared" si="24"/>
        <v>-0.14285714285714285</v>
      </c>
      <c r="V40" s="190">
        <v>8</v>
      </c>
      <c r="W40" s="191">
        <v>0</v>
      </c>
      <c r="X40" s="191">
        <f t="shared" si="31"/>
        <v>8</v>
      </c>
      <c r="Y40" s="209">
        <f t="shared" si="25"/>
        <v>-0.14285714285714285</v>
      </c>
      <c r="Z40" s="190">
        <v>8</v>
      </c>
      <c r="AA40" s="192">
        <v>0</v>
      </c>
      <c r="AB40" s="191">
        <f t="shared" si="32"/>
        <v>8</v>
      </c>
      <c r="AC40" s="209">
        <f t="shared" si="26"/>
        <v>-0.14285714285714285</v>
      </c>
      <c r="AD40" s="174"/>
    </row>
    <row r="41" spans="1:30" s="175" customFormat="1" ht="15" customHeight="1" x14ac:dyDescent="0.2">
      <c r="A41" s="189" t="s">
        <v>13</v>
      </c>
      <c r="B41" s="190">
        <v>4</v>
      </c>
      <c r="C41" s="192">
        <v>12</v>
      </c>
      <c r="D41" s="191">
        <f>B41+C41</f>
        <v>16</v>
      </c>
      <c r="E41" s="209">
        <f t="shared" si="20"/>
        <v>0.2</v>
      </c>
      <c r="F41" s="190">
        <v>4</v>
      </c>
      <c r="G41" s="192">
        <v>12</v>
      </c>
      <c r="H41" s="191">
        <f t="shared" si="27"/>
        <v>16</v>
      </c>
      <c r="I41" s="209">
        <f t="shared" si="21"/>
        <v>0.2</v>
      </c>
      <c r="J41" s="190">
        <v>4</v>
      </c>
      <c r="K41" s="191">
        <v>12</v>
      </c>
      <c r="L41" s="191">
        <f t="shared" si="28"/>
        <v>16</v>
      </c>
      <c r="M41" s="209">
        <f t="shared" si="22"/>
        <v>0.2</v>
      </c>
      <c r="N41" s="190">
        <v>4</v>
      </c>
      <c r="O41" s="191">
        <v>12</v>
      </c>
      <c r="P41" s="191">
        <f t="shared" si="29"/>
        <v>16</v>
      </c>
      <c r="Q41" s="209">
        <f t="shared" si="23"/>
        <v>0.2</v>
      </c>
      <c r="R41" s="190">
        <v>4</v>
      </c>
      <c r="S41" s="191">
        <v>12</v>
      </c>
      <c r="T41" s="191">
        <f t="shared" si="30"/>
        <v>16</v>
      </c>
      <c r="U41" s="209">
        <f t="shared" si="24"/>
        <v>0.2</v>
      </c>
      <c r="V41" s="190">
        <v>4</v>
      </c>
      <c r="W41" s="191">
        <v>12</v>
      </c>
      <c r="X41" s="191">
        <f t="shared" si="31"/>
        <v>16</v>
      </c>
      <c r="Y41" s="209">
        <f t="shared" si="25"/>
        <v>0.2</v>
      </c>
      <c r="Z41" s="190">
        <v>4</v>
      </c>
      <c r="AA41" s="192">
        <v>12</v>
      </c>
      <c r="AB41" s="191">
        <f t="shared" si="32"/>
        <v>16</v>
      </c>
      <c r="AC41" s="209">
        <f t="shared" si="26"/>
        <v>0.2</v>
      </c>
      <c r="AD41" s="174"/>
    </row>
    <row r="42" spans="1:30" s="175" customFormat="1" ht="15" customHeight="1" x14ac:dyDescent="0.2">
      <c r="A42" s="189" t="s">
        <v>80</v>
      </c>
      <c r="B42" s="190">
        <v>21</v>
      </c>
      <c r="C42" s="192">
        <v>2</v>
      </c>
      <c r="D42" s="191">
        <f>B42+C42</f>
        <v>23</v>
      </c>
      <c r="E42" s="235">
        <f t="shared" si="20"/>
        <v>-4.5454545454545456E-2</v>
      </c>
      <c r="F42" s="190">
        <v>21</v>
      </c>
      <c r="G42" s="192">
        <v>2</v>
      </c>
      <c r="H42" s="191">
        <f t="shared" si="27"/>
        <v>23</v>
      </c>
      <c r="I42" s="235">
        <f t="shared" si="21"/>
        <v>-4.5454545454545456E-2</v>
      </c>
      <c r="J42" s="190">
        <v>21</v>
      </c>
      <c r="K42" s="191">
        <v>2</v>
      </c>
      <c r="L42" s="191">
        <f t="shared" si="28"/>
        <v>23</v>
      </c>
      <c r="M42" s="235">
        <f t="shared" si="22"/>
        <v>-4.5454545454545456E-2</v>
      </c>
      <c r="N42" s="190">
        <v>21</v>
      </c>
      <c r="O42" s="191">
        <v>2</v>
      </c>
      <c r="P42" s="191">
        <f t="shared" si="29"/>
        <v>23</v>
      </c>
      <c r="Q42" s="235">
        <f t="shared" si="23"/>
        <v>-4.5454545454545456E-2</v>
      </c>
      <c r="R42" s="190">
        <v>20</v>
      </c>
      <c r="S42" s="191">
        <v>2</v>
      </c>
      <c r="T42" s="191">
        <f t="shared" si="30"/>
        <v>22</v>
      </c>
      <c r="U42" s="235">
        <f t="shared" si="24"/>
        <v>0</v>
      </c>
      <c r="V42" s="190">
        <v>20</v>
      </c>
      <c r="W42" s="191">
        <v>2</v>
      </c>
      <c r="X42" s="191">
        <f t="shared" si="31"/>
        <v>22</v>
      </c>
      <c r="Y42" s="235">
        <f t="shared" si="25"/>
        <v>0</v>
      </c>
      <c r="Z42" s="190">
        <v>20</v>
      </c>
      <c r="AA42" s="192">
        <v>2</v>
      </c>
      <c r="AB42" s="191">
        <f t="shared" si="32"/>
        <v>22</v>
      </c>
      <c r="AC42" s="235">
        <f t="shared" si="26"/>
        <v>0</v>
      </c>
      <c r="AD42" s="174"/>
    </row>
    <row r="43" spans="1:30" s="175" customFormat="1" ht="15" customHeight="1" thickBot="1" x14ac:dyDescent="0.25">
      <c r="A43" s="193" t="s">
        <v>86</v>
      </c>
      <c r="B43" s="184">
        <v>8</v>
      </c>
      <c r="C43" s="188">
        <v>2</v>
      </c>
      <c r="D43" s="194">
        <f>B43+C43</f>
        <v>10</v>
      </c>
      <c r="E43" s="209">
        <f t="shared" si="20"/>
        <v>0.2857142857142857</v>
      </c>
      <c r="F43" s="184">
        <v>7</v>
      </c>
      <c r="G43" s="188">
        <v>2</v>
      </c>
      <c r="H43" s="195">
        <f t="shared" si="27"/>
        <v>9</v>
      </c>
      <c r="I43" s="209">
        <f t="shared" si="21"/>
        <v>0.35714285714285715</v>
      </c>
      <c r="J43" s="184">
        <v>7</v>
      </c>
      <c r="K43" s="185">
        <v>2</v>
      </c>
      <c r="L43" s="195">
        <f t="shared" si="28"/>
        <v>9</v>
      </c>
      <c r="M43" s="209">
        <f t="shared" si="22"/>
        <v>0.35714285714285715</v>
      </c>
      <c r="N43" s="184">
        <v>7</v>
      </c>
      <c r="O43" s="185">
        <v>2</v>
      </c>
      <c r="P43" s="195">
        <f t="shared" si="29"/>
        <v>9</v>
      </c>
      <c r="Q43" s="209">
        <f t="shared" si="23"/>
        <v>0.35714285714285715</v>
      </c>
      <c r="R43" s="184">
        <v>7</v>
      </c>
      <c r="S43" s="185">
        <v>2</v>
      </c>
      <c r="T43" s="195">
        <f t="shared" si="30"/>
        <v>9</v>
      </c>
      <c r="U43" s="209">
        <f t="shared" si="24"/>
        <v>0.35714285714285715</v>
      </c>
      <c r="V43" s="184">
        <v>7</v>
      </c>
      <c r="W43" s="185">
        <v>2</v>
      </c>
      <c r="X43" s="195">
        <f t="shared" si="31"/>
        <v>9</v>
      </c>
      <c r="Y43" s="209">
        <f t="shared" si="25"/>
        <v>0.35714285714285715</v>
      </c>
      <c r="Z43" s="184">
        <v>7</v>
      </c>
      <c r="AA43" s="188">
        <v>1</v>
      </c>
      <c r="AB43" s="195">
        <f t="shared" si="32"/>
        <v>8</v>
      </c>
      <c r="AC43" s="209">
        <f t="shared" si="26"/>
        <v>0.42857142857142855</v>
      </c>
      <c r="AD43" s="174"/>
    </row>
    <row r="44" spans="1:30" s="175" customFormat="1" ht="15" customHeight="1" thickBot="1" x14ac:dyDescent="0.25">
      <c r="A44" s="196" t="s">
        <v>82</v>
      </c>
      <c r="B44" s="197">
        <f>SUM(B45:B65)</f>
        <v>514</v>
      </c>
      <c r="C44" s="198">
        <f>SUM(C45:C65)</f>
        <v>217</v>
      </c>
      <c r="D44" s="199">
        <f>SUM(D45:D65)</f>
        <v>731</v>
      </c>
      <c r="E44" s="215">
        <f t="shared" si="20"/>
        <v>8.1658291457286439E-2</v>
      </c>
      <c r="F44" s="197">
        <f>SUM(F45:F65)</f>
        <v>508</v>
      </c>
      <c r="G44" s="198">
        <f>SUM(G45:G65)</f>
        <v>215</v>
      </c>
      <c r="H44" s="199">
        <f>SUM(H45:H65)</f>
        <v>723</v>
      </c>
      <c r="I44" s="215">
        <f t="shared" si="21"/>
        <v>9.1708542713567834E-2</v>
      </c>
      <c r="J44" s="197">
        <f>SUM(J45:J65)</f>
        <v>510</v>
      </c>
      <c r="K44" s="198">
        <f>SUM(K45:K65)</f>
        <v>214</v>
      </c>
      <c r="L44" s="198">
        <f>SUM(L45:L65)</f>
        <v>724</v>
      </c>
      <c r="M44" s="215">
        <f t="shared" si="22"/>
        <v>9.0452261306532666E-2</v>
      </c>
      <c r="N44" s="197">
        <f>SUM(N45:N65)</f>
        <v>508</v>
      </c>
      <c r="O44" s="201">
        <f>SUM(O45:O65)</f>
        <v>213</v>
      </c>
      <c r="P44" s="198">
        <f>SUM(P45:P65)</f>
        <v>721</v>
      </c>
      <c r="Q44" s="215">
        <f t="shared" si="23"/>
        <v>9.4221105527638196E-2</v>
      </c>
      <c r="R44" s="197">
        <f>SUM(R45:R65)</f>
        <v>505</v>
      </c>
      <c r="S44" s="201">
        <f>SUM(S45:S65)</f>
        <v>211</v>
      </c>
      <c r="T44" s="198">
        <f>SUM(T45:T65)</f>
        <v>716</v>
      </c>
      <c r="U44" s="215">
        <f t="shared" si="24"/>
        <v>0.10050251256281408</v>
      </c>
      <c r="V44" s="197">
        <f>SUM(V45:V65)</f>
        <v>499</v>
      </c>
      <c r="W44" s="201">
        <f>SUM(W45:W65)</f>
        <v>208</v>
      </c>
      <c r="X44" s="198">
        <f>SUM(X45:X65)</f>
        <v>707</v>
      </c>
      <c r="Y44" s="215">
        <f t="shared" si="25"/>
        <v>0.11180904522613065</v>
      </c>
      <c r="Z44" s="197">
        <f>SUM(Z45:Z65)</f>
        <v>492</v>
      </c>
      <c r="AA44" s="201">
        <f>SUM(AA45:AA65)</f>
        <v>206</v>
      </c>
      <c r="AB44" s="198">
        <f>SUM(AB45:AB65)</f>
        <v>698</v>
      </c>
      <c r="AC44" s="215">
        <f t="shared" si="26"/>
        <v>0.12311557788944724</v>
      </c>
      <c r="AD44" s="174"/>
    </row>
    <row r="45" spans="1:30" s="175" customFormat="1" ht="15" customHeight="1" x14ac:dyDescent="0.2">
      <c r="A45" s="202" t="s">
        <v>44</v>
      </c>
      <c r="B45" s="203">
        <v>49</v>
      </c>
      <c r="C45" s="204">
        <v>60</v>
      </c>
      <c r="D45" s="205">
        <f>B45+C45</f>
        <v>109</v>
      </c>
      <c r="E45" s="208">
        <f t="shared" si="20"/>
        <v>3.5398230088495575E-2</v>
      </c>
      <c r="F45" s="203">
        <v>47</v>
      </c>
      <c r="G45" s="204">
        <v>60</v>
      </c>
      <c r="H45" s="204">
        <f>F45+G45</f>
        <v>107</v>
      </c>
      <c r="I45" s="208">
        <f t="shared" si="21"/>
        <v>5.3097345132743362E-2</v>
      </c>
      <c r="J45" s="203">
        <v>48</v>
      </c>
      <c r="K45" s="204">
        <v>59</v>
      </c>
      <c r="L45" s="204">
        <f>J45+K45</f>
        <v>107</v>
      </c>
      <c r="M45" s="208">
        <f t="shared" si="22"/>
        <v>5.3097345132743362E-2</v>
      </c>
      <c r="N45" s="203">
        <v>47</v>
      </c>
      <c r="O45" s="204">
        <v>59</v>
      </c>
      <c r="P45" s="204">
        <f>N45+O45</f>
        <v>106</v>
      </c>
      <c r="Q45" s="208">
        <f t="shared" si="23"/>
        <v>6.1946902654867256E-2</v>
      </c>
      <c r="R45" s="203">
        <v>47</v>
      </c>
      <c r="S45" s="204">
        <v>59</v>
      </c>
      <c r="T45" s="204">
        <f>R45+S45</f>
        <v>106</v>
      </c>
      <c r="U45" s="208">
        <f t="shared" si="24"/>
        <v>6.1946902654867256E-2</v>
      </c>
      <c r="V45" s="203">
        <v>46</v>
      </c>
      <c r="W45" s="204">
        <v>59</v>
      </c>
      <c r="X45" s="204">
        <f>SUM(V45:W45)</f>
        <v>105</v>
      </c>
      <c r="Y45" s="208">
        <f t="shared" si="25"/>
        <v>7.0796460176991149E-2</v>
      </c>
      <c r="Z45" s="203">
        <v>46</v>
      </c>
      <c r="AA45" s="204">
        <v>59</v>
      </c>
      <c r="AB45" s="204">
        <f>SUM(Z45:AA45)</f>
        <v>105</v>
      </c>
      <c r="AC45" s="208">
        <f t="shared" si="26"/>
        <v>7.0796460176991149E-2</v>
      </c>
      <c r="AD45" s="174"/>
    </row>
    <row r="46" spans="1:30" s="175" customFormat="1" ht="15" customHeight="1" x14ac:dyDescent="0.2">
      <c r="A46" s="189" t="s">
        <v>9</v>
      </c>
      <c r="B46" s="190">
        <v>55</v>
      </c>
      <c r="C46" s="192">
        <v>21</v>
      </c>
      <c r="D46" s="205">
        <f t="shared" ref="D46:D65" si="33">B46+C46</f>
        <v>76</v>
      </c>
      <c r="E46" s="209">
        <f t="shared" si="20"/>
        <v>6.1728395061728392E-2</v>
      </c>
      <c r="F46" s="190">
        <v>58</v>
      </c>
      <c r="G46" s="192">
        <v>20</v>
      </c>
      <c r="H46" s="204">
        <f t="shared" ref="H46:H65" si="34">F46+G46</f>
        <v>78</v>
      </c>
      <c r="I46" s="209">
        <f t="shared" si="21"/>
        <v>3.7037037037037035E-2</v>
      </c>
      <c r="J46" s="190">
        <v>58</v>
      </c>
      <c r="K46" s="192">
        <v>20</v>
      </c>
      <c r="L46" s="192">
        <f t="shared" ref="L46:L65" si="35">J46+K46</f>
        <v>78</v>
      </c>
      <c r="M46" s="209">
        <f t="shared" si="22"/>
        <v>3.7037037037037035E-2</v>
      </c>
      <c r="N46" s="190">
        <v>57</v>
      </c>
      <c r="O46" s="192">
        <v>20</v>
      </c>
      <c r="P46" s="192">
        <f t="shared" ref="P46:P65" si="36">N46+O46</f>
        <v>77</v>
      </c>
      <c r="Q46" s="209">
        <f t="shared" si="23"/>
        <v>4.9382716049382713E-2</v>
      </c>
      <c r="R46" s="190">
        <v>57</v>
      </c>
      <c r="S46" s="192">
        <v>20</v>
      </c>
      <c r="T46" s="204">
        <f t="shared" ref="T46:T65" si="37">R46+S46</f>
        <v>77</v>
      </c>
      <c r="U46" s="209">
        <f t="shared" si="24"/>
        <v>4.9382716049382713E-2</v>
      </c>
      <c r="V46" s="190">
        <v>57</v>
      </c>
      <c r="W46" s="192">
        <v>18</v>
      </c>
      <c r="X46" s="204">
        <f>SUM(V46:W46)</f>
        <v>75</v>
      </c>
      <c r="Y46" s="209">
        <f t="shared" si="25"/>
        <v>7.407407407407407E-2</v>
      </c>
      <c r="Z46" s="190">
        <v>56</v>
      </c>
      <c r="AA46" s="192">
        <v>18</v>
      </c>
      <c r="AB46" s="204">
        <f t="shared" ref="AB46:AB65" si="38">SUM(Z46:AA46)</f>
        <v>74</v>
      </c>
      <c r="AC46" s="209">
        <f t="shared" si="26"/>
        <v>8.6419753086419748E-2</v>
      </c>
      <c r="AD46" s="174"/>
    </row>
    <row r="47" spans="1:30" s="175" customFormat="1" ht="15" customHeight="1" x14ac:dyDescent="0.2">
      <c r="A47" s="189" t="s">
        <v>3</v>
      </c>
      <c r="B47" s="190">
        <v>11</v>
      </c>
      <c r="C47" s="192">
        <v>0</v>
      </c>
      <c r="D47" s="205">
        <f t="shared" si="33"/>
        <v>11</v>
      </c>
      <c r="E47" s="209">
        <f t="shared" si="20"/>
        <v>0</v>
      </c>
      <c r="F47" s="190">
        <v>12</v>
      </c>
      <c r="G47" s="192">
        <v>0</v>
      </c>
      <c r="H47" s="204">
        <f t="shared" si="34"/>
        <v>12</v>
      </c>
      <c r="I47" s="209">
        <f t="shared" si="21"/>
        <v>-9.0909090909090912E-2</v>
      </c>
      <c r="J47" s="190">
        <v>12</v>
      </c>
      <c r="K47" s="192">
        <v>0</v>
      </c>
      <c r="L47" s="192">
        <f t="shared" si="35"/>
        <v>12</v>
      </c>
      <c r="M47" s="209">
        <f t="shared" si="22"/>
        <v>-9.0909090909090912E-2</v>
      </c>
      <c r="N47" s="190">
        <v>12</v>
      </c>
      <c r="O47" s="192">
        <v>0</v>
      </c>
      <c r="P47" s="192">
        <f t="shared" si="36"/>
        <v>12</v>
      </c>
      <c r="Q47" s="209">
        <f t="shared" si="23"/>
        <v>-9.0909090909090912E-2</v>
      </c>
      <c r="R47" s="190">
        <v>12</v>
      </c>
      <c r="S47" s="192">
        <v>0</v>
      </c>
      <c r="T47" s="204">
        <f t="shared" si="37"/>
        <v>12</v>
      </c>
      <c r="U47" s="209">
        <f t="shared" si="24"/>
        <v>-9.0909090909090912E-2</v>
      </c>
      <c r="V47" s="190">
        <v>12</v>
      </c>
      <c r="W47" s="192">
        <v>0</v>
      </c>
      <c r="X47" s="192">
        <f t="shared" ref="X47:X65" si="39">V47+W47</f>
        <v>12</v>
      </c>
      <c r="Y47" s="209">
        <f t="shared" si="25"/>
        <v>-9.0909090909090912E-2</v>
      </c>
      <c r="Z47" s="190">
        <v>12</v>
      </c>
      <c r="AA47" s="192">
        <v>0</v>
      </c>
      <c r="AB47" s="204">
        <f t="shared" si="38"/>
        <v>12</v>
      </c>
      <c r="AC47" s="209">
        <f t="shared" si="26"/>
        <v>-9.0909090909090912E-2</v>
      </c>
      <c r="AD47" s="174"/>
    </row>
    <row r="48" spans="1:30" s="175" customFormat="1" ht="15" customHeight="1" x14ac:dyDescent="0.2">
      <c r="A48" s="189" t="s">
        <v>4</v>
      </c>
      <c r="B48" s="190">
        <v>44</v>
      </c>
      <c r="C48" s="192">
        <v>1</v>
      </c>
      <c r="D48" s="205">
        <f t="shared" si="33"/>
        <v>45</v>
      </c>
      <c r="E48" s="209">
        <f t="shared" si="20"/>
        <v>0.25</v>
      </c>
      <c r="F48" s="190">
        <v>40</v>
      </c>
      <c r="G48" s="192">
        <v>1</v>
      </c>
      <c r="H48" s="204">
        <f t="shared" si="34"/>
        <v>41</v>
      </c>
      <c r="I48" s="209">
        <f t="shared" si="21"/>
        <v>0.31666666666666665</v>
      </c>
      <c r="J48" s="190">
        <v>37</v>
      </c>
      <c r="K48" s="192">
        <v>1</v>
      </c>
      <c r="L48" s="192">
        <f t="shared" si="35"/>
        <v>38</v>
      </c>
      <c r="M48" s="209">
        <f t="shared" si="22"/>
        <v>0.36666666666666664</v>
      </c>
      <c r="N48" s="190">
        <v>37</v>
      </c>
      <c r="O48" s="192">
        <v>1</v>
      </c>
      <c r="P48" s="192">
        <f t="shared" si="36"/>
        <v>38</v>
      </c>
      <c r="Q48" s="209">
        <f t="shared" si="23"/>
        <v>0.36666666666666664</v>
      </c>
      <c r="R48" s="190">
        <v>37</v>
      </c>
      <c r="S48" s="192">
        <v>1</v>
      </c>
      <c r="T48" s="204">
        <f t="shared" si="37"/>
        <v>38</v>
      </c>
      <c r="U48" s="209">
        <f t="shared" si="24"/>
        <v>0.36666666666666664</v>
      </c>
      <c r="V48" s="190">
        <v>37</v>
      </c>
      <c r="W48" s="192">
        <v>1</v>
      </c>
      <c r="X48" s="204">
        <f t="shared" si="39"/>
        <v>38</v>
      </c>
      <c r="Y48" s="209">
        <f t="shared" si="25"/>
        <v>0.36666666666666664</v>
      </c>
      <c r="Z48" s="190">
        <v>37</v>
      </c>
      <c r="AA48" s="192">
        <v>1</v>
      </c>
      <c r="AB48" s="204">
        <f t="shared" si="38"/>
        <v>38</v>
      </c>
      <c r="AC48" s="209">
        <f t="shared" si="26"/>
        <v>0.36666666666666664</v>
      </c>
      <c r="AD48" s="174"/>
    </row>
    <row r="49" spans="1:30" s="175" customFormat="1" ht="15" customHeight="1" x14ac:dyDescent="0.2">
      <c r="A49" s="189" t="s">
        <v>11</v>
      </c>
      <c r="B49" s="190">
        <v>6</v>
      </c>
      <c r="C49" s="192">
        <v>7</v>
      </c>
      <c r="D49" s="205">
        <f t="shared" si="33"/>
        <v>13</v>
      </c>
      <c r="E49" s="209">
        <f t="shared" si="20"/>
        <v>7.1428571428571425E-2</v>
      </c>
      <c r="F49" s="190">
        <v>6</v>
      </c>
      <c r="G49" s="192">
        <v>7</v>
      </c>
      <c r="H49" s="204">
        <f t="shared" si="34"/>
        <v>13</v>
      </c>
      <c r="I49" s="209">
        <f t="shared" si="21"/>
        <v>7.1428571428571425E-2</v>
      </c>
      <c r="J49" s="190">
        <v>6</v>
      </c>
      <c r="K49" s="192">
        <v>7</v>
      </c>
      <c r="L49" s="192">
        <f t="shared" si="35"/>
        <v>13</v>
      </c>
      <c r="M49" s="209">
        <f t="shared" si="22"/>
        <v>7.1428571428571425E-2</v>
      </c>
      <c r="N49" s="190">
        <v>6</v>
      </c>
      <c r="O49" s="192">
        <v>7</v>
      </c>
      <c r="P49" s="192">
        <f t="shared" si="36"/>
        <v>13</v>
      </c>
      <c r="Q49" s="209">
        <f t="shared" si="23"/>
        <v>7.1428571428571425E-2</v>
      </c>
      <c r="R49" s="190">
        <v>6</v>
      </c>
      <c r="S49" s="192">
        <v>7</v>
      </c>
      <c r="T49" s="204">
        <f t="shared" si="37"/>
        <v>13</v>
      </c>
      <c r="U49" s="209">
        <f t="shared" si="24"/>
        <v>7.1428571428571425E-2</v>
      </c>
      <c r="V49" s="190">
        <v>6</v>
      </c>
      <c r="W49" s="192">
        <v>7</v>
      </c>
      <c r="X49" s="204">
        <f t="shared" si="39"/>
        <v>13</v>
      </c>
      <c r="Y49" s="209">
        <f t="shared" si="25"/>
        <v>7.1428571428571425E-2</v>
      </c>
      <c r="Z49" s="190">
        <v>6</v>
      </c>
      <c r="AA49" s="192">
        <v>7</v>
      </c>
      <c r="AB49" s="204">
        <f t="shared" si="38"/>
        <v>13</v>
      </c>
      <c r="AC49" s="209">
        <f t="shared" si="26"/>
        <v>7.1428571428571425E-2</v>
      </c>
      <c r="AD49" s="174"/>
    </row>
    <row r="50" spans="1:30" s="175" customFormat="1" ht="15" customHeight="1" x14ac:dyDescent="0.2">
      <c r="A50" s="189" t="s">
        <v>39</v>
      </c>
      <c r="B50" s="190">
        <v>19</v>
      </c>
      <c r="C50" s="192">
        <v>4</v>
      </c>
      <c r="D50" s="205">
        <f t="shared" si="33"/>
        <v>23</v>
      </c>
      <c r="E50" s="209">
        <f t="shared" si="20"/>
        <v>0.23333333333333334</v>
      </c>
      <c r="F50" s="190">
        <v>23</v>
      </c>
      <c r="G50" s="192">
        <v>4</v>
      </c>
      <c r="H50" s="204">
        <f t="shared" si="34"/>
        <v>27</v>
      </c>
      <c r="I50" s="209">
        <f t="shared" si="21"/>
        <v>0.1</v>
      </c>
      <c r="J50" s="190">
        <v>23</v>
      </c>
      <c r="K50" s="192">
        <v>4</v>
      </c>
      <c r="L50" s="192">
        <f t="shared" si="35"/>
        <v>27</v>
      </c>
      <c r="M50" s="209">
        <f t="shared" si="22"/>
        <v>0.1</v>
      </c>
      <c r="N50" s="190">
        <v>23</v>
      </c>
      <c r="O50" s="192">
        <v>4</v>
      </c>
      <c r="P50" s="192">
        <f t="shared" si="36"/>
        <v>27</v>
      </c>
      <c r="Q50" s="209">
        <f t="shared" si="23"/>
        <v>0.1</v>
      </c>
      <c r="R50" s="190">
        <v>23</v>
      </c>
      <c r="S50" s="192">
        <v>4</v>
      </c>
      <c r="T50" s="204">
        <f t="shared" si="37"/>
        <v>27</v>
      </c>
      <c r="U50" s="209">
        <f t="shared" si="24"/>
        <v>0.1</v>
      </c>
      <c r="V50" s="190">
        <v>23</v>
      </c>
      <c r="W50" s="192">
        <v>4</v>
      </c>
      <c r="X50" s="204">
        <f t="shared" si="39"/>
        <v>27</v>
      </c>
      <c r="Y50" s="209">
        <f t="shared" si="25"/>
        <v>0.1</v>
      </c>
      <c r="Z50" s="190">
        <v>23</v>
      </c>
      <c r="AA50" s="192">
        <v>4</v>
      </c>
      <c r="AB50" s="204">
        <f t="shared" si="38"/>
        <v>27</v>
      </c>
      <c r="AC50" s="209">
        <f t="shared" si="26"/>
        <v>0.1</v>
      </c>
      <c r="AD50" s="174"/>
    </row>
    <row r="51" spans="1:30" s="175" customFormat="1" ht="15" customHeight="1" x14ac:dyDescent="0.2">
      <c r="A51" s="202" t="s">
        <v>7</v>
      </c>
      <c r="B51" s="190">
        <v>59</v>
      </c>
      <c r="C51" s="192">
        <v>5</v>
      </c>
      <c r="D51" s="205">
        <f t="shared" si="33"/>
        <v>64</v>
      </c>
      <c r="E51" s="209">
        <f t="shared" si="20"/>
        <v>1.5384615384615385E-2</v>
      </c>
      <c r="F51" s="190">
        <v>53</v>
      </c>
      <c r="G51" s="192">
        <v>5</v>
      </c>
      <c r="H51" s="204">
        <f t="shared" si="34"/>
        <v>58</v>
      </c>
      <c r="I51" s="209">
        <f t="shared" si="21"/>
        <v>0.1076923076923077</v>
      </c>
      <c r="J51" s="190">
        <v>53</v>
      </c>
      <c r="K51" s="192">
        <v>5</v>
      </c>
      <c r="L51" s="192">
        <f t="shared" si="35"/>
        <v>58</v>
      </c>
      <c r="M51" s="209">
        <f t="shared" si="22"/>
        <v>0.1076923076923077</v>
      </c>
      <c r="N51" s="190">
        <v>53</v>
      </c>
      <c r="O51" s="192">
        <v>5</v>
      </c>
      <c r="P51" s="192">
        <f t="shared" si="36"/>
        <v>58</v>
      </c>
      <c r="Q51" s="209">
        <f t="shared" si="23"/>
        <v>0.1076923076923077</v>
      </c>
      <c r="R51" s="190">
        <v>53</v>
      </c>
      <c r="S51" s="192">
        <v>5</v>
      </c>
      <c r="T51" s="204">
        <f t="shared" si="37"/>
        <v>58</v>
      </c>
      <c r="U51" s="209">
        <f t="shared" si="24"/>
        <v>0.1076923076923077</v>
      </c>
      <c r="V51" s="190">
        <v>53</v>
      </c>
      <c r="W51" s="192">
        <v>5</v>
      </c>
      <c r="X51" s="204">
        <f t="shared" si="39"/>
        <v>58</v>
      </c>
      <c r="Y51" s="209">
        <f t="shared" si="25"/>
        <v>0.1076923076923077</v>
      </c>
      <c r="Z51" s="190">
        <v>52</v>
      </c>
      <c r="AA51" s="192">
        <v>5</v>
      </c>
      <c r="AB51" s="204">
        <f t="shared" si="38"/>
        <v>57</v>
      </c>
      <c r="AC51" s="209">
        <f t="shared" si="26"/>
        <v>0.12307692307692308</v>
      </c>
      <c r="AD51" s="174"/>
    </row>
    <row r="52" spans="1:30" s="175" customFormat="1" ht="15" customHeight="1" x14ac:dyDescent="0.2">
      <c r="A52" s="202" t="s">
        <v>138</v>
      </c>
      <c r="B52" s="190">
        <v>19</v>
      </c>
      <c r="C52" s="192">
        <v>36</v>
      </c>
      <c r="D52" s="205">
        <f t="shared" si="33"/>
        <v>55</v>
      </c>
      <c r="E52" s="209">
        <f t="shared" si="20"/>
        <v>9.8360655737704916E-2</v>
      </c>
      <c r="F52" s="190">
        <v>18</v>
      </c>
      <c r="G52" s="192">
        <v>36</v>
      </c>
      <c r="H52" s="204">
        <f t="shared" si="34"/>
        <v>54</v>
      </c>
      <c r="I52" s="209">
        <f t="shared" si="21"/>
        <v>0.11475409836065574</v>
      </c>
      <c r="J52" s="190">
        <v>18</v>
      </c>
      <c r="K52" s="192">
        <v>36</v>
      </c>
      <c r="L52" s="192">
        <f t="shared" si="35"/>
        <v>54</v>
      </c>
      <c r="M52" s="209">
        <f t="shared" si="22"/>
        <v>0.11475409836065574</v>
      </c>
      <c r="N52" s="190">
        <v>18</v>
      </c>
      <c r="O52" s="192">
        <v>35</v>
      </c>
      <c r="P52" s="192">
        <f t="shared" si="36"/>
        <v>53</v>
      </c>
      <c r="Q52" s="209">
        <f t="shared" si="23"/>
        <v>0.13114754098360656</v>
      </c>
      <c r="R52" s="190">
        <v>18</v>
      </c>
      <c r="S52" s="192">
        <v>34</v>
      </c>
      <c r="T52" s="204">
        <f t="shared" si="37"/>
        <v>52</v>
      </c>
      <c r="U52" s="209">
        <f t="shared" si="24"/>
        <v>0.14754098360655737</v>
      </c>
      <c r="V52" s="190">
        <v>18</v>
      </c>
      <c r="W52" s="192">
        <v>34</v>
      </c>
      <c r="X52" s="204">
        <f t="shared" si="39"/>
        <v>52</v>
      </c>
      <c r="Y52" s="209">
        <f t="shared" si="25"/>
        <v>0.14754098360655737</v>
      </c>
      <c r="Z52" s="190">
        <v>18</v>
      </c>
      <c r="AA52" s="192">
        <v>33</v>
      </c>
      <c r="AB52" s="204">
        <f t="shared" si="38"/>
        <v>51</v>
      </c>
      <c r="AC52" s="209">
        <f t="shared" si="26"/>
        <v>0.16393442622950818</v>
      </c>
      <c r="AD52" s="174"/>
    </row>
    <row r="53" spans="1:30" s="175" customFormat="1" ht="15" customHeight="1" x14ac:dyDescent="0.2">
      <c r="A53" s="202" t="s">
        <v>1</v>
      </c>
      <c r="B53" s="190">
        <v>14</v>
      </c>
      <c r="C53" s="192">
        <v>1</v>
      </c>
      <c r="D53" s="205">
        <f t="shared" si="33"/>
        <v>15</v>
      </c>
      <c r="E53" s="209">
        <f t="shared" si="20"/>
        <v>6.25E-2</v>
      </c>
      <c r="F53" s="190">
        <v>14</v>
      </c>
      <c r="G53" s="192">
        <v>1</v>
      </c>
      <c r="H53" s="204">
        <f t="shared" si="34"/>
        <v>15</v>
      </c>
      <c r="I53" s="209">
        <f t="shared" si="21"/>
        <v>6.25E-2</v>
      </c>
      <c r="J53" s="190">
        <v>14</v>
      </c>
      <c r="K53" s="192">
        <v>1</v>
      </c>
      <c r="L53" s="192">
        <f t="shared" si="35"/>
        <v>15</v>
      </c>
      <c r="M53" s="209">
        <f t="shared" si="22"/>
        <v>6.25E-2</v>
      </c>
      <c r="N53" s="190">
        <v>14</v>
      </c>
      <c r="O53" s="192">
        <v>1</v>
      </c>
      <c r="P53" s="192">
        <f t="shared" si="36"/>
        <v>15</v>
      </c>
      <c r="Q53" s="209">
        <f t="shared" si="23"/>
        <v>6.25E-2</v>
      </c>
      <c r="R53" s="190">
        <v>13</v>
      </c>
      <c r="S53" s="192">
        <v>1</v>
      </c>
      <c r="T53" s="204">
        <f t="shared" si="37"/>
        <v>14</v>
      </c>
      <c r="U53" s="209">
        <f t="shared" si="24"/>
        <v>0.125</v>
      </c>
      <c r="V53" s="190">
        <v>13</v>
      </c>
      <c r="W53" s="192">
        <v>1</v>
      </c>
      <c r="X53" s="204">
        <f t="shared" si="39"/>
        <v>14</v>
      </c>
      <c r="Y53" s="209">
        <f t="shared" si="25"/>
        <v>0.125</v>
      </c>
      <c r="Z53" s="190">
        <v>13</v>
      </c>
      <c r="AA53" s="192">
        <v>1</v>
      </c>
      <c r="AB53" s="204">
        <f t="shared" si="38"/>
        <v>14</v>
      </c>
      <c r="AC53" s="209">
        <f t="shared" si="26"/>
        <v>0.125</v>
      </c>
      <c r="AD53" s="174"/>
    </row>
    <row r="54" spans="1:30" s="175" customFormat="1" ht="15" customHeight="1" x14ac:dyDescent="0.2">
      <c r="A54" s="202" t="s">
        <v>60</v>
      </c>
      <c r="B54" s="190">
        <v>21</v>
      </c>
      <c r="C54" s="192">
        <v>33</v>
      </c>
      <c r="D54" s="205">
        <f t="shared" si="33"/>
        <v>54</v>
      </c>
      <c r="E54" s="209">
        <f t="shared" si="20"/>
        <v>-3.8461538461538464E-2</v>
      </c>
      <c r="F54" s="190">
        <v>21</v>
      </c>
      <c r="G54" s="192">
        <v>32</v>
      </c>
      <c r="H54" s="204">
        <f t="shared" si="34"/>
        <v>53</v>
      </c>
      <c r="I54" s="209">
        <f t="shared" si="21"/>
        <v>-1.9230769230769232E-2</v>
      </c>
      <c r="J54" s="190">
        <v>21</v>
      </c>
      <c r="K54" s="192">
        <v>32</v>
      </c>
      <c r="L54" s="192">
        <f t="shared" si="35"/>
        <v>53</v>
      </c>
      <c r="M54" s="209">
        <f t="shared" si="22"/>
        <v>-1.9230769230769232E-2</v>
      </c>
      <c r="N54" s="190">
        <v>21</v>
      </c>
      <c r="O54" s="192">
        <v>32</v>
      </c>
      <c r="P54" s="192">
        <f t="shared" si="36"/>
        <v>53</v>
      </c>
      <c r="Q54" s="209">
        <f t="shared" si="23"/>
        <v>-1.9230769230769232E-2</v>
      </c>
      <c r="R54" s="190">
        <v>20</v>
      </c>
      <c r="S54" s="192">
        <v>32</v>
      </c>
      <c r="T54" s="204">
        <f t="shared" si="37"/>
        <v>52</v>
      </c>
      <c r="U54" s="209">
        <f t="shared" si="24"/>
        <v>0</v>
      </c>
      <c r="V54" s="190">
        <v>20</v>
      </c>
      <c r="W54" s="192">
        <v>32</v>
      </c>
      <c r="X54" s="204">
        <f t="shared" si="39"/>
        <v>52</v>
      </c>
      <c r="Y54" s="209">
        <f t="shared" si="25"/>
        <v>0</v>
      </c>
      <c r="Z54" s="190">
        <v>19</v>
      </c>
      <c r="AA54" s="192">
        <v>32</v>
      </c>
      <c r="AB54" s="204">
        <f t="shared" si="38"/>
        <v>51</v>
      </c>
      <c r="AC54" s="209">
        <f t="shared" si="26"/>
        <v>1.9230769230769232E-2</v>
      </c>
      <c r="AD54" s="174"/>
    </row>
    <row r="55" spans="1:30" s="175" customFormat="1" ht="15" customHeight="1" x14ac:dyDescent="0.2">
      <c r="A55" s="202" t="s">
        <v>10</v>
      </c>
      <c r="B55" s="190">
        <v>16</v>
      </c>
      <c r="C55" s="192">
        <v>7</v>
      </c>
      <c r="D55" s="205">
        <f t="shared" si="33"/>
        <v>23</v>
      </c>
      <c r="E55" s="209">
        <f t="shared" si="20"/>
        <v>0.11538461538461539</v>
      </c>
      <c r="F55" s="190">
        <v>16</v>
      </c>
      <c r="G55" s="192">
        <v>7</v>
      </c>
      <c r="H55" s="204">
        <f t="shared" si="34"/>
        <v>23</v>
      </c>
      <c r="I55" s="209">
        <f t="shared" si="21"/>
        <v>0.11538461538461539</v>
      </c>
      <c r="J55" s="190">
        <v>16</v>
      </c>
      <c r="K55" s="192">
        <v>7</v>
      </c>
      <c r="L55" s="192">
        <f t="shared" si="35"/>
        <v>23</v>
      </c>
      <c r="M55" s="209">
        <f t="shared" si="22"/>
        <v>0.11538461538461539</v>
      </c>
      <c r="N55" s="190">
        <v>16</v>
      </c>
      <c r="O55" s="192">
        <v>7</v>
      </c>
      <c r="P55" s="192">
        <f t="shared" si="36"/>
        <v>23</v>
      </c>
      <c r="Q55" s="209">
        <f t="shared" si="23"/>
        <v>0.11538461538461539</v>
      </c>
      <c r="R55" s="190">
        <v>16</v>
      </c>
      <c r="S55" s="192">
        <v>7</v>
      </c>
      <c r="T55" s="204">
        <f t="shared" si="37"/>
        <v>23</v>
      </c>
      <c r="U55" s="209">
        <f t="shared" si="24"/>
        <v>0.11538461538461539</v>
      </c>
      <c r="V55" s="190">
        <v>15</v>
      </c>
      <c r="W55" s="192">
        <v>7</v>
      </c>
      <c r="X55" s="204">
        <f t="shared" si="39"/>
        <v>22</v>
      </c>
      <c r="Y55" s="209">
        <f t="shared" si="25"/>
        <v>0.15384615384615385</v>
      </c>
      <c r="Z55" s="190">
        <v>15</v>
      </c>
      <c r="AA55" s="192">
        <v>7</v>
      </c>
      <c r="AB55" s="204">
        <f t="shared" si="38"/>
        <v>22</v>
      </c>
      <c r="AC55" s="209">
        <f t="shared" si="26"/>
        <v>0.15384615384615385</v>
      </c>
      <c r="AD55" s="174"/>
    </row>
    <row r="56" spans="1:30" s="175" customFormat="1" ht="15" customHeight="1" x14ac:dyDescent="0.2">
      <c r="A56" s="202" t="s">
        <v>91</v>
      </c>
      <c r="B56" s="190">
        <v>40</v>
      </c>
      <c r="C56" s="192">
        <v>3</v>
      </c>
      <c r="D56" s="205">
        <f t="shared" si="33"/>
        <v>43</v>
      </c>
      <c r="E56" s="209">
        <f t="shared" si="20"/>
        <v>2.2727272727272728E-2</v>
      </c>
      <c r="F56" s="190">
        <v>42</v>
      </c>
      <c r="G56" s="192">
        <v>4</v>
      </c>
      <c r="H56" s="204">
        <f t="shared" si="34"/>
        <v>46</v>
      </c>
      <c r="I56" s="209">
        <f t="shared" si="21"/>
        <v>-4.5454545454545456E-2</v>
      </c>
      <c r="J56" s="190">
        <v>43</v>
      </c>
      <c r="K56" s="192">
        <v>4</v>
      </c>
      <c r="L56" s="192">
        <f t="shared" si="35"/>
        <v>47</v>
      </c>
      <c r="M56" s="209">
        <f t="shared" si="22"/>
        <v>-6.8181818181818177E-2</v>
      </c>
      <c r="N56" s="190">
        <v>43</v>
      </c>
      <c r="O56" s="192">
        <v>4</v>
      </c>
      <c r="P56" s="192">
        <f t="shared" si="36"/>
        <v>47</v>
      </c>
      <c r="Q56" s="209">
        <f t="shared" si="23"/>
        <v>-6.8181818181818177E-2</v>
      </c>
      <c r="R56" s="190">
        <v>42</v>
      </c>
      <c r="S56" s="192">
        <v>4</v>
      </c>
      <c r="T56" s="204">
        <f t="shared" si="37"/>
        <v>46</v>
      </c>
      <c r="U56" s="209">
        <f t="shared" si="24"/>
        <v>-4.5454545454545456E-2</v>
      </c>
      <c r="V56" s="190">
        <v>42</v>
      </c>
      <c r="W56" s="192">
        <v>4</v>
      </c>
      <c r="X56" s="204">
        <f t="shared" si="39"/>
        <v>46</v>
      </c>
      <c r="Y56" s="209">
        <f t="shared" si="25"/>
        <v>-4.5454545454545456E-2</v>
      </c>
      <c r="Z56" s="190">
        <v>41</v>
      </c>
      <c r="AA56" s="192">
        <v>4</v>
      </c>
      <c r="AB56" s="204">
        <f t="shared" si="38"/>
        <v>45</v>
      </c>
      <c r="AC56" s="209">
        <f t="shared" si="26"/>
        <v>-2.2727272727272728E-2</v>
      </c>
      <c r="AD56" s="174"/>
    </row>
    <row r="57" spans="1:30" s="175" customFormat="1" ht="15" customHeight="1" x14ac:dyDescent="0.2">
      <c r="A57" s="202" t="s">
        <v>56</v>
      </c>
      <c r="B57" s="190">
        <v>44</v>
      </c>
      <c r="C57" s="192">
        <v>3</v>
      </c>
      <c r="D57" s="205">
        <f t="shared" si="33"/>
        <v>47</v>
      </c>
      <c r="E57" s="209">
        <f t="shared" si="20"/>
        <v>0.16071428571428573</v>
      </c>
      <c r="F57" s="190">
        <v>40</v>
      </c>
      <c r="G57" s="192">
        <v>2</v>
      </c>
      <c r="H57" s="204">
        <f t="shared" si="34"/>
        <v>42</v>
      </c>
      <c r="I57" s="209">
        <f t="shared" si="21"/>
        <v>0.25</v>
      </c>
      <c r="J57" s="190">
        <v>40</v>
      </c>
      <c r="K57" s="192">
        <v>2</v>
      </c>
      <c r="L57" s="192">
        <f t="shared" si="35"/>
        <v>42</v>
      </c>
      <c r="M57" s="209">
        <f t="shared" si="22"/>
        <v>0.25</v>
      </c>
      <c r="N57" s="190">
        <v>40</v>
      </c>
      <c r="O57" s="192">
        <v>2</v>
      </c>
      <c r="P57" s="192">
        <f t="shared" si="36"/>
        <v>42</v>
      </c>
      <c r="Q57" s="209">
        <f t="shared" si="23"/>
        <v>0.25</v>
      </c>
      <c r="R57" s="190">
        <v>40</v>
      </c>
      <c r="S57" s="192">
        <v>2</v>
      </c>
      <c r="T57" s="204">
        <f t="shared" si="37"/>
        <v>42</v>
      </c>
      <c r="U57" s="209">
        <f t="shared" si="24"/>
        <v>0.25</v>
      </c>
      <c r="V57" s="190">
        <v>38</v>
      </c>
      <c r="W57" s="192">
        <v>2</v>
      </c>
      <c r="X57" s="204">
        <f t="shared" si="39"/>
        <v>40</v>
      </c>
      <c r="Y57" s="209">
        <f t="shared" si="25"/>
        <v>0.2857142857142857</v>
      </c>
      <c r="Z57" s="190">
        <v>37</v>
      </c>
      <c r="AA57" s="192">
        <v>2</v>
      </c>
      <c r="AB57" s="204">
        <f t="shared" si="38"/>
        <v>39</v>
      </c>
      <c r="AC57" s="209">
        <f t="shared" si="26"/>
        <v>0.30357142857142855</v>
      </c>
      <c r="AD57" s="174"/>
    </row>
    <row r="58" spans="1:30" s="175" customFormat="1" ht="15" customHeight="1" x14ac:dyDescent="0.2">
      <c r="A58" s="202" t="s">
        <v>15</v>
      </c>
      <c r="B58" s="190">
        <v>36</v>
      </c>
      <c r="C58" s="192">
        <v>0</v>
      </c>
      <c r="D58" s="205">
        <f t="shared" si="33"/>
        <v>36</v>
      </c>
      <c r="E58" s="209">
        <f t="shared" si="20"/>
        <v>0.14285714285714285</v>
      </c>
      <c r="F58" s="190">
        <v>33</v>
      </c>
      <c r="G58" s="192">
        <v>0</v>
      </c>
      <c r="H58" s="204">
        <f t="shared" si="34"/>
        <v>33</v>
      </c>
      <c r="I58" s="209">
        <f t="shared" si="21"/>
        <v>0.21428571428571427</v>
      </c>
      <c r="J58" s="190">
        <v>35</v>
      </c>
      <c r="K58" s="192">
        <v>0</v>
      </c>
      <c r="L58" s="192">
        <f t="shared" si="35"/>
        <v>35</v>
      </c>
      <c r="M58" s="209">
        <f t="shared" si="22"/>
        <v>0.16666666666666666</v>
      </c>
      <c r="N58" s="190">
        <v>35</v>
      </c>
      <c r="O58" s="192">
        <v>0</v>
      </c>
      <c r="P58" s="192">
        <f t="shared" si="36"/>
        <v>35</v>
      </c>
      <c r="Q58" s="209">
        <f t="shared" si="23"/>
        <v>0.16666666666666666</v>
      </c>
      <c r="R58" s="190">
        <v>35</v>
      </c>
      <c r="S58" s="192">
        <v>0</v>
      </c>
      <c r="T58" s="204">
        <f t="shared" si="37"/>
        <v>35</v>
      </c>
      <c r="U58" s="209">
        <f t="shared" si="24"/>
        <v>0.16666666666666666</v>
      </c>
      <c r="V58" s="207">
        <v>34</v>
      </c>
      <c r="W58" s="192">
        <v>0</v>
      </c>
      <c r="X58" s="204">
        <f t="shared" si="39"/>
        <v>34</v>
      </c>
      <c r="Y58" s="209">
        <f t="shared" si="25"/>
        <v>0.19047619047619047</v>
      </c>
      <c r="Z58" s="190">
        <v>33</v>
      </c>
      <c r="AA58" s="192">
        <v>0</v>
      </c>
      <c r="AB58" s="204">
        <f t="shared" si="38"/>
        <v>33</v>
      </c>
      <c r="AC58" s="209">
        <f t="shared" si="26"/>
        <v>0.21428571428571427</v>
      </c>
      <c r="AD58" s="174"/>
    </row>
    <row r="59" spans="1:30" s="175" customFormat="1" ht="15" customHeight="1" x14ac:dyDescent="0.2">
      <c r="A59" s="202" t="s">
        <v>16</v>
      </c>
      <c r="B59" s="190">
        <v>6</v>
      </c>
      <c r="C59" s="192">
        <v>1</v>
      </c>
      <c r="D59" s="205">
        <f t="shared" si="33"/>
        <v>7</v>
      </c>
      <c r="E59" s="209">
        <f t="shared" si="20"/>
        <v>0.125</v>
      </c>
      <c r="F59" s="190">
        <v>7</v>
      </c>
      <c r="G59" s="192">
        <v>1</v>
      </c>
      <c r="H59" s="204">
        <f t="shared" si="34"/>
        <v>8</v>
      </c>
      <c r="I59" s="209">
        <f t="shared" si="21"/>
        <v>0</v>
      </c>
      <c r="J59" s="190">
        <v>7</v>
      </c>
      <c r="K59" s="192">
        <v>1</v>
      </c>
      <c r="L59" s="192">
        <f t="shared" si="35"/>
        <v>8</v>
      </c>
      <c r="M59" s="209">
        <f t="shared" si="22"/>
        <v>0</v>
      </c>
      <c r="N59" s="190">
        <v>7</v>
      </c>
      <c r="O59" s="192">
        <v>1</v>
      </c>
      <c r="P59" s="192">
        <f t="shared" si="36"/>
        <v>8</v>
      </c>
      <c r="Q59" s="209">
        <f t="shared" si="23"/>
        <v>0</v>
      </c>
      <c r="R59" s="190">
        <v>7</v>
      </c>
      <c r="S59" s="192">
        <v>1</v>
      </c>
      <c r="T59" s="204">
        <f t="shared" si="37"/>
        <v>8</v>
      </c>
      <c r="U59" s="209">
        <f t="shared" si="24"/>
        <v>0</v>
      </c>
      <c r="V59" s="190">
        <v>7</v>
      </c>
      <c r="W59" s="192">
        <v>1</v>
      </c>
      <c r="X59" s="204">
        <f t="shared" si="39"/>
        <v>8</v>
      </c>
      <c r="Y59" s="209">
        <f t="shared" si="25"/>
        <v>0</v>
      </c>
      <c r="Z59" s="190">
        <v>7</v>
      </c>
      <c r="AA59" s="192">
        <v>1</v>
      </c>
      <c r="AB59" s="204">
        <f t="shared" si="38"/>
        <v>8</v>
      </c>
      <c r="AC59" s="209">
        <f t="shared" si="26"/>
        <v>0</v>
      </c>
      <c r="AD59" s="174"/>
    </row>
    <row r="60" spans="1:30" s="175" customFormat="1" ht="15" customHeight="1" x14ac:dyDescent="0.2">
      <c r="A60" s="202" t="s">
        <v>18</v>
      </c>
      <c r="B60" s="190">
        <v>3</v>
      </c>
      <c r="C60" s="192">
        <v>3</v>
      </c>
      <c r="D60" s="205">
        <f t="shared" si="33"/>
        <v>6</v>
      </c>
      <c r="E60" s="209">
        <f t="shared" si="20"/>
        <v>0.14285714285714285</v>
      </c>
      <c r="F60" s="190">
        <v>1</v>
      </c>
      <c r="G60" s="192">
        <v>2</v>
      </c>
      <c r="H60" s="204">
        <f t="shared" si="34"/>
        <v>3</v>
      </c>
      <c r="I60" s="209">
        <f t="shared" si="21"/>
        <v>0.5714285714285714</v>
      </c>
      <c r="J60" s="190">
        <v>1</v>
      </c>
      <c r="K60" s="192">
        <v>2</v>
      </c>
      <c r="L60" s="192">
        <f t="shared" si="35"/>
        <v>3</v>
      </c>
      <c r="M60" s="209">
        <f t="shared" si="22"/>
        <v>0.5714285714285714</v>
      </c>
      <c r="N60" s="190">
        <v>1</v>
      </c>
      <c r="O60" s="192">
        <v>2</v>
      </c>
      <c r="P60" s="192">
        <f t="shared" si="36"/>
        <v>3</v>
      </c>
      <c r="Q60" s="209">
        <f t="shared" si="23"/>
        <v>0.5714285714285714</v>
      </c>
      <c r="R60" s="190">
        <v>1</v>
      </c>
      <c r="S60" s="192">
        <v>2</v>
      </c>
      <c r="T60" s="204">
        <f t="shared" si="37"/>
        <v>3</v>
      </c>
      <c r="U60" s="209">
        <f t="shared" si="24"/>
        <v>0.5714285714285714</v>
      </c>
      <c r="V60" s="190">
        <v>1</v>
      </c>
      <c r="W60" s="192">
        <v>1</v>
      </c>
      <c r="X60" s="204">
        <f t="shared" si="39"/>
        <v>2</v>
      </c>
      <c r="Y60" s="209">
        <f t="shared" si="25"/>
        <v>0.7142857142857143</v>
      </c>
      <c r="Z60" s="190">
        <v>1</v>
      </c>
      <c r="AA60" s="192">
        <v>1</v>
      </c>
      <c r="AB60" s="204">
        <f t="shared" si="38"/>
        <v>2</v>
      </c>
      <c r="AC60" s="209">
        <f t="shared" si="26"/>
        <v>0.7142857142857143</v>
      </c>
      <c r="AD60" s="174"/>
    </row>
    <row r="61" spans="1:30" s="175" customFormat="1" ht="15" customHeight="1" x14ac:dyDescent="0.2">
      <c r="A61" s="202" t="s">
        <v>14</v>
      </c>
      <c r="B61" s="190">
        <v>3</v>
      </c>
      <c r="C61" s="192">
        <v>7</v>
      </c>
      <c r="D61" s="205">
        <f t="shared" si="33"/>
        <v>10</v>
      </c>
      <c r="E61" s="209">
        <f t="shared" si="20"/>
        <v>9.0909090909090912E-2</v>
      </c>
      <c r="F61" s="190">
        <v>6</v>
      </c>
      <c r="G61" s="192">
        <v>6</v>
      </c>
      <c r="H61" s="204">
        <f t="shared" si="34"/>
        <v>12</v>
      </c>
      <c r="I61" s="209">
        <f t="shared" si="21"/>
        <v>-9.0909090909090912E-2</v>
      </c>
      <c r="J61" s="190">
        <v>6</v>
      </c>
      <c r="K61" s="192">
        <v>6</v>
      </c>
      <c r="L61" s="192">
        <f t="shared" si="35"/>
        <v>12</v>
      </c>
      <c r="M61" s="209">
        <f t="shared" si="22"/>
        <v>-9.0909090909090912E-2</v>
      </c>
      <c r="N61" s="190">
        <v>6</v>
      </c>
      <c r="O61" s="192">
        <v>6</v>
      </c>
      <c r="P61" s="192">
        <f t="shared" si="36"/>
        <v>12</v>
      </c>
      <c r="Q61" s="209">
        <f t="shared" si="23"/>
        <v>-9.0909090909090912E-2</v>
      </c>
      <c r="R61" s="190">
        <v>6</v>
      </c>
      <c r="S61" s="192">
        <v>6</v>
      </c>
      <c r="T61" s="204">
        <f t="shared" si="37"/>
        <v>12</v>
      </c>
      <c r="U61" s="209">
        <f t="shared" si="24"/>
        <v>-9.0909090909090912E-2</v>
      </c>
      <c r="V61" s="190">
        <v>6</v>
      </c>
      <c r="W61" s="192">
        <v>6</v>
      </c>
      <c r="X61" s="204">
        <f t="shared" si="39"/>
        <v>12</v>
      </c>
      <c r="Y61" s="209">
        <f t="shared" si="25"/>
        <v>-9.0909090909090912E-2</v>
      </c>
      <c r="Z61" s="190">
        <v>6</v>
      </c>
      <c r="AA61" s="192">
        <v>5</v>
      </c>
      <c r="AB61" s="204">
        <f t="shared" si="38"/>
        <v>11</v>
      </c>
      <c r="AC61" s="209">
        <f t="shared" si="26"/>
        <v>0</v>
      </c>
      <c r="AD61" s="174"/>
    </row>
    <row r="62" spans="1:30" s="175" customFormat="1" ht="15" customHeight="1" x14ac:dyDescent="0.2">
      <c r="A62" s="202" t="s">
        <v>92</v>
      </c>
      <c r="B62" s="190">
        <v>13</v>
      </c>
      <c r="C62" s="192">
        <v>9</v>
      </c>
      <c r="D62" s="205">
        <f t="shared" si="33"/>
        <v>22</v>
      </c>
      <c r="E62" s="209">
        <f t="shared" si="20"/>
        <v>4.3478260869565216E-2</v>
      </c>
      <c r="F62" s="190">
        <v>14</v>
      </c>
      <c r="G62" s="192">
        <v>10</v>
      </c>
      <c r="H62" s="204">
        <f t="shared" si="34"/>
        <v>24</v>
      </c>
      <c r="I62" s="209">
        <f t="shared" si="21"/>
        <v>-4.3478260869565216E-2</v>
      </c>
      <c r="J62" s="190">
        <v>14</v>
      </c>
      <c r="K62" s="192">
        <v>10</v>
      </c>
      <c r="L62" s="192">
        <f t="shared" si="35"/>
        <v>24</v>
      </c>
      <c r="M62" s="209">
        <f t="shared" si="22"/>
        <v>-4.3478260869565216E-2</v>
      </c>
      <c r="N62" s="190">
        <v>14</v>
      </c>
      <c r="O62" s="192">
        <v>10</v>
      </c>
      <c r="P62" s="192">
        <f t="shared" si="36"/>
        <v>24</v>
      </c>
      <c r="Q62" s="209">
        <f t="shared" si="23"/>
        <v>-4.3478260869565216E-2</v>
      </c>
      <c r="R62" s="190">
        <v>14</v>
      </c>
      <c r="S62" s="192">
        <v>10</v>
      </c>
      <c r="T62" s="204">
        <f t="shared" si="37"/>
        <v>24</v>
      </c>
      <c r="U62" s="209">
        <f t="shared" si="24"/>
        <v>-4.3478260869565216E-2</v>
      </c>
      <c r="V62" s="190">
        <v>14</v>
      </c>
      <c r="W62" s="192">
        <v>10</v>
      </c>
      <c r="X62" s="204">
        <f t="shared" si="39"/>
        <v>24</v>
      </c>
      <c r="Y62" s="209">
        <f t="shared" si="25"/>
        <v>-4.3478260869565216E-2</v>
      </c>
      <c r="Z62" s="190">
        <v>14</v>
      </c>
      <c r="AA62" s="192">
        <v>10</v>
      </c>
      <c r="AB62" s="204">
        <f t="shared" si="38"/>
        <v>24</v>
      </c>
      <c r="AC62" s="209">
        <f t="shared" si="26"/>
        <v>-4.3478260869565216E-2</v>
      </c>
      <c r="AD62" s="174"/>
    </row>
    <row r="63" spans="1:30" s="175" customFormat="1" ht="15" customHeight="1" x14ac:dyDescent="0.2">
      <c r="A63" s="202" t="s">
        <v>40</v>
      </c>
      <c r="B63" s="190">
        <v>7</v>
      </c>
      <c r="C63" s="192">
        <v>8</v>
      </c>
      <c r="D63" s="205">
        <f t="shared" si="33"/>
        <v>15</v>
      </c>
      <c r="E63" s="209">
        <f t="shared" si="20"/>
        <v>0</v>
      </c>
      <c r="F63" s="190">
        <v>6</v>
      </c>
      <c r="G63" s="192">
        <v>9</v>
      </c>
      <c r="H63" s="204">
        <f t="shared" si="34"/>
        <v>15</v>
      </c>
      <c r="I63" s="209">
        <f t="shared" si="21"/>
        <v>0</v>
      </c>
      <c r="J63" s="190">
        <v>6</v>
      </c>
      <c r="K63" s="192">
        <v>9</v>
      </c>
      <c r="L63" s="192">
        <f t="shared" si="35"/>
        <v>15</v>
      </c>
      <c r="M63" s="209">
        <f t="shared" si="22"/>
        <v>0</v>
      </c>
      <c r="N63" s="190">
        <v>6</v>
      </c>
      <c r="O63" s="192">
        <v>9</v>
      </c>
      <c r="P63" s="192">
        <f t="shared" si="36"/>
        <v>15</v>
      </c>
      <c r="Q63" s="209">
        <f t="shared" si="23"/>
        <v>0</v>
      </c>
      <c r="R63" s="190">
        <v>6</v>
      </c>
      <c r="S63" s="192">
        <v>8</v>
      </c>
      <c r="T63" s="204">
        <f t="shared" si="37"/>
        <v>14</v>
      </c>
      <c r="U63" s="209">
        <f t="shared" si="24"/>
        <v>6.6666666666666666E-2</v>
      </c>
      <c r="V63" s="190">
        <v>6</v>
      </c>
      <c r="W63" s="192">
        <v>8</v>
      </c>
      <c r="X63" s="204">
        <f t="shared" si="39"/>
        <v>14</v>
      </c>
      <c r="Y63" s="209">
        <f t="shared" si="25"/>
        <v>6.6666666666666666E-2</v>
      </c>
      <c r="Z63" s="190">
        <v>6</v>
      </c>
      <c r="AA63" s="192">
        <v>8</v>
      </c>
      <c r="AB63" s="204">
        <f t="shared" si="38"/>
        <v>14</v>
      </c>
      <c r="AC63" s="209">
        <f t="shared" si="26"/>
        <v>6.6666666666666666E-2</v>
      </c>
      <c r="AD63" s="174"/>
    </row>
    <row r="64" spans="1:30" s="175" customFormat="1" ht="15" customHeight="1" x14ac:dyDescent="0.2">
      <c r="A64" s="202" t="s">
        <v>5</v>
      </c>
      <c r="B64" s="190">
        <v>20</v>
      </c>
      <c r="C64" s="192">
        <v>7</v>
      </c>
      <c r="D64" s="205">
        <f t="shared" si="33"/>
        <v>27</v>
      </c>
      <c r="E64" s="209">
        <f t="shared" si="20"/>
        <v>0.20588235294117646</v>
      </c>
      <c r="F64" s="190">
        <v>21</v>
      </c>
      <c r="G64" s="192">
        <v>7</v>
      </c>
      <c r="H64" s="204">
        <f t="shared" si="34"/>
        <v>28</v>
      </c>
      <c r="I64" s="209">
        <f t="shared" si="21"/>
        <v>0.17647058823529413</v>
      </c>
      <c r="J64" s="190">
        <v>22</v>
      </c>
      <c r="K64" s="192">
        <v>7</v>
      </c>
      <c r="L64" s="192">
        <f t="shared" si="35"/>
        <v>29</v>
      </c>
      <c r="M64" s="209">
        <f t="shared" si="22"/>
        <v>0.14705882352941177</v>
      </c>
      <c r="N64" s="190">
        <v>22</v>
      </c>
      <c r="O64" s="192">
        <v>7</v>
      </c>
      <c r="P64" s="192">
        <f t="shared" si="36"/>
        <v>29</v>
      </c>
      <c r="Q64" s="209">
        <f t="shared" si="23"/>
        <v>0.14705882352941177</v>
      </c>
      <c r="R64" s="190">
        <v>22</v>
      </c>
      <c r="S64" s="192">
        <v>7</v>
      </c>
      <c r="T64" s="204">
        <f t="shared" si="37"/>
        <v>29</v>
      </c>
      <c r="U64" s="209">
        <f t="shared" si="24"/>
        <v>0.14705882352941177</v>
      </c>
      <c r="V64" s="190">
        <v>22</v>
      </c>
      <c r="W64" s="192">
        <v>7</v>
      </c>
      <c r="X64" s="204">
        <f t="shared" si="39"/>
        <v>29</v>
      </c>
      <c r="Y64" s="209">
        <f t="shared" si="25"/>
        <v>0.14705882352941177</v>
      </c>
      <c r="Z64" s="190">
        <v>22</v>
      </c>
      <c r="AA64" s="192">
        <v>7</v>
      </c>
      <c r="AB64" s="204">
        <f t="shared" si="38"/>
        <v>29</v>
      </c>
      <c r="AC64" s="209">
        <f t="shared" si="26"/>
        <v>0.14705882352941177</v>
      </c>
      <c r="AD64" s="174"/>
    </row>
    <row r="65" spans="1:30" s="175" customFormat="1" ht="15" customHeight="1" thickBot="1" x14ac:dyDescent="0.25">
      <c r="A65" s="220" t="s">
        <v>38</v>
      </c>
      <c r="B65" s="221">
        <v>29</v>
      </c>
      <c r="C65" s="222">
        <v>1</v>
      </c>
      <c r="D65" s="223">
        <f t="shared" si="33"/>
        <v>30</v>
      </c>
      <c r="E65" s="224">
        <f t="shared" si="20"/>
        <v>-0.1111111111111111</v>
      </c>
      <c r="F65" s="221">
        <v>30</v>
      </c>
      <c r="G65" s="222">
        <v>1</v>
      </c>
      <c r="H65" s="222">
        <f t="shared" si="34"/>
        <v>31</v>
      </c>
      <c r="I65" s="224">
        <f t="shared" si="21"/>
        <v>-0.14814814814814814</v>
      </c>
      <c r="J65" s="221">
        <v>30</v>
      </c>
      <c r="K65" s="222">
        <v>1</v>
      </c>
      <c r="L65" s="222">
        <f t="shared" si="35"/>
        <v>31</v>
      </c>
      <c r="M65" s="224">
        <f t="shared" si="22"/>
        <v>-0.14814814814814814</v>
      </c>
      <c r="N65" s="221">
        <v>30</v>
      </c>
      <c r="O65" s="222">
        <v>1</v>
      </c>
      <c r="P65" s="222">
        <f t="shared" si="36"/>
        <v>31</v>
      </c>
      <c r="Q65" s="224">
        <f t="shared" si="23"/>
        <v>-0.14814814814814814</v>
      </c>
      <c r="R65" s="221">
        <v>30</v>
      </c>
      <c r="S65" s="222">
        <v>1</v>
      </c>
      <c r="T65" s="222">
        <f t="shared" si="37"/>
        <v>31</v>
      </c>
      <c r="U65" s="224">
        <f t="shared" si="24"/>
        <v>-0.14814814814814814</v>
      </c>
      <c r="V65" s="221">
        <v>29</v>
      </c>
      <c r="W65" s="222">
        <v>1</v>
      </c>
      <c r="X65" s="222">
        <f t="shared" si="39"/>
        <v>30</v>
      </c>
      <c r="Y65" s="224">
        <f t="shared" si="25"/>
        <v>-0.1111111111111111</v>
      </c>
      <c r="Z65" s="221">
        <v>28</v>
      </c>
      <c r="AA65" s="222">
        <v>1</v>
      </c>
      <c r="AB65" s="222">
        <f t="shared" si="38"/>
        <v>29</v>
      </c>
      <c r="AC65" s="224">
        <f t="shared" si="26"/>
        <v>-7.407407407407407E-2</v>
      </c>
      <c r="AD65" s="174"/>
    </row>
    <row r="66" spans="1:30" s="174" customFormat="1" ht="15" customHeight="1" thickTop="1" x14ac:dyDescent="0.2">
      <c r="A66" s="898" t="s">
        <v>50</v>
      </c>
      <c r="B66" s="898"/>
      <c r="C66" s="898"/>
      <c r="D66" s="898"/>
      <c r="E66" s="898"/>
      <c r="F66" s="898"/>
      <c r="G66" s="898"/>
      <c r="H66" s="898"/>
      <c r="I66" s="898"/>
      <c r="J66" s="898"/>
      <c r="K66" s="898"/>
      <c r="L66" s="898"/>
      <c r="M66" s="898"/>
      <c r="N66" s="898"/>
      <c r="O66" s="898"/>
      <c r="P66" s="898"/>
      <c r="Q66" s="898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8"/>
      <c r="AC66" s="898"/>
    </row>
  </sheetData>
  <mergeCells count="16">
    <mergeCell ref="R34:U34"/>
    <mergeCell ref="V34:Y34"/>
    <mergeCell ref="Z34:AC34"/>
    <mergeCell ref="A66:AC66"/>
    <mergeCell ref="B34:E34"/>
    <mergeCell ref="F34:I34"/>
    <mergeCell ref="J34:M34"/>
    <mergeCell ref="N34:Q34"/>
    <mergeCell ref="R1:U1"/>
    <mergeCell ref="V1:Y1"/>
    <mergeCell ref="Z1:AC1"/>
    <mergeCell ref="A33:AC33"/>
    <mergeCell ref="B1:E1"/>
    <mergeCell ref="F1:I1"/>
    <mergeCell ref="J1:M1"/>
    <mergeCell ref="N1:Q1"/>
  </mergeCells>
  <phoneticPr fontId="11" type="noConversion"/>
  <pageMargins left="0.59055118110236227" right="0.59055118110236227" top="0.98425196850393704" bottom="0.39370078740157483" header="0.39370078740157483" footer="0"/>
  <pageSetup paperSize="9" orientation="landscape" r:id="rId1"/>
  <headerFooter alignWithMargins="0">
    <oddHeader>&amp;C&amp;"Arial,Fed"&amp;16Studentertal for Ing.Nat.Sund.Basis
2006/2007</oddHeader>
  </headerFooter>
  <rowBreaks count="1" manualBreakCount="1">
    <brk id="33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76"/>
  <sheetViews>
    <sheetView topLeftCell="A28" workbookViewId="0">
      <selection activeCell="B3" sqref="B3"/>
    </sheetView>
  </sheetViews>
  <sheetFormatPr defaultColWidth="8.85546875" defaultRowHeight="15" x14ac:dyDescent="0.2"/>
  <cols>
    <col min="1" max="1" width="16.7109375" style="1" customWidth="1"/>
    <col min="2" max="3" width="3.85546875" style="1" customWidth="1"/>
    <col min="4" max="4" width="5" style="1" bestFit="1" customWidth="1"/>
    <col min="5" max="5" width="5.28515625" style="1" customWidth="1"/>
    <col min="6" max="7" width="3.85546875" style="1" customWidth="1"/>
    <col min="8" max="8" width="5" style="1" customWidth="1"/>
    <col min="9" max="9" width="5.28515625" style="1" customWidth="1"/>
    <col min="10" max="11" width="3.85546875" style="1" customWidth="1"/>
    <col min="12" max="12" width="5" style="1" customWidth="1"/>
    <col min="13" max="13" width="5.28515625" style="1" customWidth="1"/>
    <col min="14" max="15" width="3.85546875" style="1" customWidth="1"/>
    <col min="16" max="16" width="5" style="1" customWidth="1"/>
    <col min="17" max="17" width="5.28515625" style="1" customWidth="1"/>
    <col min="18" max="19" width="3.85546875" style="1" customWidth="1"/>
    <col min="20" max="20" width="5" style="1" customWidth="1"/>
    <col min="21" max="21" width="5.28515625" style="1" customWidth="1"/>
    <col min="22" max="23" width="3.85546875" style="1" customWidth="1"/>
    <col min="24" max="24" width="5" style="1" customWidth="1"/>
    <col min="25" max="25" width="5.28515625" style="1" customWidth="1"/>
    <col min="26" max="27" width="3.85546875" style="1" customWidth="1"/>
    <col min="28" max="28" width="5" style="1" customWidth="1"/>
    <col min="29" max="29" width="5.28515625" style="1" customWidth="1"/>
    <col min="30" max="30" width="5.140625" style="1" customWidth="1"/>
    <col min="31" max="16384" width="8.85546875" style="1"/>
  </cols>
  <sheetData>
    <row r="1" spans="1:30" ht="17.25" thickTop="1" thickBot="1" x14ac:dyDescent="0.3">
      <c r="A1" s="138"/>
      <c r="B1" s="889" t="s">
        <v>28</v>
      </c>
      <c r="C1" s="890"/>
      <c r="D1" s="890"/>
      <c r="E1" s="891"/>
      <c r="F1" s="889" t="s">
        <v>107</v>
      </c>
      <c r="G1" s="890"/>
      <c r="H1" s="890"/>
      <c r="I1" s="891"/>
      <c r="J1" s="889" t="s">
        <v>108</v>
      </c>
      <c r="K1" s="890"/>
      <c r="L1" s="890"/>
      <c r="M1" s="891"/>
      <c r="N1" s="889" t="s">
        <v>109</v>
      </c>
      <c r="O1" s="890"/>
      <c r="P1" s="890"/>
      <c r="Q1" s="891"/>
      <c r="R1" s="889" t="s">
        <v>89</v>
      </c>
      <c r="S1" s="890"/>
      <c r="T1" s="890"/>
      <c r="U1" s="891"/>
      <c r="V1" s="889" t="s">
        <v>110</v>
      </c>
      <c r="W1" s="890"/>
      <c r="X1" s="890"/>
      <c r="Y1" s="899"/>
      <c r="Z1" s="889" t="s">
        <v>111</v>
      </c>
      <c r="AA1" s="890"/>
      <c r="AB1" s="890"/>
      <c r="AC1" s="899"/>
      <c r="AD1" s="4"/>
    </row>
    <row r="2" spans="1:30" ht="18" customHeight="1" thickTop="1" thickBot="1" x14ac:dyDescent="0.3">
      <c r="A2" s="159"/>
      <c r="B2" s="63" t="s">
        <v>22</v>
      </c>
      <c r="C2" s="64" t="s">
        <v>21</v>
      </c>
      <c r="D2" s="58" t="s">
        <v>23</v>
      </c>
      <c r="E2" s="249"/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  <c r="AD2" s="4"/>
    </row>
    <row r="3" spans="1:30" s="100" customFormat="1" ht="15" customHeight="1" thickTop="1" thickBot="1" x14ac:dyDescent="0.25">
      <c r="A3" s="160" t="s">
        <v>84</v>
      </c>
      <c r="B3" s="161">
        <f>B4+B7+B13</f>
        <v>738</v>
      </c>
      <c r="C3" s="162">
        <f>C4+C7+C13</f>
        <v>337</v>
      </c>
      <c r="D3" s="163">
        <f>D4+D7+D13</f>
        <v>1075</v>
      </c>
      <c r="E3" s="250"/>
      <c r="F3" s="161">
        <f>F4+F7+F13</f>
        <v>657</v>
      </c>
      <c r="G3" s="162">
        <f>G4+G7+G13</f>
        <v>325</v>
      </c>
      <c r="H3" s="163">
        <f>H4+H7+H13</f>
        <v>1038</v>
      </c>
      <c r="I3" s="165">
        <f t="shared" ref="I3:I37" si="0">($H3-D3)/$D3</f>
        <v>-3.4418604651162789E-2</v>
      </c>
      <c r="J3" s="161">
        <f>J4+J7+J13</f>
        <v>711</v>
      </c>
      <c r="K3" s="162">
        <f>K4+K7+K13</f>
        <v>324</v>
      </c>
      <c r="L3" s="163">
        <f>L4+L7+L13</f>
        <v>1035</v>
      </c>
      <c r="M3" s="165">
        <f>(L3-D$3)/$D3</f>
        <v>-3.7209302325581395E-2</v>
      </c>
      <c r="N3" s="161">
        <f>N4+N7+N13</f>
        <v>700</v>
      </c>
      <c r="O3" s="166">
        <f>O4+O7+O13</f>
        <v>323</v>
      </c>
      <c r="P3" s="163">
        <f>P4+P7+P13</f>
        <v>1022</v>
      </c>
      <c r="Q3" s="165">
        <f t="shared" ref="Q3:Q37" si="1">(P3-$D3)/$D3</f>
        <v>-4.930232558139535E-2</v>
      </c>
      <c r="R3" s="161">
        <f>R4+R7+R13</f>
        <v>692</v>
      </c>
      <c r="S3" s="166">
        <f>S4+S7+S13</f>
        <v>319</v>
      </c>
      <c r="T3" s="163">
        <f>T4+T7+T13</f>
        <v>1011</v>
      </c>
      <c r="U3" s="165">
        <f t="shared" ref="U3:U12" si="2">(T3-$D3)/$D3</f>
        <v>-5.9534883720930236E-2</v>
      </c>
      <c r="V3" s="161">
        <f>V4+V7+V13</f>
        <v>675</v>
      </c>
      <c r="W3" s="166">
        <f>W4+W7+W13</f>
        <v>308</v>
      </c>
      <c r="X3" s="163">
        <f>X4+X7+X13</f>
        <v>983</v>
      </c>
      <c r="Y3" s="165">
        <f t="shared" ref="Y3:Y12" si="3">(X3-$D3)/$D3</f>
        <v>-8.5581395348837214E-2</v>
      </c>
      <c r="Z3" s="161">
        <f>Z4+Z7+Z13</f>
        <v>673</v>
      </c>
      <c r="AA3" s="166">
        <f>AA4+AA7+AA13</f>
        <v>305</v>
      </c>
      <c r="AB3" s="163">
        <f>AB4+AB7+AB13</f>
        <v>978</v>
      </c>
      <c r="AC3" s="165">
        <f t="shared" ref="AC3:AC37" si="4">(AB3-$D3)/$D3</f>
        <v>-9.0232558139534888E-2</v>
      </c>
      <c r="AD3" s="95"/>
    </row>
    <row r="4" spans="1:30" s="260" customFormat="1" ht="14.1" customHeight="1" thickBot="1" x14ac:dyDescent="0.25">
      <c r="A4" s="252" t="s">
        <v>105</v>
      </c>
      <c r="B4" s="253">
        <f>SUM(B5:B6)</f>
        <v>66</v>
      </c>
      <c r="C4" s="254">
        <f>SUM(C5:C6)</f>
        <v>15</v>
      </c>
      <c r="D4" s="255">
        <f>SUM(D5:D6)</f>
        <v>81</v>
      </c>
      <c r="E4" s="256"/>
      <c r="F4" s="253">
        <f>SUM(F5:F6)</f>
        <v>64</v>
      </c>
      <c r="G4" s="254">
        <f>SUM(G5:G6)</f>
        <v>14</v>
      </c>
      <c r="H4" s="255">
        <f>SUM(H5:H6)</f>
        <v>78</v>
      </c>
      <c r="I4" s="257">
        <f t="shared" si="0"/>
        <v>-3.7037037037037035E-2</v>
      </c>
      <c r="J4" s="253">
        <f>SUM(J5:J6)</f>
        <v>64</v>
      </c>
      <c r="K4" s="254">
        <f>SUM(K5:K6)</f>
        <v>14</v>
      </c>
      <c r="L4" s="255">
        <f>SUM(L5:L6)</f>
        <v>78</v>
      </c>
      <c r="M4" s="257">
        <f t="shared" ref="M4:M37" si="5">(L4-$D4)/$D4</f>
        <v>-3.7037037037037035E-2</v>
      </c>
      <c r="N4" s="253">
        <f>SUM(N5:N6)</f>
        <v>62</v>
      </c>
      <c r="O4" s="254">
        <f>SUM(O5:O6)</f>
        <v>13</v>
      </c>
      <c r="P4" s="255">
        <f>SUM(P5:P6)</f>
        <v>75</v>
      </c>
      <c r="Q4" s="257">
        <f t="shared" si="1"/>
        <v>-7.407407407407407E-2</v>
      </c>
      <c r="R4" s="253">
        <f>SUM(R5:R6)</f>
        <v>61</v>
      </c>
      <c r="S4" s="254">
        <f>SUM(S5:S6)</f>
        <v>13</v>
      </c>
      <c r="T4" s="255">
        <f>SUM(T5:T6)</f>
        <v>74</v>
      </c>
      <c r="U4" s="257">
        <f t="shared" si="2"/>
        <v>-8.6419753086419748E-2</v>
      </c>
      <c r="V4" s="253">
        <f>SUM(V5:V6)</f>
        <v>59</v>
      </c>
      <c r="W4" s="254">
        <f>SUM(W5:W6)</f>
        <v>11</v>
      </c>
      <c r="X4" s="255">
        <f>SUM(X5:X6)</f>
        <v>70</v>
      </c>
      <c r="Y4" s="257">
        <f t="shared" si="3"/>
        <v>-0.13580246913580246</v>
      </c>
      <c r="Z4" s="253">
        <f>SUM(Z5:Z6)</f>
        <v>59</v>
      </c>
      <c r="AA4" s="254">
        <f>SUM(AA5:AA6)</f>
        <v>11</v>
      </c>
      <c r="AB4" s="255">
        <f>SUM(AB5:AB6)</f>
        <v>70</v>
      </c>
      <c r="AC4" s="258">
        <f t="shared" si="4"/>
        <v>-0.13580246913580246</v>
      </c>
      <c r="AD4" s="259"/>
    </row>
    <row r="5" spans="1:30" s="260" customFormat="1" ht="14.1" customHeight="1" x14ac:dyDescent="0.2">
      <c r="A5" s="261" t="s">
        <v>10</v>
      </c>
      <c r="B5" s="262">
        <v>16</v>
      </c>
      <c r="C5" s="263">
        <v>7</v>
      </c>
      <c r="D5" s="263">
        <f>B5+C5</f>
        <v>23</v>
      </c>
      <c r="E5" s="264"/>
      <c r="F5" s="262">
        <v>17</v>
      </c>
      <c r="G5" s="263">
        <v>6</v>
      </c>
      <c r="H5" s="265">
        <f t="shared" ref="H5:H12" si="6">F5+G5</f>
        <v>23</v>
      </c>
      <c r="I5" s="266">
        <f t="shared" si="0"/>
        <v>0</v>
      </c>
      <c r="J5" s="262">
        <v>17</v>
      </c>
      <c r="K5" s="263">
        <v>6</v>
      </c>
      <c r="L5" s="265">
        <f>J5+K5</f>
        <v>23</v>
      </c>
      <c r="M5" s="266">
        <f t="shared" si="5"/>
        <v>0</v>
      </c>
      <c r="N5" s="262">
        <v>16</v>
      </c>
      <c r="O5" s="263">
        <v>6</v>
      </c>
      <c r="P5" s="265">
        <f>N5+O5</f>
        <v>22</v>
      </c>
      <c r="Q5" s="266">
        <f t="shared" si="1"/>
        <v>-4.3478260869565216E-2</v>
      </c>
      <c r="R5" s="262">
        <v>16</v>
      </c>
      <c r="S5" s="263">
        <v>6</v>
      </c>
      <c r="T5" s="265">
        <f>R5+S5</f>
        <v>22</v>
      </c>
      <c r="U5" s="266">
        <f t="shared" si="2"/>
        <v>-4.3478260869565216E-2</v>
      </c>
      <c r="V5" s="262">
        <v>15</v>
      </c>
      <c r="W5" s="263">
        <v>5</v>
      </c>
      <c r="X5" s="265">
        <f>V5+W5</f>
        <v>20</v>
      </c>
      <c r="Y5" s="266">
        <f t="shared" si="3"/>
        <v>-0.13043478260869565</v>
      </c>
      <c r="Z5" s="262">
        <v>15</v>
      </c>
      <c r="AA5" s="263">
        <v>5</v>
      </c>
      <c r="AB5" s="265">
        <f>Z5+AA5</f>
        <v>20</v>
      </c>
      <c r="AC5" s="266">
        <f t="shared" si="4"/>
        <v>-0.13043478260869565</v>
      </c>
      <c r="AD5" s="259"/>
    </row>
    <row r="6" spans="1:30" s="260" customFormat="1" ht="14.1" customHeight="1" thickBot="1" x14ac:dyDescent="0.25">
      <c r="A6" s="267" t="s">
        <v>86</v>
      </c>
      <c r="B6" s="262">
        <v>50</v>
      </c>
      <c r="C6" s="263">
        <v>8</v>
      </c>
      <c r="D6" s="263">
        <f>B6+C6</f>
        <v>58</v>
      </c>
      <c r="E6" s="264"/>
      <c r="F6" s="262">
        <v>47</v>
      </c>
      <c r="G6" s="263">
        <v>8</v>
      </c>
      <c r="H6" s="263">
        <f t="shared" si="6"/>
        <v>55</v>
      </c>
      <c r="I6" s="266">
        <f t="shared" si="0"/>
        <v>-5.1724137931034482E-2</v>
      </c>
      <c r="J6" s="262">
        <v>47</v>
      </c>
      <c r="K6" s="263">
        <v>8</v>
      </c>
      <c r="L6" s="263">
        <f>J6+K6</f>
        <v>55</v>
      </c>
      <c r="M6" s="266">
        <f t="shared" si="5"/>
        <v>-5.1724137931034482E-2</v>
      </c>
      <c r="N6" s="262">
        <v>46</v>
      </c>
      <c r="O6" s="263">
        <v>7</v>
      </c>
      <c r="P6" s="263">
        <f>N6+O6</f>
        <v>53</v>
      </c>
      <c r="Q6" s="266">
        <f t="shared" si="1"/>
        <v>-8.6206896551724144E-2</v>
      </c>
      <c r="R6" s="262">
        <v>45</v>
      </c>
      <c r="S6" s="263">
        <v>7</v>
      </c>
      <c r="T6" s="263">
        <f>R6+S6</f>
        <v>52</v>
      </c>
      <c r="U6" s="266">
        <f t="shared" si="2"/>
        <v>-0.10344827586206896</v>
      </c>
      <c r="V6" s="262">
        <v>44</v>
      </c>
      <c r="W6" s="263">
        <v>6</v>
      </c>
      <c r="X6" s="263">
        <f>V6+W6</f>
        <v>50</v>
      </c>
      <c r="Y6" s="266">
        <f t="shared" si="3"/>
        <v>-0.13793103448275862</v>
      </c>
      <c r="Z6" s="262">
        <v>44</v>
      </c>
      <c r="AA6" s="263">
        <v>6</v>
      </c>
      <c r="AB6" s="263">
        <f>Z6+AA6</f>
        <v>50</v>
      </c>
      <c r="AC6" s="266">
        <f t="shared" si="4"/>
        <v>-0.13793103448275862</v>
      </c>
      <c r="AD6" s="259"/>
    </row>
    <row r="7" spans="1:30" s="260" customFormat="1" ht="14.1" customHeight="1" thickBot="1" x14ac:dyDescent="0.25">
      <c r="A7" s="268" t="s">
        <v>81</v>
      </c>
      <c r="B7" s="269">
        <f>SUM(B8:B12)</f>
        <v>62</v>
      </c>
      <c r="C7" s="270">
        <f>SUM(C8:C12)</f>
        <v>17</v>
      </c>
      <c r="D7" s="271">
        <f>SUM(D8:D12)</f>
        <v>79</v>
      </c>
      <c r="E7" s="272"/>
      <c r="F7" s="269">
        <f>SUM(F8:F12)</f>
        <v>57</v>
      </c>
      <c r="G7" s="270">
        <f>SUM(G8:G12)</f>
        <v>17</v>
      </c>
      <c r="H7" s="270">
        <f t="shared" si="6"/>
        <v>74</v>
      </c>
      <c r="I7" s="273">
        <f t="shared" si="0"/>
        <v>-6.3291139240506333E-2</v>
      </c>
      <c r="J7" s="269">
        <f>SUM(J8:J12)</f>
        <v>57</v>
      </c>
      <c r="K7" s="270">
        <f>SUM(K8:K12)</f>
        <v>17</v>
      </c>
      <c r="L7" s="270">
        <f t="shared" ref="L7:L12" si="7">J7+K7</f>
        <v>74</v>
      </c>
      <c r="M7" s="273">
        <f t="shared" si="5"/>
        <v>-6.3291139240506333E-2</v>
      </c>
      <c r="N7" s="269">
        <f>SUM(N8:N12)</f>
        <v>57</v>
      </c>
      <c r="O7" s="270">
        <f>SUM(O8:O12)</f>
        <v>17</v>
      </c>
      <c r="P7" s="270">
        <f t="shared" ref="P7:P12" si="8">N7+O7</f>
        <v>74</v>
      </c>
      <c r="Q7" s="273">
        <f t="shared" si="1"/>
        <v>-6.3291139240506333E-2</v>
      </c>
      <c r="R7" s="269">
        <f>SUM(R8:R12)</f>
        <v>57</v>
      </c>
      <c r="S7" s="270">
        <f>SUM(S8:S12)</f>
        <v>17</v>
      </c>
      <c r="T7" s="274">
        <f t="shared" ref="T7:T12" si="9">R7+S7</f>
        <v>74</v>
      </c>
      <c r="U7" s="273">
        <f t="shared" si="2"/>
        <v>-6.3291139240506333E-2</v>
      </c>
      <c r="V7" s="269">
        <f>SUM(V8:V12)</f>
        <v>58</v>
      </c>
      <c r="W7" s="270">
        <f>SUM(W8:W12)</f>
        <v>16</v>
      </c>
      <c r="X7" s="270">
        <f>SUM(V7:W7)</f>
        <v>74</v>
      </c>
      <c r="Y7" s="273">
        <f t="shared" si="3"/>
        <v>-6.3291139240506333E-2</v>
      </c>
      <c r="Z7" s="269">
        <f>SUM(Z8:Z12)</f>
        <v>58</v>
      </c>
      <c r="AA7" s="270">
        <f>SUM(AA8:AA12)</f>
        <v>16</v>
      </c>
      <c r="AB7" s="270">
        <f>SUM(Z7:AA7)</f>
        <v>74</v>
      </c>
      <c r="AC7" s="275">
        <f t="shared" si="4"/>
        <v>-6.3291139240506333E-2</v>
      </c>
      <c r="AD7" s="259"/>
    </row>
    <row r="8" spans="1:30" s="260" customFormat="1" ht="14.1" customHeight="1" x14ac:dyDescent="0.2">
      <c r="A8" s="276" t="s">
        <v>9</v>
      </c>
      <c r="B8" s="277">
        <v>17</v>
      </c>
      <c r="C8" s="278">
        <v>9</v>
      </c>
      <c r="D8" s="279">
        <f>B8+C8</f>
        <v>26</v>
      </c>
      <c r="E8" s="280"/>
      <c r="F8" s="277">
        <v>15</v>
      </c>
      <c r="G8" s="278">
        <v>9</v>
      </c>
      <c r="H8" s="265">
        <f t="shared" si="6"/>
        <v>24</v>
      </c>
      <c r="I8" s="281">
        <f t="shared" si="0"/>
        <v>-7.6923076923076927E-2</v>
      </c>
      <c r="J8" s="277">
        <v>15</v>
      </c>
      <c r="K8" s="278">
        <v>9</v>
      </c>
      <c r="L8" s="265">
        <f t="shared" si="7"/>
        <v>24</v>
      </c>
      <c r="M8" s="266">
        <f t="shared" si="5"/>
        <v>-7.6923076923076927E-2</v>
      </c>
      <c r="N8" s="277">
        <v>15</v>
      </c>
      <c r="O8" s="282">
        <v>9</v>
      </c>
      <c r="P8" s="265">
        <f t="shared" si="8"/>
        <v>24</v>
      </c>
      <c r="Q8" s="281">
        <f t="shared" si="1"/>
        <v>-7.6923076923076927E-2</v>
      </c>
      <c r="R8" s="277">
        <v>15</v>
      </c>
      <c r="S8" s="282">
        <v>9</v>
      </c>
      <c r="T8" s="265">
        <f t="shared" si="9"/>
        <v>24</v>
      </c>
      <c r="U8" s="281">
        <f t="shared" si="2"/>
        <v>-7.6923076923076927E-2</v>
      </c>
      <c r="V8" s="277">
        <v>15</v>
      </c>
      <c r="W8" s="282">
        <v>8</v>
      </c>
      <c r="X8" s="265">
        <f>V8+W8</f>
        <v>23</v>
      </c>
      <c r="Y8" s="281">
        <f t="shared" si="3"/>
        <v>-0.11538461538461539</v>
      </c>
      <c r="Z8" s="277">
        <v>15</v>
      </c>
      <c r="AA8" s="282">
        <v>8</v>
      </c>
      <c r="AB8" s="265">
        <f>Z8+AA8</f>
        <v>23</v>
      </c>
      <c r="AC8" s="281">
        <f t="shared" si="4"/>
        <v>-0.11538461538461539</v>
      </c>
      <c r="AD8" s="259"/>
    </row>
    <row r="9" spans="1:30" s="260" customFormat="1" ht="14.1" customHeight="1" x14ac:dyDescent="0.2">
      <c r="A9" s="283" t="s">
        <v>3</v>
      </c>
      <c r="B9" s="262">
        <v>17</v>
      </c>
      <c r="C9" s="263">
        <v>1</v>
      </c>
      <c r="D9" s="263">
        <f>B9+C9</f>
        <v>18</v>
      </c>
      <c r="E9" s="264"/>
      <c r="F9" s="262">
        <v>15</v>
      </c>
      <c r="G9" s="263">
        <v>1</v>
      </c>
      <c r="H9" s="263">
        <f t="shared" si="6"/>
        <v>16</v>
      </c>
      <c r="I9" s="266">
        <f t="shared" si="0"/>
        <v>-0.1111111111111111</v>
      </c>
      <c r="J9" s="262">
        <v>15</v>
      </c>
      <c r="K9" s="263">
        <v>1</v>
      </c>
      <c r="L9" s="263">
        <f t="shared" si="7"/>
        <v>16</v>
      </c>
      <c r="M9" s="266">
        <f t="shared" si="5"/>
        <v>-0.1111111111111111</v>
      </c>
      <c r="N9" s="262">
        <v>15</v>
      </c>
      <c r="O9" s="284">
        <v>1</v>
      </c>
      <c r="P9" s="263">
        <f t="shared" si="8"/>
        <v>16</v>
      </c>
      <c r="Q9" s="266">
        <f t="shared" si="1"/>
        <v>-0.1111111111111111</v>
      </c>
      <c r="R9" s="262">
        <v>15</v>
      </c>
      <c r="S9" s="284">
        <v>1</v>
      </c>
      <c r="T9" s="263">
        <f t="shared" si="9"/>
        <v>16</v>
      </c>
      <c r="U9" s="266">
        <f t="shared" si="2"/>
        <v>-0.1111111111111111</v>
      </c>
      <c r="V9" s="262">
        <v>18</v>
      </c>
      <c r="W9" s="284">
        <v>1</v>
      </c>
      <c r="X9" s="263">
        <f>V9+W9</f>
        <v>19</v>
      </c>
      <c r="Y9" s="266">
        <f t="shared" si="3"/>
        <v>5.5555555555555552E-2</v>
      </c>
      <c r="Z9" s="262">
        <v>18</v>
      </c>
      <c r="AA9" s="285">
        <v>1</v>
      </c>
      <c r="AB9" s="263">
        <f>Z9+AA9</f>
        <v>19</v>
      </c>
      <c r="AC9" s="266">
        <f t="shared" si="4"/>
        <v>5.5555555555555552E-2</v>
      </c>
      <c r="AD9" s="259"/>
    </row>
    <row r="10" spans="1:30" s="260" customFormat="1" ht="14.1" customHeight="1" x14ac:dyDescent="0.2">
      <c r="A10" s="283" t="s">
        <v>13</v>
      </c>
      <c r="B10" s="262">
        <v>4</v>
      </c>
      <c r="C10" s="263">
        <v>5</v>
      </c>
      <c r="D10" s="263">
        <f>B10+C10</f>
        <v>9</v>
      </c>
      <c r="E10" s="264"/>
      <c r="F10" s="262">
        <v>4</v>
      </c>
      <c r="G10" s="263">
        <v>5</v>
      </c>
      <c r="H10" s="263">
        <f t="shared" si="6"/>
        <v>9</v>
      </c>
      <c r="I10" s="266">
        <f t="shared" si="0"/>
        <v>0</v>
      </c>
      <c r="J10" s="262">
        <v>4</v>
      </c>
      <c r="K10" s="263">
        <v>5</v>
      </c>
      <c r="L10" s="263">
        <f t="shared" si="7"/>
        <v>9</v>
      </c>
      <c r="M10" s="266">
        <f t="shared" si="5"/>
        <v>0</v>
      </c>
      <c r="N10" s="262">
        <v>4</v>
      </c>
      <c r="O10" s="284">
        <v>5</v>
      </c>
      <c r="P10" s="263">
        <f t="shared" si="8"/>
        <v>9</v>
      </c>
      <c r="Q10" s="266">
        <f t="shared" si="1"/>
        <v>0</v>
      </c>
      <c r="R10" s="262">
        <v>4</v>
      </c>
      <c r="S10" s="284">
        <v>5</v>
      </c>
      <c r="T10" s="263">
        <f t="shared" si="9"/>
        <v>9</v>
      </c>
      <c r="U10" s="266">
        <f t="shared" si="2"/>
        <v>0</v>
      </c>
      <c r="V10" s="262">
        <v>4</v>
      </c>
      <c r="W10" s="284">
        <v>6</v>
      </c>
      <c r="X10" s="263">
        <f>V10+W10</f>
        <v>10</v>
      </c>
      <c r="Y10" s="266">
        <f t="shared" si="3"/>
        <v>0.1111111111111111</v>
      </c>
      <c r="Z10" s="262">
        <v>4</v>
      </c>
      <c r="AA10" s="284">
        <v>6</v>
      </c>
      <c r="AB10" s="263">
        <f>Z10+AA10</f>
        <v>10</v>
      </c>
      <c r="AC10" s="266">
        <f t="shared" si="4"/>
        <v>0.1111111111111111</v>
      </c>
      <c r="AD10" s="259"/>
    </row>
    <row r="11" spans="1:30" s="260" customFormat="1" ht="14.1" customHeight="1" x14ac:dyDescent="0.2">
      <c r="A11" s="283" t="s">
        <v>80</v>
      </c>
      <c r="B11" s="262">
        <v>7</v>
      </c>
      <c r="C11" s="263">
        <v>1</v>
      </c>
      <c r="D11" s="263">
        <f>B11+C11</f>
        <v>8</v>
      </c>
      <c r="E11" s="264"/>
      <c r="F11" s="262">
        <v>7</v>
      </c>
      <c r="G11" s="263">
        <v>1</v>
      </c>
      <c r="H11" s="263">
        <f t="shared" si="6"/>
        <v>8</v>
      </c>
      <c r="I11" s="266">
        <f t="shared" si="0"/>
        <v>0</v>
      </c>
      <c r="J11" s="262">
        <v>7</v>
      </c>
      <c r="K11" s="263">
        <v>1</v>
      </c>
      <c r="L11" s="263">
        <f t="shared" si="7"/>
        <v>8</v>
      </c>
      <c r="M11" s="266">
        <f t="shared" si="5"/>
        <v>0</v>
      </c>
      <c r="N11" s="262">
        <v>7</v>
      </c>
      <c r="O11" s="284">
        <v>1</v>
      </c>
      <c r="P11" s="263">
        <f t="shared" si="8"/>
        <v>8</v>
      </c>
      <c r="Q11" s="266">
        <f t="shared" si="1"/>
        <v>0</v>
      </c>
      <c r="R11" s="262">
        <v>7</v>
      </c>
      <c r="S11" s="284">
        <v>1</v>
      </c>
      <c r="T11" s="263">
        <f t="shared" si="9"/>
        <v>8</v>
      </c>
      <c r="U11" s="266">
        <f t="shared" si="2"/>
        <v>0</v>
      </c>
      <c r="V11" s="262">
        <v>8</v>
      </c>
      <c r="W11" s="284">
        <v>0</v>
      </c>
      <c r="X11" s="263">
        <f>V11+W11</f>
        <v>8</v>
      </c>
      <c r="Y11" s="266">
        <f t="shared" si="3"/>
        <v>0</v>
      </c>
      <c r="Z11" s="262">
        <v>8</v>
      </c>
      <c r="AA11" s="284">
        <v>0</v>
      </c>
      <c r="AB11" s="263">
        <f>Z11+AA11</f>
        <v>8</v>
      </c>
      <c r="AC11" s="266">
        <f t="shared" si="4"/>
        <v>0</v>
      </c>
      <c r="AD11" s="259"/>
    </row>
    <row r="12" spans="1:30" s="260" customFormat="1" ht="14.1" customHeight="1" thickBot="1" x14ac:dyDescent="0.25">
      <c r="A12" s="267" t="s">
        <v>86</v>
      </c>
      <c r="B12" s="277">
        <v>17</v>
      </c>
      <c r="C12" s="278">
        <v>1</v>
      </c>
      <c r="D12" s="286">
        <f>B12+C12</f>
        <v>18</v>
      </c>
      <c r="E12" s="287"/>
      <c r="F12" s="277">
        <v>16</v>
      </c>
      <c r="G12" s="278">
        <v>1</v>
      </c>
      <c r="H12" s="288">
        <f t="shared" si="6"/>
        <v>17</v>
      </c>
      <c r="I12" s="289">
        <f t="shared" si="0"/>
        <v>-5.5555555555555552E-2</v>
      </c>
      <c r="J12" s="277">
        <v>16</v>
      </c>
      <c r="K12" s="278">
        <v>1</v>
      </c>
      <c r="L12" s="288">
        <f t="shared" si="7"/>
        <v>17</v>
      </c>
      <c r="M12" s="266">
        <f t="shared" si="5"/>
        <v>-5.5555555555555552E-2</v>
      </c>
      <c r="N12" s="277">
        <v>16</v>
      </c>
      <c r="O12" s="282">
        <v>1</v>
      </c>
      <c r="P12" s="288">
        <f t="shared" si="8"/>
        <v>17</v>
      </c>
      <c r="Q12" s="289">
        <f t="shared" si="1"/>
        <v>-5.5555555555555552E-2</v>
      </c>
      <c r="R12" s="277">
        <v>16</v>
      </c>
      <c r="S12" s="282">
        <v>1</v>
      </c>
      <c r="T12" s="288">
        <f t="shared" si="9"/>
        <v>17</v>
      </c>
      <c r="U12" s="289">
        <f t="shared" si="2"/>
        <v>-5.5555555555555552E-2</v>
      </c>
      <c r="V12" s="277">
        <v>13</v>
      </c>
      <c r="W12" s="282">
        <v>1</v>
      </c>
      <c r="X12" s="288">
        <f>V12+W12</f>
        <v>14</v>
      </c>
      <c r="Y12" s="289">
        <f t="shared" si="3"/>
        <v>-0.22222222222222221</v>
      </c>
      <c r="Z12" s="277">
        <v>13</v>
      </c>
      <c r="AA12" s="282">
        <v>1</v>
      </c>
      <c r="AB12" s="288">
        <f>Z12+AA12</f>
        <v>14</v>
      </c>
      <c r="AC12" s="289">
        <f t="shared" si="4"/>
        <v>-0.22222222222222221</v>
      </c>
      <c r="AD12" s="259"/>
    </row>
    <row r="13" spans="1:30" s="260" customFormat="1" ht="14.1" customHeight="1" thickBot="1" x14ac:dyDescent="0.25">
      <c r="A13" s="290" t="s">
        <v>82</v>
      </c>
      <c r="B13" s="291">
        <f>SUM(B14:B37)</f>
        <v>610</v>
      </c>
      <c r="C13" s="292">
        <f>SUM(C14:C37)</f>
        <v>305</v>
      </c>
      <c r="D13" s="293">
        <f>SUM(D14:D37)</f>
        <v>915</v>
      </c>
      <c r="E13" s="294"/>
      <c r="F13" s="291">
        <f>SUM(F14:F34)</f>
        <v>536</v>
      </c>
      <c r="G13" s="292">
        <f>SUM(G14:G37)</f>
        <v>294</v>
      </c>
      <c r="H13" s="293">
        <f>SUM(H14:H37)</f>
        <v>886</v>
      </c>
      <c r="I13" s="295">
        <f t="shared" si="0"/>
        <v>-3.169398907103825E-2</v>
      </c>
      <c r="J13" s="291">
        <f>SUM(J14:J37)</f>
        <v>590</v>
      </c>
      <c r="K13" s="292">
        <f>SUM(K14:K37)</f>
        <v>293</v>
      </c>
      <c r="L13" s="292">
        <f>SUM(L14:L37)</f>
        <v>883</v>
      </c>
      <c r="M13" s="295">
        <f t="shared" si="5"/>
        <v>-3.4972677595628415E-2</v>
      </c>
      <c r="N13" s="291">
        <f>SUM(N14:N37)</f>
        <v>581</v>
      </c>
      <c r="O13" s="296">
        <f>SUM(O14:O37)</f>
        <v>293</v>
      </c>
      <c r="P13" s="292">
        <f>SUM(P14:P37)</f>
        <v>873</v>
      </c>
      <c r="Q13" s="295">
        <f t="shared" si="1"/>
        <v>-4.5901639344262293E-2</v>
      </c>
      <c r="R13" s="291">
        <f>SUM(R14:R37)</f>
        <v>574</v>
      </c>
      <c r="S13" s="296">
        <f>SUM(S14:S37)</f>
        <v>289</v>
      </c>
      <c r="T13" s="297">
        <f>SUM(T14:T37)</f>
        <v>863</v>
      </c>
      <c r="U13" s="295">
        <f t="shared" ref="U13:U37" si="10">(T13-$D13)/$D13</f>
        <v>-5.6830601092896178E-2</v>
      </c>
      <c r="V13" s="291">
        <f>SUM(V14:V37)</f>
        <v>558</v>
      </c>
      <c r="W13" s="296">
        <f>SUM(W14:W37)</f>
        <v>281</v>
      </c>
      <c r="X13" s="292">
        <f>SUM(X14:X37)</f>
        <v>839</v>
      </c>
      <c r="Y13" s="295">
        <f t="shared" ref="Y13:Y37" si="11">(X13-$D13)/$D13</f>
        <v>-8.306010928961749E-2</v>
      </c>
      <c r="Z13" s="291">
        <f>SUM(Z14:Z37)</f>
        <v>556</v>
      </c>
      <c r="AA13" s="296">
        <f>SUM(AA14:AA37)</f>
        <v>278</v>
      </c>
      <c r="AB13" s="292">
        <f>SUM(AB14:AB37)</f>
        <v>834</v>
      </c>
      <c r="AC13" s="295">
        <f t="shared" si="4"/>
        <v>-8.8524590163934422E-2</v>
      </c>
      <c r="AD13" s="259"/>
    </row>
    <row r="14" spans="1:30" s="260" customFormat="1" ht="14.1" customHeight="1" x14ac:dyDescent="0.2">
      <c r="A14" s="261" t="s">
        <v>44</v>
      </c>
      <c r="B14" s="298">
        <v>60</v>
      </c>
      <c r="C14" s="299">
        <v>74</v>
      </c>
      <c r="D14" s="300">
        <f t="shared" ref="D14:D37" si="12">B14+C14</f>
        <v>134</v>
      </c>
      <c r="E14" s="280"/>
      <c r="F14" s="298">
        <v>55</v>
      </c>
      <c r="G14" s="299">
        <v>72</v>
      </c>
      <c r="H14" s="299">
        <f>F14+G14</f>
        <v>127</v>
      </c>
      <c r="I14" s="281">
        <f t="shared" si="0"/>
        <v>-5.2238805970149252E-2</v>
      </c>
      <c r="J14" s="298">
        <v>55</v>
      </c>
      <c r="K14" s="299">
        <v>71</v>
      </c>
      <c r="L14" s="299">
        <f t="shared" ref="L14:L37" si="13">J14+K14</f>
        <v>126</v>
      </c>
      <c r="M14" s="266">
        <f t="shared" si="5"/>
        <v>-5.9701492537313432E-2</v>
      </c>
      <c r="N14" s="298">
        <v>54</v>
      </c>
      <c r="O14" s="299">
        <v>69</v>
      </c>
      <c r="P14" s="299">
        <f t="shared" ref="P14:P37" si="14">N14+O14</f>
        <v>123</v>
      </c>
      <c r="Q14" s="281">
        <f t="shared" si="1"/>
        <v>-8.2089552238805971E-2</v>
      </c>
      <c r="R14" s="298">
        <v>54</v>
      </c>
      <c r="S14" s="299">
        <v>67</v>
      </c>
      <c r="T14" s="299">
        <f t="shared" ref="T14:T37" si="15">R14+S14</f>
        <v>121</v>
      </c>
      <c r="U14" s="281">
        <f t="shared" si="10"/>
        <v>-9.7014925373134331E-2</v>
      </c>
      <c r="V14" s="298">
        <v>50</v>
      </c>
      <c r="W14" s="299">
        <v>65</v>
      </c>
      <c r="X14" s="299">
        <f>SUM(V14:W14)</f>
        <v>115</v>
      </c>
      <c r="Y14" s="281">
        <f t="shared" si="11"/>
        <v>-0.1417910447761194</v>
      </c>
      <c r="Z14" s="298">
        <v>50</v>
      </c>
      <c r="AA14" s="299">
        <v>65</v>
      </c>
      <c r="AB14" s="299">
        <f t="shared" ref="AB14:AB37" si="16">SUM(Z14:AA14)</f>
        <v>115</v>
      </c>
      <c r="AC14" s="281">
        <f t="shared" si="4"/>
        <v>-0.1417910447761194</v>
      </c>
      <c r="AD14" s="259"/>
    </row>
    <row r="15" spans="1:30" s="260" customFormat="1" ht="14.1" customHeight="1" x14ac:dyDescent="0.2">
      <c r="A15" s="283" t="s">
        <v>9</v>
      </c>
      <c r="B15" s="262">
        <v>59</v>
      </c>
      <c r="C15" s="284">
        <v>23</v>
      </c>
      <c r="D15" s="300">
        <f t="shared" si="12"/>
        <v>82</v>
      </c>
      <c r="E15" s="264"/>
      <c r="F15" s="262">
        <v>56</v>
      </c>
      <c r="G15" s="284">
        <v>24</v>
      </c>
      <c r="H15" s="299">
        <f t="shared" ref="H15:H37" si="17">F15+G15</f>
        <v>80</v>
      </c>
      <c r="I15" s="266">
        <f t="shared" si="0"/>
        <v>-2.4390243902439025E-2</v>
      </c>
      <c r="J15" s="262">
        <v>55</v>
      </c>
      <c r="K15" s="284">
        <v>24</v>
      </c>
      <c r="L15" s="284">
        <f t="shared" si="13"/>
        <v>79</v>
      </c>
      <c r="M15" s="266">
        <f t="shared" si="5"/>
        <v>-3.6585365853658534E-2</v>
      </c>
      <c r="N15" s="262">
        <v>53</v>
      </c>
      <c r="O15" s="284">
        <v>24</v>
      </c>
      <c r="P15" s="284">
        <f t="shared" si="14"/>
        <v>77</v>
      </c>
      <c r="Q15" s="266">
        <f t="shared" si="1"/>
        <v>-6.097560975609756E-2</v>
      </c>
      <c r="R15" s="262">
        <v>53</v>
      </c>
      <c r="S15" s="284">
        <v>24</v>
      </c>
      <c r="T15" s="299">
        <f t="shared" si="15"/>
        <v>77</v>
      </c>
      <c r="U15" s="266">
        <f t="shared" si="10"/>
        <v>-6.097560975609756E-2</v>
      </c>
      <c r="V15" s="262">
        <v>53</v>
      </c>
      <c r="W15" s="284">
        <v>25</v>
      </c>
      <c r="X15" s="299">
        <f>SUM(V15:W15)</f>
        <v>78</v>
      </c>
      <c r="Y15" s="266">
        <f t="shared" si="11"/>
        <v>-4.878048780487805E-2</v>
      </c>
      <c r="Z15" s="262">
        <v>53</v>
      </c>
      <c r="AA15" s="284">
        <v>24</v>
      </c>
      <c r="AB15" s="299">
        <f t="shared" si="16"/>
        <v>77</v>
      </c>
      <c r="AC15" s="266">
        <f t="shared" si="4"/>
        <v>-6.097560975609756E-2</v>
      </c>
      <c r="AD15" s="259"/>
    </row>
    <row r="16" spans="1:30" s="260" customFormat="1" ht="14.1" customHeight="1" x14ac:dyDescent="0.2">
      <c r="A16" s="283" t="s">
        <v>102</v>
      </c>
      <c r="B16" s="262">
        <v>20</v>
      </c>
      <c r="C16" s="284">
        <v>2</v>
      </c>
      <c r="D16" s="300">
        <f t="shared" si="12"/>
        <v>22</v>
      </c>
      <c r="E16" s="264"/>
      <c r="F16" s="262">
        <v>20</v>
      </c>
      <c r="G16" s="284">
        <v>2</v>
      </c>
      <c r="H16" s="299">
        <f>F16+G16</f>
        <v>22</v>
      </c>
      <c r="I16" s="266">
        <f t="shared" si="0"/>
        <v>0</v>
      </c>
      <c r="J16" s="262">
        <v>21</v>
      </c>
      <c r="K16" s="284">
        <v>2</v>
      </c>
      <c r="L16" s="284">
        <f>J16+K16</f>
        <v>23</v>
      </c>
      <c r="M16" s="266">
        <f t="shared" si="5"/>
        <v>4.5454545454545456E-2</v>
      </c>
      <c r="N16" s="262">
        <v>21</v>
      </c>
      <c r="O16" s="284">
        <v>2</v>
      </c>
      <c r="P16" s="284">
        <f>N16+O16</f>
        <v>23</v>
      </c>
      <c r="Q16" s="266">
        <f t="shared" si="1"/>
        <v>4.5454545454545456E-2</v>
      </c>
      <c r="R16" s="262">
        <v>21</v>
      </c>
      <c r="S16" s="284">
        <v>2</v>
      </c>
      <c r="T16" s="299">
        <f>R16+S16</f>
        <v>23</v>
      </c>
      <c r="U16" s="266">
        <f t="shared" si="10"/>
        <v>4.5454545454545456E-2</v>
      </c>
      <c r="V16" s="262">
        <v>18</v>
      </c>
      <c r="W16" s="284">
        <v>2</v>
      </c>
      <c r="X16" s="299">
        <f>SUM(V16:W16)</f>
        <v>20</v>
      </c>
      <c r="Y16" s="266">
        <f t="shared" si="11"/>
        <v>-9.0909090909090912E-2</v>
      </c>
      <c r="Z16" s="262">
        <v>18</v>
      </c>
      <c r="AA16" s="284">
        <v>2</v>
      </c>
      <c r="AB16" s="299">
        <f>SUM(Z16:AA16)</f>
        <v>20</v>
      </c>
      <c r="AC16" s="266">
        <f t="shared" si="4"/>
        <v>-9.0909090909090912E-2</v>
      </c>
      <c r="AD16" s="259"/>
    </row>
    <row r="17" spans="1:30" s="260" customFormat="1" ht="14.1" customHeight="1" x14ac:dyDescent="0.2">
      <c r="A17" s="283" t="s">
        <v>3</v>
      </c>
      <c r="B17" s="262">
        <v>12</v>
      </c>
      <c r="C17" s="284">
        <v>0</v>
      </c>
      <c r="D17" s="300">
        <f t="shared" si="12"/>
        <v>12</v>
      </c>
      <c r="E17" s="264"/>
      <c r="F17" s="262">
        <v>11</v>
      </c>
      <c r="G17" s="284">
        <v>0</v>
      </c>
      <c r="H17" s="299">
        <f t="shared" si="17"/>
        <v>11</v>
      </c>
      <c r="I17" s="266">
        <f t="shared" si="0"/>
        <v>-8.3333333333333329E-2</v>
      </c>
      <c r="J17" s="262">
        <v>11</v>
      </c>
      <c r="K17" s="284">
        <v>0</v>
      </c>
      <c r="L17" s="284">
        <f t="shared" si="13"/>
        <v>11</v>
      </c>
      <c r="M17" s="266">
        <f t="shared" si="5"/>
        <v>-8.3333333333333329E-2</v>
      </c>
      <c r="N17" s="262">
        <v>11</v>
      </c>
      <c r="O17" s="284">
        <v>0</v>
      </c>
      <c r="P17" s="284">
        <f t="shared" si="14"/>
        <v>11</v>
      </c>
      <c r="Q17" s="266">
        <f t="shared" si="1"/>
        <v>-8.3333333333333329E-2</v>
      </c>
      <c r="R17" s="262">
        <v>11</v>
      </c>
      <c r="S17" s="284">
        <v>0</v>
      </c>
      <c r="T17" s="299">
        <f t="shared" si="15"/>
        <v>11</v>
      </c>
      <c r="U17" s="266">
        <f t="shared" si="10"/>
        <v>-8.3333333333333329E-2</v>
      </c>
      <c r="V17" s="262">
        <v>11</v>
      </c>
      <c r="W17" s="284">
        <v>0</v>
      </c>
      <c r="X17" s="284">
        <f t="shared" ref="X17:X37" si="18">V17+W17</f>
        <v>11</v>
      </c>
      <c r="Y17" s="266">
        <f t="shared" si="11"/>
        <v>-8.3333333333333329E-2</v>
      </c>
      <c r="Z17" s="262">
        <v>11</v>
      </c>
      <c r="AA17" s="284">
        <v>0</v>
      </c>
      <c r="AB17" s="299">
        <f t="shared" si="16"/>
        <v>11</v>
      </c>
      <c r="AC17" s="266">
        <f t="shared" si="4"/>
        <v>-8.3333333333333329E-2</v>
      </c>
      <c r="AD17" s="259"/>
    </row>
    <row r="18" spans="1:30" s="260" customFormat="1" ht="14.1" customHeight="1" x14ac:dyDescent="0.2">
      <c r="A18" s="283" t="s">
        <v>4</v>
      </c>
      <c r="B18" s="262">
        <v>65</v>
      </c>
      <c r="C18" s="284">
        <v>2</v>
      </c>
      <c r="D18" s="300">
        <f t="shared" si="12"/>
        <v>67</v>
      </c>
      <c r="E18" s="264"/>
      <c r="F18" s="262">
        <v>66</v>
      </c>
      <c r="G18" s="284">
        <v>2</v>
      </c>
      <c r="H18" s="299">
        <f t="shared" si="17"/>
        <v>68</v>
      </c>
      <c r="I18" s="266">
        <f t="shared" si="0"/>
        <v>1.4925373134328358E-2</v>
      </c>
      <c r="J18" s="262">
        <v>65</v>
      </c>
      <c r="K18" s="284">
        <v>2</v>
      </c>
      <c r="L18" s="284">
        <f t="shared" si="13"/>
        <v>67</v>
      </c>
      <c r="M18" s="266">
        <f t="shared" si="5"/>
        <v>0</v>
      </c>
      <c r="N18" s="262">
        <v>64</v>
      </c>
      <c r="O18" s="284">
        <v>2</v>
      </c>
      <c r="P18" s="284">
        <f t="shared" si="14"/>
        <v>66</v>
      </c>
      <c r="Q18" s="266">
        <f t="shared" si="1"/>
        <v>-1.4925373134328358E-2</v>
      </c>
      <c r="R18" s="262">
        <v>64</v>
      </c>
      <c r="S18" s="284">
        <v>2</v>
      </c>
      <c r="T18" s="299">
        <f t="shared" si="15"/>
        <v>66</v>
      </c>
      <c r="U18" s="266">
        <f t="shared" si="10"/>
        <v>-1.4925373134328358E-2</v>
      </c>
      <c r="V18" s="262">
        <v>62</v>
      </c>
      <c r="W18" s="284">
        <v>2</v>
      </c>
      <c r="X18" s="299">
        <f t="shared" si="18"/>
        <v>64</v>
      </c>
      <c r="Y18" s="266">
        <f t="shared" si="11"/>
        <v>-4.4776119402985072E-2</v>
      </c>
      <c r="Z18" s="262">
        <v>62</v>
      </c>
      <c r="AA18" s="284">
        <v>2</v>
      </c>
      <c r="AB18" s="299">
        <f t="shared" si="16"/>
        <v>64</v>
      </c>
      <c r="AC18" s="266">
        <f t="shared" si="4"/>
        <v>-4.4776119402985072E-2</v>
      </c>
      <c r="AD18" s="259"/>
    </row>
    <row r="19" spans="1:30" s="260" customFormat="1" ht="14.1" customHeight="1" x14ac:dyDescent="0.2">
      <c r="A19" s="283" t="s">
        <v>103</v>
      </c>
      <c r="B19" s="262">
        <v>21</v>
      </c>
      <c r="C19" s="284">
        <v>2</v>
      </c>
      <c r="D19" s="300">
        <f t="shared" si="12"/>
        <v>23</v>
      </c>
      <c r="E19" s="264"/>
      <c r="F19" s="262">
        <v>21</v>
      </c>
      <c r="G19" s="284">
        <v>2</v>
      </c>
      <c r="H19" s="299">
        <f>F19+G19</f>
        <v>23</v>
      </c>
      <c r="I19" s="266">
        <f t="shared" si="0"/>
        <v>0</v>
      </c>
      <c r="J19" s="262">
        <v>21</v>
      </c>
      <c r="K19" s="284">
        <v>3</v>
      </c>
      <c r="L19" s="284">
        <f>J19+K19</f>
        <v>24</v>
      </c>
      <c r="M19" s="266">
        <f t="shared" si="5"/>
        <v>4.3478260869565216E-2</v>
      </c>
      <c r="N19" s="262">
        <v>21</v>
      </c>
      <c r="O19" s="284">
        <v>3</v>
      </c>
      <c r="P19" s="284">
        <f>N19+O19</f>
        <v>24</v>
      </c>
      <c r="Q19" s="266">
        <f t="shared" si="1"/>
        <v>4.3478260869565216E-2</v>
      </c>
      <c r="R19" s="262">
        <v>21</v>
      </c>
      <c r="S19" s="284">
        <v>3</v>
      </c>
      <c r="T19" s="299">
        <f>R19+S19</f>
        <v>24</v>
      </c>
      <c r="U19" s="266">
        <f t="shared" si="10"/>
        <v>4.3478260869565216E-2</v>
      </c>
      <c r="V19" s="262">
        <v>24</v>
      </c>
      <c r="W19" s="284">
        <v>3</v>
      </c>
      <c r="X19" s="299">
        <f>SUM(V19:W19)</f>
        <v>27</v>
      </c>
      <c r="Y19" s="266">
        <f t="shared" si="11"/>
        <v>0.17391304347826086</v>
      </c>
      <c r="Z19" s="262">
        <v>23</v>
      </c>
      <c r="AA19" s="284">
        <v>3</v>
      </c>
      <c r="AB19" s="299">
        <f>SUM(Z19:AA19)</f>
        <v>26</v>
      </c>
      <c r="AC19" s="266">
        <f t="shared" si="4"/>
        <v>0.13043478260869565</v>
      </c>
      <c r="AD19" s="259"/>
    </row>
    <row r="20" spans="1:30" s="260" customFormat="1" ht="14.1" customHeight="1" x14ac:dyDescent="0.2">
      <c r="A20" s="283" t="s">
        <v>11</v>
      </c>
      <c r="B20" s="262">
        <v>11</v>
      </c>
      <c r="C20" s="284">
        <v>13</v>
      </c>
      <c r="D20" s="300">
        <f t="shared" si="12"/>
        <v>24</v>
      </c>
      <c r="E20" s="264"/>
      <c r="F20" s="262">
        <v>9</v>
      </c>
      <c r="G20" s="284">
        <v>13</v>
      </c>
      <c r="H20" s="299">
        <f t="shared" si="17"/>
        <v>22</v>
      </c>
      <c r="I20" s="266">
        <f t="shared" si="0"/>
        <v>-8.3333333333333329E-2</v>
      </c>
      <c r="J20" s="262">
        <v>9</v>
      </c>
      <c r="K20" s="284">
        <v>12</v>
      </c>
      <c r="L20" s="284">
        <f t="shared" si="13"/>
        <v>21</v>
      </c>
      <c r="M20" s="266">
        <f t="shared" si="5"/>
        <v>-0.125</v>
      </c>
      <c r="N20" s="262">
        <v>8</v>
      </c>
      <c r="O20" s="284">
        <v>12</v>
      </c>
      <c r="P20" s="284">
        <f t="shared" si="14"/>
        <v>20</v>
      </c>
      <c r="Q20" s="266">
        <f t="shared" si="1"/>
        <v>-0.16666666666666666</v>
      </c>
      <c r="R20" s="262">
        <v>8</v>
      </c>
      <c r="S20" s="284">
        <v>12</v>
      </c>
      <c r="T20" s="299">
        <f t="shared" si="15"/>
        <v>20</v>
      </c>
      <c r="U20" s="266">
        <f t="shared" si="10"/>
        <v>-0.16666666666666666</v>
      </c>
      <c r="V20" s="262">
        <v>8</v>
      </c>
      <c r="W20" s="284">
        <v>10</v>
      </c>
      <c r="X20" s="299">
        <f t="shared" si="18"/>
        <v>18</v>
      </c>
      <c r="Y20" s="266">
        <f t="shared" si="11"/>
        <v>-0.25</v>
      </c>
      <c r="Z20" s="262">
        <v>8</v>
      </c>
      <c r="AA20" s="284">
        <v>10</v>
      </c>
      <c r="AB20" s="299">
        <f t="shared" si="16"/>
        <v>18</v>
      </c>
      <c r="AC20" s="266">
        <f t="shared" si="4"/>
        <v>-0.25</v>
      </c>
      <c r="AD20" s="259"/>
    </row>
    <row r="21" spans="1:30" s="260" customFormat="1" ht="14.1" customHeight="1" x14ac:dyDescent="0.2">
      <c r="A21" s="283" t="s">
        <v>39</v>
      </c>
      <c r="B21" s="262">
        <v>18</v>
      </c>
      <c r="C21" s="284">
        <v>13</v>
      </c>
      <c r="D21" s="300">
        <f t="shared" si="12"/>
        <v>31</v>
      </c>
      <c r="E21" s="264"/>
      <c r="F21" s="262">
        <v>19</v>
      </c>
      <c r="G21" s="284">
        <v>10</v>
      </c>
      <c r="H21" s="299">
        <f t="shared" si="17"/>
        <v>29</v>
      </c>
      <c r="I21" s="266">
        <f t="shared" si="0"/>
        <v>-6.4516129032258063E-2</v>
      </c>
      <c r="J21" s="262">
        <v>19</v>
      </c>
      <c r="K21" s="284">
        <v>10</v>
      </c>
      <c r="L21" s="284">
        <f t="shared" si="13"/>
        <v>29</v>
      </c>
      <c r="M21" s="266">
        <f t="shared" si="5"/>
        <v>-6.4516129032258063E-2</v>
      </c>
      <c r="N21" s="262">
        <v>17</v>
      </c>
      <c r="O21" s="284">
        <v>12</v>
      </c>
      <c r="P21" s="284">
        <f t="shared" si="14"/>
        <v>29</v>
      </c>
      <c r="Q21" s="266">
        <f t="shared" si="1"/>
        <v>-6.4516129032258063E-2</v>
      </c>
      <c r="R21" s="262">
        <v>15</v>
      </c>
      <c r="S21" s="284">
        <v>11</v>
      </c>
      <c r="T21" s="299">
        <f t="shared" si="15"/>
        <v>26</v>
      </c>
      <c r="U21" s="266">
        <f t="shared" si="10"/>
        <v>-0.16129032258064516</v>
      </c>
      <c r="V21" s="262">
        <v>16</v>
      </c>
      <c r="W21" s="284">
        <v>11</v>
      </c>
      <c r="X21" s="299">
        <f t="shared" si="18"/>
        <v>27</v>
      </c>
      <c r="Y21" s="266">
        <f t="shared" si="11"/>
        <v>-0.12903225806451613</v>
      </c>
      <c r="Z21" s="262">
        <v>16</v>
      </c>
      <c r="AA21" s="284">
        <v>11</v>
      </c>
      <c r="AB21" s="299">
        <f t="shared" si="16"/>
        <v>27</v>
      </c>
      <c r="AC21" s="266">
        <f t="shared" si="4"/>
        <v>-0.12903225806451613</v>
      </c>
      <c r="AD21" s="259"/>
    </row>
    <row r="22" spans="1:30" s="260" customFormat="1" ht="14.1" customHeight="1" x14ac:dyDescent="0.2">
      <c r="A22" s="261" t="s">
        <v>7</v>
      </c>
      <c r="B22" s="262">
        <v>57</v>
      </c>
      <c r="C22" s="284">
        <v>7</v>
      </c>
      <c r="D22" s="300">
        <f t="shared" si="12"/>
        <v>64</v>
      </c>
      <c r="E22" s="264"/>
      <c r="F22" s="262">
        <v>55</v>
      </c>
      <c r="G22" s="284">
        <v>6</v>
      </c>
      <c r="H22" s="299">
        <f t="shared" si="17"/>
        <v>61</v>
      </c>
      <c r="I22" s="266">
        <f t="shared" si="0"/>
        <v>-4.6875E-2</v>
      </c>
      <c r="J22" s="262">
        <v>55</v>
      </c>
      <c r="K22" s="284">
        <v>6</v>
      </c>
      <c r="L22" s="284">
        <f t="shared" si="13"/>
        <v>61</v>
      </c>
      <c r="M22" s="266">
        <f t="shared" si="5"/>
        <v>-4.6875E-2</v>
      </c>
      <c r="N22" s="262">
        <v>53</v>
      </c>
      <c r="O22" s="284">
        <v>6</v>
      </c>
      <c r="P22" s="284">
        <f t="shared" si="14"/>
        <v>59</v>
      </c>
      <c r="Q22" s="266">
        <f t="shared" si="1"/>
        <v>-7.8125E-2</v>
      </c>
      <c r="R22" s="262">
        <v>53</v>
      </c>
      <c r="S22" s="284">
        <v>6</v>
      </c>
      <c r="T22" s="299">
        <f t="shared" si="15"/>
        <v>59</v>
      </c>
      <c r="U22" s="266">
        <f t="shared" si="10"/>
        <v>-7.8125E-2</v>
      </c>
      <c r="V22" s="262">
        <v>46</v>
      </c>
      <c r="W22" s="284">
        <v>5</v>
      </c>
      <c r="X22" s="299">
        <f t="shared" si="18"/>
        <v>51</v>
      </c>
      <c r="Y22" s="266">
        <f t="shared" si="11"/>
        <v>-0.203125</v>
      </c>
      <c r="Z22" s="262">
        <v>46</v>
      </c>
      <c r="AA22" s="284">
        <v>5</v>
      </c>
      <c r="AB22" s="299">
        <f t="shared" si="16"/>
        <v>51</v>
      </c>
      <c r="AC22" s="266">
        <f t="shared" si="4"/>
        <v>-0.203125</v>
      </c>
      <c r="AD22" s="259"/>
    </row>
    <row r="23" spans="1:30" s="260" customFormat="1" ht="14.1" customHeight="1" x14ac:dyDescent="0.2">
      <c r="A23" s="261" t="s">
        <v>104</v>
      </c>
      <c r="B23" s="262">
        <v>44</v>
      </c>
      <c r="C23" s="284">
        <v>22</v>
      </c>
      <c r="D23" s="300">
        <f t="shared" si="12"/>
        <v>66</v>
      </c>
      <c r="E23" s="264"/>
      <c r="F23" s="262">
        <v>43</v>
      </c>
      <c r="G23" s="284">
        <v>21</v>
      </c>
      <c r="H23" s="299">
        <f>F23+G23</f>
        <v>64</v>
      </c>
      <c r="I23" s="266">
        <f t="shared" si="0"/>
        <v>-3.0303030303030304E-2</v>
      </c>
      <c r="J23" s="262">
        <v>43</v>
      </c>
      <c r="K23" s="284">
        <v>21</v>
      </c>
      <c r="L23" s="284">
        <f>J23+K23</f>
        <v>64</v>
      </c>
      <c r="M23" s="266">
        <f t="shared" si="5"/>
        <v>-3.0303030303030304E-2</v>
      </c>
      <c r="N23" s="262">
        <v>42</v>
      </c>
      <c r="O23" s="284">
        <v>21</v>
      </c>
      <c r="P23" s="284">
        <f>N23+O23</f>
        <v>63</v>
      </c>
      <c r="Q23" s="266">
        <f t="shared" si="1"/>
        <v>-4.5454545454545456E-2</v>
      </c>
      <c r="R23" s="262">
        <v>42</v>
      </c>
      <c r="S23" s="284">
        <v>21</v>
      </c>
      <c r="T23" s="299">
        <f>R23+S23</f>
        <v>63</v>
      </c>
      <c r="U23" s="266">
        <f t="shared" si="10"/>
        <v>-4.5454545454545456E-2</v>
      </c>
      <c r="V23" s="262">
        <v>40</v>
      </c>
      <c r="W23" s="284">
        <v>19</v>
      </c>
      <c r="X23" s="299">
        <f>SUM(V23:W23)</f>
        <v>59</v>
      </c>
      <c r="Y23" s="266">
        <f t="shared" si="11"/>
        <v>-0.10606060606060606</v>
      </c>
      <c r="Z23" s="262">
        <v>40</v>
      </c>
      <c r="AA23" s="284">
        <v>19</v>
      </c>
      <c r="AB23" s="299">
        <f>SUM(Z23:AA23)</f>
        <v>59</v>
      </c>
      <c r="AC23" s="266">
        <f t="shared" si="4"/>
        <v>-0.10606060606060606</v>
      </c>
      <c r="AD23" s="259"/>
    </row>
    <row r="24" spans="1:30" s="260" customFormat="1" ht="14.1" customHeight="1" x14ac:dyDescent="0.2">
      <c r="A24" s="261" t="s">
        <v>138</v>
      </c>
      <c r="B24" s="262">
        <v>30</v>
      </c>
      <c r="C24" s="284">
        <v>71</v>
      </c>
      <c r="D24" s="300">
        <f t="shared" si="12"/>
        <v>101</v>
      </c>
      <c r="E24" s="264"/>
      <c r="F24" s="262">
        <v>27</v>
      </c>
      <c r="G24" s="284">
        <v>64</v>
      </c>
      <c r="H24" s="299">
        <f t="shared" si="17"/>
        <v>91</v>
      </c>
      <c r="I24" s="266">
        <f t="shared" si="0"/>
        <v>-9.9009900990099015E-2</v>
      </c>
      <c r="J24" s="262">
        <v>27</v>
      </c>
      <c r="K24" s="284">
        <v>64</v>
      </c>
      <c r="L24" s="284">
        <f t="shared" si="13"/>
        <v>91</v>
      </c>
      <c r="M24" s="266">
        <f t="shared" si="5"/>
        <v>-9.9009900990099015E-2</v>
      </c>
      <c r="N24" s="262">
        <v>27</v>
      </c>
      <c r="O24" s="284">
        <v>64</v>
      </c>
      <c r="P24" s="284">
        <f t="shared" si="14"/>
        <v>91</v>
      </c>
      <c r="Q24" s="266">
        <f t="shared" si="1"/>
        <v>-9.9009900990099015E-2</v>
      </c>
      <c r="R24" s="262">
        <v>27</v>
      </c>
      <c r="S24" s="284">
        <v>64</v>
      </c>
      <c r="T24" s="299">
        <f t="shared" si="15"/>
        <v>91</v>
      </c>
      <c r="U24" s="266">
        <f t="shared" si="10"/>
        <v>-9.9009900990099015E-2</v>
      </c>
      <c r="V24" s="262">
        <v>26</v>
      </c>
      <c r="W24" s="284">
        <v>61</v>
      </c>
      <c r="X24" s="299">
        <f t="shared" si="18"/>
        <v>87</v>
      </c>
      <c r="Y24" s="266">
        <f t="shared" si="11"/>
        <v>-0.13861386138613863</v>
      </c>
      <c r="Z24" s="262">
        <v>26</v>
      </c>
      <c r="AA24" s="284">
        <v>59</v>
      </c>
      <c r="AB24" s="299">
        <f t="shared" si="16"/>
        <v>85</v>
      </c>
      <c r="AC24" s="266">
        <f t="shared" si="4"/>
        <v>-0.15841584158415842</v>
      </c>
      <c r="AD24" s="259"/>
    </row>
    <row r="25" spans="1:30" s="260" customFormat="1" ht="14.1" customHeight="1" x14ac:dyDescent="0.2">
      <c r="A25" s="261" t="s">
        <v>1</v>
      </c>
      <c r="B25" s="262">
        <v>0</v>
      </c>
      <c r="C25" s="284">
        <v>0</v>
      </c>
      <c r="D25" s="300">
        <f t="shared" si="12"/>
        <v>0</v>
      </c>
      <c r="E25" s="264"/>
      <c r="F25" s="262">
        <v>0</v>
      </c>
      <c r="G25" s="284">
        <v>0</v>
      </c>
      <c r="H25" s="299">
        <f t="shared" si="17"/>
        <v>0</v>
      </c>
      <c r="I25" s="266" t="e">
        <f t="shared" si="0"/>
        <v>#DIV/0!</v>
      </c>
      <c r="J25" s="262">
        <v>0</v>
      </c>
      <c r="K25" s="284">
        <v>0</v>
      </c>
      <c r="L25" s="284">
        <f t="shared" si="13"/>
        <v>0</v>
      </c>
      <c r="M25" s="266" t="e">
        <f t="shared" si="5"/>
        <v>#DIV/0!</v>
      </c>
      <c r="N25" s="262">
        <v>0</v>
      </c>
      <c r="O25" s="284">
        <v>0</v>
      </c>
      <c r="P25" s="284">
        <f t="shared" si="14"/>
        <v>0</v>
      </c>
      <c r="Q25" s="266" t="e">
        <f t="shared" si="1"/>
        <v>#DIV/0!</v>
      </c>
      <c r="R25" s="262">
        <v>0</v>
      </c>
      <c r="S25" s="284">
        <v>0</v>
      </c>
      <c r="T25" s="299">
        <f t="shared" si="15"/>
        <v>0</v>
      </c>
      <c r="U25" s="266" t="e">
        <f t="shared" si="10"/>
        <v>#DIV/0!</v>
      </c>
      <c r="V25" s="262">
        <v>0</v>
      </c>
      <c r="W25" s="284">
        <v>0</v>
      </c>
      <c r="X25" s="299">
        <f t="shared" si="18"/>
        <v>0</v>
      </c>
      <c r="Y25" s="266" t="e">
        <f t="shared" si="11"/>
        <v>#DIV/0!</v>
      </c>
      <c r="Z25" s="262">
        <v>0</v>
      </c>
      <c r="AA25" s="284">
        <v>0</v>
      </c>
      <c r="AB25" s="299">
        <f t="shared" si="16"/>
        <v>0</v>
      </c>
      <c r="AC25" s="266" t="e">
        <f t="shared" si="4"/>
        <v>#DIV/0!</v>
      </c>
      <c r="AD25" s="259"/>
    </row>
    <row r="26" spans="1:30" s="260" customFormat="1" ht="14.1" customHeight="1" x14ac:dyDescent="0.2">
      <c r="A26" s="261" t="s">
        <v>60</v>
      </c>
      <c r="B26" s="262">
        <v>26</v>
      </c>
      <c r="C26" s="284">
        <v>20</v>
      </c>
      <c r="D26" s="300">
        <f t="shared" si="12"/>
        <v>46</v>
      </c>
      <c r="E26" s="264"/>
      <c r="F26" s="262">
        <v>27</v>
      </c>
      <c r="G26" s="284">
        <v>20</v>
      </c>
      <c r="H26" s="299">
        <f t="shared" si="17"/>
        <v>47</v>
      </c>
      <c r="I26" s="266">
        <f t="shared" si="0"/>
        <v>2.1739130434782608E-2</v>
      </c>
      <c r="J26" s="262">
        <v>27</v>
      </c>
      <c r="K26" s="284">
        <v>20</v>
      </c>
      <c r="L26" s="284">
        <f t="shared" si="13"/>
        <v>47</v>
      </c>
      <c r="M26" s="266">
        <f t="shared" si="5"/>
        <v>2.1739130434782608E-2</v>
      </c>
      <c r="N26" s="262">
        <v>28</v>
      </c>
      <c r="O26" s="284">
        <v>20</v>
      </c>
      <c r="P26" s="284">
        <f t="shared" si="14"/>
        <v>48</v>
      </c>
      <c r="Q26" s="266">
        <f t="shared" si="1"/>
        <v>4.3478260869565216E-2</v>
      </c>
      <c r="R26" s="262">
        <v>28</v>
      </c>
      <c r="S26" s="284">
        <v>19</v>
      </c>
      <c r="T26" s="299">
        <f t="shared" si="15"/>
        <v>47</v>
      </c>
      <c r="U26" s="266">
        <f t="shared" si="10"/>
        <v>2.1739130434782608E-2</v>
      </c>
      <c r="V26" s="262">
        <v>29</v>
      </c>
      <c r="W26" s="284">
        <v>22</v>
      </c>
      <c r="X26" s="299">
        <f t="shared" si="18"/>
        <v>51</v>
      </c>
      <c r="Y26" s="266">
        <f t="shared" si="11"/>
        <v>0.10869565217391304</v>
      </c>
      <c r="Z26" s="262">
        <v>29</v>
      </c>
      <c r="AA26" s="284">
        <v>22</v>
      </c>
      <c r="AB26" s="299">
        <f t="shared" si="16"/>
        <v>51</v>
      </c>
      <c r="AC26" s="266">
        <f t="shared" si="4"/>
        <v>0.10869565217391304</v>
      </c>
      <c r="AD26" s="259"/>
    </row>
    <row r="27" spans="1:30" s="260" customFormat="1" ht="14.1" customHeight="1" x14ac:dyDescent="0.2">
      <c r="A27" s="261" t="s">
        <v>10</v>
      </c>
      <c r="B27" s="262">
        <v>21</v>
      </c>
      <c r="C27" s="284">
        <v>9</v>
      </c>
      <c r="D27" s="300">
        <f t="shared" si="12"/>
        <v>30</v>
      </c>
      <c r="E27" s="264"/>
      <c r="F27" s="262">
        <v>20</v>
      </c>
      <c r="G27" s="284">
        <v>10</v>
      </c>
      <c r="H27" s="299">
        <f t="shared" si="17"/>
        <v>30</v>
      </c>
      <c r="I27" s="266">
        <f t="shared" si="0"/>
        <v>0</v>
      </c>
      <c r="J27" s="262">
        <v>20</v>
      </c>
      <c r="K27" s="284">
        <v>10</v>
      </c>
      <c r="L27" s="284">
        <f t="shared" si="13"/>
        <v>30</v>
      </c>
      <c r="M27" s="266">
        <f t="shared" si="5"/>
        <v>0</v>
      </c>
      <c r="N27" s="262">
        <v>20</v>
      </c>
      <c r="O27" s="284">
        <v>10</v>
      </c>
      <c r="P27" s="284">
        <v>29</v>
      </c>
      <c r="Q27" s="266">
        <f t="shared" si="1"/>
        <v>-3.3333333333333333E-2</v>
      </c>
      <c r="R27" s="262">
        <v>19</v>
      </c>
      <c r="S27" s="284">
        <v>10</v>
      </c>
      <c r="T27" s="299">
        <f t="shared" si="15"/>
        <v>29</v>
      </c>
      <c r="U27" s="266">
        <f t="shared" si="10"/>
        <v>-3.3333333333333333E-2</v>
      </c>
      <c r="V27" s="262">
        <v>19</v>
      </c>
      <c r="W27" s="284">
        <v>9</v>
      </c>
      <c r="X27" s="299">
        <f t="shared" si="18"/>
        <v>28</v>
      </c>
      <c r="Y27" s="266">
        <f t="shared" si="11"/>
        <v>-6.6666666666666666E-2</v>
      </c>
      <c r="Z27" s="262">
        <v>19</v>
      </c>
      <c r="AA27" s="284">
        <v>9</v>
      </c>
      <c r="AB27" s="299">
        <f t="shared" si="16"/>
        <v>28</v>
      </c>
      <c r="AC27" s="266">
        <f t="shared" si="4"/>
        <v>-6.6666666666666666E-2</v>
      </c>
      <c r="AD27" s="259"/>
    </row>
    <row r="28" spans="1:30" s="260" customFormat="1" ht="14.1" customHeight="1" x14ac:dyDescent="0.2">
      <c r="A28" s="261" t="s">
        <v>91</v>
      </c>
      <c r="B28" s="262">
        <v>43</v>
      </c>
      <c r="C28" s="284">
        <v>4</v>
      </c>
      <c r="D28" s="300">
        <f t="shared" si="12"/>
        <v>47</v>
      </c>
      <c r="E28" s="264"/>
      <c r="F28" s="262">
        <v>43</v>
      </c>
      <c r="G28" s="284">
        <v>4</v>
      </c>
      <c r="H28" s="299">
        <f t="shared" si="17"/>
        <v>47</v>
      </c>
      <c r="I28" s="266">
        <f t="shared" si="0"/>
        <v>0</v>
      </c>
      <c r="J28" s="262">
        <v>42</v>
      </c>
      <c r="K28" s="284">
        <v>4</v>
      </c>
      <c r="L28" s="284">
        <f t="shared" si="13"/>
        <v>46</v>
      </c>
      <c r="M28" s="266">
        <f t="shared" si="5"/>
        <v>-2.1276595744680851E-2</v>
      </c>
      <c r="N28" s="262">
        <v>42</v>
      </c>
      <c r="O28" s="284">
        <v>4</v>
      </c>
      <c r="P28" s="284">
        <f t="shared" si="14"/>
        <v>46</v>
      </c>
      <c r="Q28" s="266">
        <f t="shared" si="1"/>
        <v>-2.1276595744680851E-2</v>
      </c>
      <c r="R28" s="262">
        <v>42</v>
      </c>
      <c r="S28" s="284">
        <v>4</v>
      </c>
      <c r="T28" s="299">
        <f t="shared" si="15"/>
        <v>46</v>
      </c>
      <c r="U28" s="266">
        <f t="shared" si="10"/>
        <v>-2.1276595744680851E-2</v>
      </c>
      <c r="V28" s="262">
        <v>43</v>
      </c>
      <c r="W28" s="284">
        <v>4</v>
      </c>
      <c r="X28" s="299">
        <f t="shared" si="18"/>
        <v>47</v>
      </c>
      <c r="Y28" s="266">
        <f t="shared" si="11"/>
        <v>0</v>
      </c>
      <c r="Z28" s="262">
        <v>43</v>
      </c>
      <c r="AA28" s="284">
        <v>4</v>
      </c>
      <c r="AB28" s="299">
        <f t="shared" si="16"/>
        <v>47</v>
      </c>
      <c r="AC28" s="266">
        <f t="shared" si="4"/>
        <v>0</v>
      </c>
      <c r="AD28" s="259"/>
    </row>
    <row r="29" spans="1:30" s="260" customFormat="1" ht="14.1" customHeight="1" x14ac:dyDescent="0.2">
      <c r="A29" s="261" t="s">
        <v>56</v>
      </c>
      <c r="B29" s="262">
        <v>31</v>
      </c>
      <c r="C29" s="284">
        <v>8</v>
      </c>
      <c r="D29" s="300">
        <f t="shared" si="12"/>
        <v>39</v>
      </c>
      <c r="E29" s="264"/>
      <c r="F29" s="262">
        <v>32</v>
      </c>
      <c r="G29" s="284">
        <v>8</v>
      </c>
      <c r="H29" s="299">
        <f t="shared" si="17"/>
        <v>40</v>
      </c>
      <c r="I29" s="266">
        <f t="shared" si="0"/>
        <v>2.564102564102564E-2</v>
      </c>
      <c r="J29" s="262">
        <v>32</v>
      </c>
      <c r="K29" s="284">
        <v>8</v>
      </c>
      <c r="L29" s="284">
        <f t="shared" si="13"/>
        <v>40</v>
      </c>
      <c r="M29" s="266">
        <f t="shared" si="5"/>
        <v>2.564102564102564E-2</v>
      </c>
      <c r="N29" s="262">
        <v>32</v>
      </c>
      <c r="O29" s="284">
        <v>8</v>
      </c>
      <c r="P29" s="284">
        <f t="shared" si="14"/>
        <v>40</v>
      </c>
      <c r="Q29" s="266">
        <f t="shared" si="1"/>
        <v>2.564102564102564E-2</v>
      </c>
      <c r="R29" s="262">
        <v>29</v>
      </c>
      <c r="S29" s="284">
        <v>8</v>
      </c>
      <c r="T29" s="299">
        <f t="shared" si="15"/>
        <v>37</v>
      </c>
      <c r="U29" s="266">
        <f t="shared" si="10"/>
        <v>-5.128205128205128E-2</v>
      </c>
      <c r="V29" s="262">
        <v>26</v>
      </c>
      <c r="W29" s="284">
        <v>6</v>
      </c>
      <c r="X29" s="299">
        <f t="shared" si="18"/>
        <v>32</v>
      </c>
      <c r="Y29" s="266">
        <f t="shared" si="11"/>
        <v>-0.17948717948717949</v>
      </c>
      <c r="Z29" s="262">
        <v>25</v>
      </c>
      <c r="AA29" s="284">
        <v>6</v>
      </c>
      <c r="AB29" s="299">
        <f t="shared" si="16"/>
        <v>31</v>
      </c>
      <c r="AC29" s="266">
        <f t="shared" si="4"/>
        <v>-0.20512820512820512</v>
      </c>
      <c r="AD29" s="259"/>
    </row>
    <row r="30" spans="1:30" s="260" customFormat="1" ht="14.1" customHeight="1" x14ac:dyDescent="0.2">
      <c r="A30" s="261" t="s">
        <v>15</v>
      </c>
      <c r="B30" s="262">
        <v>23</v>
      </c>
      <c r="C30" s="284">
        <v>0</v>
      </c>
      <c r="D30" s="300">
        <f t="shared" si="12"/>
        <v>23</v>
      </c>
      <c r="E30" s="264"/>
      <c r="F30" s="262">
        <v>21</v>
      </c>
      <c r="G30" s="284">
        <v>0</v>
      </c>
      <c r="H30" s="299">
        <f t="shared" si="17"/>
        <v>21</v>
      </c>
      <c r="I30" s="266">
        <f t="shared" si="0"/>
        <v>-8.6956521739130432E-2</v>
      </c>
      <c r="J30" s="262">
        <v>21</v>
      </c>
      <c r="K30" s="284">
        <v>0</v>
      </c>
      <c r="L30" s="284">
        <f t="shared" si="13"/>
        <v>21</v>
      </c>
      <c r="M30" s="266">
        <f t="shared" si="5"/>
        <v>-8.6956521739130432E-2</v>
      </c>
      <c r="N30" s="262">
        <v>21</v>
      </c>
      <c r="O30" s="284">
        <v>0</v>
      </c>
      <c r="P30" s="284">
        <f t="shared" si="14"/>
        <v>21</v>
      </c>
      <c r="Q30" s="266">
        <f t="shared" si="1"/>
        <v>-8.6956521739130432E-2</v>
      </c>
      <c r="R30" s="262">
        <v>21</v>
      </c>
      <c r="S30" s="284">
        <v>0</v>
      </c>
      <c r="T30" s="299">
        <f t="shared" si="15"/>
        <v>21</v>
      </c>
      <c r="U30" s="266">
        <f t="shared" si="10"/>
        <v>-8.6956521739130432E-2</v>
      </c>
      <c r="V30" s="301">
        <v>19</v>
      </c>
      <c r="W30" s="284">
        <v>0</v>
      </c>
      <c r="X30" s="299">
        <f t="shared" si="18"/>
        <v>19</v>
      </c>
      <c r="Y30" s="266">
        <f t="shared" si="11"/>
        <v>-0.17391304347826086</v>
      </c>
      <c r="Z30" s="262">
        <v>19</v>
      </c>
      <c r="AA30" s="284">
        <v>0</v>
      </c>
      <c r="AB30" s="299">
        <f t="shared" si="16"/>
        <v>19</v>
      </c>
      <c r="AC30" s="266">
        <f t="shared" si="4"/>
        <v>-0.17391304347826086</v>
      </c>
      <c r="AD30" s="259"/>
    </row>
    <row r="31" spans="1:30" s="260" customFormat="1" ht="14.1" customHeight="1" x14ac:dyDescent="0.2">
      <c r="A31" s="261" t="s">
        <v>16</v>
      </c>
      <c r="B31" s="262">
        <v>4</v>
      </c>
      <c r="C31" s="284">
        <v>0</v>
      </c>
      <c r="D31" s="300">
        <f t="shared" si="12"/>
        <v>4</v>
      </c>
      <c r="E31" s="264"/>
      <c r="F31" s="262">
        <v>0</v>
      </c>
      <c r="G31" s="284">
        <v>0</v>
      </c>
      <c r="H31" s="299">
        <f t="shared" si="17"/>
        <v>0</v>
      </c>
      <c r="I31" s="266">
        <f t="shared" si="0"/>
        <v>-1</v>
      </c>
      <c r="J31" s="262">
        <v>0</v>
      </c>
      <c r="K31" s="284">
        <v>0</v>
      </c>
      <c r="L31" s="284">
        <f t="shared" si="13"/>
        <v>0</v>
      </c>
      <c r="M31" s="266">
        <f t="shared" si="5"/>
        <v>-1</v>
      </c>
      <c r="N31" s="262">
        <v>0</v>
      </c>
      <c r="O31" s="284">
        <v>0</v>
      </c>
      <c r="P31" s="284">
        <f t="shared" si="14"/>
        <v>0</v>
      </c>
      <c r="Q31" s="266">
        <f t="shared" si="1"/>
        <v>-1</v>
      </c>
      <c r="R31" s="262">
        <v>0</v>
      </c>
      <c r="S31" s="284">
        <v>0</v>
      </c>
      <c r="T31" s="299">
        <f t="shared" si="15"/>
        <v>0</v>
      </c>
      <c r="U31" s="266">
        <f t="shared" si="10"/>
        <v>-1</v>
      </c>
      <c r="V31" s="262">
        <v>0</v>
      </c>
      <c r="W31" s="284">
        <v>0</v>
      </c>
      <c r="X31" s="299">
        <f t="shared" si="18"/>
        <v>0</v>
      </c>
      <c r="Y31" s="266">
        <f t="shared" si="11"/>
        <v>-1</v>
      </c>
      <c r="Z31" s="262">
        <v>0</v>
      </c>
      <c r="AA31" s="284">
        <v>0</v>
      </c>
      <c r="AB31" s="299">
        <f t="shared" si="16"/>
        <v>0</v>
      </c>
      <c r="AC31" s="266">
        <f t="shared" si="4"/>
        <v>-1</v>
      </c>
      <c r="AD31" s="259"/>
    </row>
    <row r="32" spans="1:30" s="260" customFormat="1" ht="14.1" customHeight="1" x14ac:dyDescent="0.2">
      <c r="A32" s="261" t="s">
        <v>18</v>
      </c>
      <c r="B32" s="262">
        <v>1</v>
      </c>
      <c r="C32" s="284">
        <v>3</v>
      </c>
      <c r="D32" s="300">
        <f t="shared" si="12"/>
        <v>4</v>
      </c>
      <c r="E32" s="264"/>
      <c r="F32" s="262">
        <v>1</v>
      </c>
      <c r="G32" s="284">
        <v>3</v>
      </c>
      <c r="H32" s="299">
        <f t="shared" si="17"/>
        <v>4</v>
      </c>
      <c r="I32" s="266">
        <f t="shared" si="0"/>
        <v>0</v>
      </c>
      <c r="J32" s="262">
        <v>1</v>
      </c>
      <c r="K32" s="284">
        <v>3</v>
      </c>
      <c r="L32" s="284">
        <f t="shared" si="13"/>
        <v>4</v>
      </c>
      <c r="M32" s="266">
        <f t="shared" si="5"/>
        <v>0</v>
      </c>
      <c r="N32" s="262">
        <v>1</v>
      </c>
      <c r="O32" s="284">
        <v>3</v>
      </c>
      <c r="P32" s="284">
        <f t="shared" si="14"/>
        <v>4</v>
      </c>
      <c r="Q32" s="266">
        <f t="shared" si="1"/>
        <v>0</v>
      </c>
      <c r="R32" s="262">
        <v>1</v>
      </c>
      <c r="S32" s="284">
        <v>3</v>
      </c>
      <c r="T32" s="299">
        <f t="shared" si="15"/>
        <v>4</v>
      </c>
      <c r="U32" s="266">
        <f t="shared" si="10"/>
        <v>0</v>
      </c>
      <c r="V32" s="262">
        <v>0</v>
      </c>
      <c r="W32" s="284">
        <v>0</v>
      </c>
      <c r="X32" s="299">
        <f t="shared" si="18"/>
        <v>0</v>
      </c>
      <c r="Y32" s="266">
        <f t="shared" si="11"/>
        <v>-1</v>
      </c>
      <c r="Z32" s="262">
        <v>0</v>
      </c>
      <c r="AA32" s="284">
        <v>0</v>
      </c>
      <c r="AB32" s="299">
        <f t="shared" si="16"/>
        <v>0</v>
      </c>
      <c r="AC32" s="266">
        <f t="shared" si="4"/>
        <v>-1</v>
      </c>
      <c r="AD32" s="259"/>
    </row>
    <row r="33" spans="1:30" s="260" customFormat="1" ht="14.1" customHeight="1" x14ac:dyDescent="0.2">
      <c r="A33" s="261" t="s">
        <v>14</v>
      </c>
      <c r="B33" s="262">
        <v>5</v>
      </c>
      <c r="C33" s="284">
        <v>14</v>
      </c>
      <c r="D33" s="300">
        <f t="shared" si="12"/>
        <v>19</v>
      </c>
      <c r="E33" s="264"/>
      <c r="F33" s="262">
        <v>5</v>
      </c>
      <c r="G33" s="284">
        <v>15</v>
      </c>
      <c r="H33" s="299">
        <f t="shared" si="17"/>
        <v>20</v>
      </c>
      <c r="I33" s="266">
        <f t="shared" si="0"/>
        <v>5.2631578947368418E-2</v>
      </c>
      <c r="J33" s="262">
        <v>5</v>
      </c>
      <c r="K33" s="284">
        <v>15</v>
      </c>
      <c r="L33" s="284">
        <f t="shared" si="13"/>
        <v>20</v>
      </c>
      <c r="M33" s="266">
        <f t="shared" si="5"/>
        <v>5.2631578947368418E-2</v>
      </c>
      <c r="N33" s="262">
        <v>5</v>
      </c>
      <c r="O33" s="284">
        <v>15</v>
      </c>
      <c r="P33" s="284">
        <f t="shared" si="14"/>
        <v>20</v>
      </c>
      <c r="Q33" s="266">
        <f t="shared" si="1"/>
        <v>5.2631578947368418E-2</v>
      </c>
      <c r="R33" s="262">
        <v>5</v>
      </c>
      <c r="S33" s="284">
        <v>15</v>
      </c>
      <c r="T33" s="299">
        <f t="shared" si="15"/>
        <v>20</v>
      </c>
      <c r="U33" s="266">
        <f t="shared" si="10"/>
        <v>5.2631578947368418E-2</v>
      </c>
      <c r="V33" s="262">
        <v>7</v>
      </c>
      <c r="W33" s="284">
        <v>17</v>
      </c>
      <c r="X33" s="299">
        <f t="shared" si="18"/>
        <v>24</v>
      </c>
      <c r="Y33" s="266">
        <f t="shared" si="11"/>
        <v>0.26315789473684209</v>
      </c>
      <c r="Z33" s="262">
        <v>7</v>
      </c>
      <c r="AA33" s="284">
        <v>17</v>
      </c>
      <c r="AB33" s="299">
        <f t="shared" si="16"/>
        <v>24</v>
      </c>
      <c r="AC33" s="266">
        <f t="shared" si="4"/>
        <v>0.26315789473684209</v>
      </c>
      <c r="AD33" s="259"/>
    </row>
    <row r="34" spans="1:30" s="260" customFormat="1" ht="14.1" customHeight="1" x14ac:dyDescent="0.2">
      <c r="A34" s="261" t="s">
        <v>92</v>
      </c>
      <c r="B34" s="262">
        <v>5</v>
      </c>
      <c r="C34" s="284">
        <v>5</v>
      </c>
      <c r="D34" s="300">
        <f t="shared" si="12"/>
        <v>10</v>
      </c>
      <c r="E34" s="264"/>
      <c r="F34" s="262">
        <v>5</v>
      </c>
      <c r="G34" s="284">
        <v>5</v>
      </c>
      <c r="H34" s="299">
        <f t="shared" si="17"/>
        <v>10</v>
      </c>
      <c r="I34" s="266">
        <f t="shared" si="0"/>
        <v>0</v>
      </c>
      <c r="J34" s="262">
        <v>5</v>
      </c>
      <c r="K34" s="284">
        <v>5</v>
      </c>
      <c r="L34" s="284">
        <f t="shared" si="13"/>
        <v>10</v>
      </c>
      <c r="M34" s="266">
        <f t="shared" si="5"/>
        <v>0</v>
      </c>
      <c r="N34" s="262">
        <v>5</v>
      </c>
      <c r="O34" s="284">
        <v>5</v>
      </c>
      <c r="P34" s="284">
        <f t="shared" si="14"/>
        <v>10</v>
      </c>
      <c r="Q34" s="266">
        <f t="shared" si="1"/>
        <v>0</v>
      </c>
      <c r="R34" s="262">
        <v>5</v>
      </c>
      <c r="S34" s="284">
        <v>5</v>
      </c>
      <c r="T34" s="299">
        <f t="shared" si="15"/>
        <v>10</v>
      </c>
      <c r="U34" s="266">
        <f t="shared" si="10"/>
        <v>0</v>
      </c>
      <c r="V34" s="262">
        <v>6</v>
      </c>
      <c r="W34" s="284">
        <v>5</v>
      </c>
      <c r="X34" s="299">
        <f t="shared" si="18"/>
        <v>11</v>
      </c>
      <c r="Y34" s="266">
        <f t="shared" si="11"/>
        <v>0.1</v>
      </c>
      <c r="Z34" s="262">
        <v>6</v>
      </c>
      <c r="AA34" s="284">
        <v>5</v>
      </c>
      <c r="AB34" s="299">
        <f t="shared" si="16"/>
        <v>11</v>
      </c>
      <c r="AC34" s="266">
        <f t="shared" si="4"/>
        <v>0.1</v>
      </c>
      <c r="AD34" s="259"/>
    </row>
    <row r="35" spans="1:30" s="260" customFormat="1" ht="14.1" customHeight="1" x14ac:dyDescent="0.2">
      <c r="A35" s="261" t="s">
        <v>40</v>
      </c>
      <c r="B35" s="262">
        <v>7</v>
      </c>
      <c r="C35" s="284">
        <v>6</v>
      </c>
      <c r="D35" s="300">
        <f t="shared" si="12"/>
        <v>13</v>
      </c>
      <c r="E35" s="264"/>
      <c r="F35" s="262">
        <v>7</v>
      </c>
      <c r="G35" s="284">
        <v>6</v>
      </c>
      <c r="H35" s="299">
        <f t="shared" si="17"/>
        <v>13</v>
      </c>
      <c r="I35" s="266">
        <f t="shared" si="0"/>
        <v>0</v>
      </c>
      <c r="J35" s="262">
        <v>7</v>
      </c>
      <c r="K35" s="284">
        <v>6</v>
      </c>
      <c r="L35" s="284">
        <f t="shared" si="13"/>
        <v>13</v>
      </c>
      <c r="M35" s="266">
        <f t="shared" si="5"/>
        <v>0</v>
      </c>
      <c r="N35" s="262">
        <v>7</v>
      </c>
      <c r="O35" s="284">
        <v>6</v>
      </c>
      <c r="P35" s="284">
        <f t="shared" si="14"/>
        <v>13</v>
      </c>
      <c r="Q35" s="266">
        <f t="shared" si="1"/>
        <v>0</v>
      </c>
      <c r="R35" s="262">
        <v>7</v>
      </c>
      <c r="S35" s="284">
        <v>6</v>
      </c>
      <c r="T35" s="299">
        <f t="shared" si="15"/>
        <v>13</v>
      </c>
      <c r="U35" s="266">
        <f t="shared" si="10"/>
        <v>0</v>
      </c>
      <c r="V35" s="262">
        <v>6</v>
      </c>
      <c r="W35" s="284">
        <v>7</v>
      </c>
      <c r="X35" s="299">
        <f t="shared" si="18"/>
        <v>13</v>
      </c>
      <c r="Y35" s="266">
        <f t="shared" si="11"/>
        <v>0</v>
      </c>
      <c r="Z35" s="262">
        <v>6</v>
      </c>
      <c r="AA35" s="284">
        <v>7</v>
      </c>
      <c r="AB35" s="299">
        <f t="shared" si="16"/>
        <v>13</v>
      </c>
      <c r="AC35" s="266">
        <f t="shared" si="4"/>
        <v>0</v>
      </c>
      <c r="AD35" s="259"/>
    </row>
    <row r="36" spans="1:30" s="260" customFormat="1" ht="14.1" customHeight="1" x14ac:dyDescent="0.2">
      <c r="A36" s="261" t="s">
        <v>5</v>
      </c>
      <c r="B36" s="262">
        <v>19</v>
      </c>
      <c r="C36" s="284">
        <v>7</v>
      </c>
      <c r="D36" s="300">
        <f t="shared" si="12"/>
        <v>26</v>
      </c>
      <c r="E36" s="264"/>
      <c r="F36" s="262">
        <v>20</v>
      </c>
      <c r="G36" s="284">
        <v>7</v>
      </c>
      <c r="H36" s="299">
        <f t="shared" si="17"/>
        <v>27</v>
      </c>
      <c r="I36" s="266">
        <f t="shared" si="0"/>
        <v>3.8461538461538464E-2</v>
      </c>
      <c r="J36" s="262">
        <v>20</v>
      </c>
      <c r="K36" s="284">
        <v>7</v>
      </c>
      <c r="L36" s="284">
        <f t="shared" si="13"/>
        <v>27</v>
      </c>
      <c r="M36" s="266">
        <f t="shared" si="5"/>
        <v>3.8461538461538464E-2</v>
      </c>
      <c r="N36" s="262">
        <v>20</v>
      </c>
      <c r="O36" s="284">
        <v>7</v>
      </c>
      <c r="P36" s="284">
        <f t="shared" si="14"/>
        <v>27</v>
      </c>
      <c r="Q36" s="266">
        <f t="shared" si="1"/>
        <v>3.8461538461538464E-2</v>
      </c>
      <c r="R36" s="262">
        <v>19</v>
      </c>
      <c r="S36" s="284">
        <v>7</v>
      </c>
      <c r="T36" s="299">
        <f t="shared" si="15"/>
        <v>26</v>
      </c>
      <c r="U36" s="266">
        <f t="shared" si="10"/>
        <v>0</v>
      </c>
      <c r="V36" s="262">
        <v>20</v>
      </c>
      <c r="W36" s="284">
        <v>8</v>
      </c>
      <c r="X36" s="299">
        <f t="shared" si="18"/>
        <v>28</v>
      </c>
      <c r="Y36" s="266">
        <f t="shared" si="11"/>
        <v>7.6923076923076927E-2</v>
      </c>
      <c r="Z36" s="262">
        <v>20</v>
      </c>
      <c r="AA36" s="284">
        <v>8</v>
      </c>
      <c r="AB36" s="299">
        <f t="shared" si="16"/>
        <v>28</v>
      </c>
      <c r="AC36" s="266">
        <f t="shared" si="4"/>
        <v>7.6923076923076927E-2</v>
      </c>
      <c r="AD36" s="259"/>
    </row>
    <row r="37" spans="1:30" s="260" customFormat="1" ht="14.1" customHeight="1" thickBot="1" x14ac:dyDescent="0.25">
      <c r="A37" s="302" t="s">
        <v>38</v>
      </c>
      <c r="B37" s="303">
        <v>28</v>
      </c>
      <c r="C37" s="304">
        <v>0</v>
      </c>
      <c r="D37" s="305">
        <f t="shared" si="12"/>
        <v>28</v>
      </c>
      <c r="E37" s="306"/>
      <c r="F37" s="303">
        <v>29</v>
      </c>
      <c r="G37" s="304">
        <v>0</v>
      </c>
      <c r="H37" s="304">
        <f t="shared" si="17"/>
        <v>29</v>
      </c>
      <c r="I37" s="307">
        <f t="shared" si="0"/>
        <v>3.5714285714285712E-2</v>
      </c>
      <c r="J37" s="303">
        <v>29</v>
      </c>
      <c r="K37" s="304">
        <v>0</v>
      </c>
      <c r="L37" s="304">
        <f t="shared" si="13"/>
        <v>29</v>
      </c>
      <c r="M37" s="307">
        <f t="shared" si="5"/>
        <v>3.5714285714285712E-2</v>
      </c>
      <c r="N37" s="303">
        <v>29</v>
      </c>
      <c r="O37" s="304">
        <v>0</v>
      </c>
      <c r="P37" s="304">
        <f t="shared" si="14"/>
        <v>29</v>
      </c>
      <c r="Q37" s="307">
        <f t="shared" si="1"/>
        <v>3.5714285714285712E-2</v>
      </c>
      <c r="R37" s="303">
        <v>29</v>
      </c>
      <c r="S37" s="304">
        <v>0</v>
      </c>
      <c r="T37" s="304">
        <f t="shared" si="15"/>
        <v>29</v>
      </c>
      <c r="U37" s="307">
        <f t="shared" si="10"/>
        <v>3.5714285714285712E-2</v>
      </c>
      <c r="V37" s="303">
        <v>29</v>
      </c>
      <c r="W37" s="304">
        <v>0</v>
      </c>
      <c r="X37" s="304">
        <f t="shared" si="18"/>
        <v>29</v>
      </c>
      <c r="Y37" s="307">
        <f t="shared" si="11"/>
        <v>3.5714285714285712E-2</v>
      </c>
      <c r="Z37" s="303">
        <v>29</v>
      </c>
      <c r="AA37" s="304">
        <v>0</v>
      </c>
      <c r="AB37" s="304">
        <f t="shared" si="16"/>
        <v>29</v>
      </c>
      <c r="AC37" s="307">
        <f t="shared" si="4"/>
        <v>3.5714285714285712E-2</v>
      </c>
      <c r="AD37" s="259"/>
    </row>
    <row r="38" spans="1:30" s="174" customFormat="1" ht="15" customHeight="1" thickTop="1" thickBot="1" x14ac:dyDescent="0.25">
      <c r="A38" s="898" t="s">
        <v>50</v>
      </c>
      <c r="B38" s="898"/>
      <c r="C38" s="898"/>
      <c r="D38" s="898"/>
      <c r="E38" s="898"/>
      <c r="F38" s="898"/>
      <c r="G38" s="898"/>
      <c r="H38" s="898"/>
      <c r="I38" s="898"/>
      <c r="J38" s="898"/>
      <c r="K38" s="898"/>
      <c r="L38" s="898"/>
      <c r="M38" s="898"/>
      <c r="N38" s="898"/>
      <c r="O38" s="898"/>
      <c r="P38" s="898"/>
      <c r="Q38" s="898"/>
      <c r="R38" s="898"/>
      <c r="S38" s="898"/>
      <c r="T38" s="898"/>
      <c r="U38" s="898"/>
      <c r="V38" s="898"/>
      <c r="W38" s="898"/>
      <c r="X38" s="898"/>
      <c r="Y38" s="898"/>
      <c r="Z38" s="898"/>
      <c r="AA38" s="898"/>
      <c r="AB38" s="898"/>
      <c r="AC38" s="898"/>
    </row>
    <row r="39" spans="1:30" ht="17.25" thickTop="1" thickBot="1" x14ac:dyDescent="0.3">
      <c r="A39" s="251"/>
      <c r="B39" s="889" t="s">
        <v>112</v>
      </c>
      <c r="C39" s="890"/>
      <c r="D39" s="890"/>
      <c r="E39" s="891"/>
      <c r="F39" s="889" t="s">
        <v>113</v>
      </c>
      <c r="G39" s="890"/>
      <c r="H39" s="890"/>
      <c r="I39" s="891"/>
      <c r="J39" s="889" t="s">
        <v>114</v>
      </c>
      <c r="K39" s="890"/>
      <c r="L39" s="890"/>
      <c r="M39" s="891"/>
      <c r="N39" s="889" t="s">
        <v>115</v>
      </c>
      <c r="O39" s="890"/>
      <c r="P39" s="890"/>
      <c r="Q39" s="891"/>
      <c r="R39" s="900"/>
      <c r="S39" s="901"/>
      <c r="T39" s="901"/>
      <c r="U39" s="902"/>
      <c r="V39" s="900"/>
      <c r="W39" s="901"/>
      <c r="X39" s="901"/>
      <c r="Y39" s="902"/>
      <c r="Z39" s="900"/>
      <c r="AA39" s="901"/>
      <c r="AB39" s="901"/>
      <c r="AC39" s="902"/>
      <c r="AD39" s="4"/>
    </row>
    <row r="40" spans="1:30" ht="18" customHeight="1" thickTop="1" thickBot="1" x14ac:dyDescent="0.3">
      <c r="A40" s="159"/>
      <c r="B40" s="63" t="s">
        <v>22</v>
      </c>
      <c r="C40" s="64" t="s">
        <v>21</v>
      </c>
      <c r="D40" s="58" t="s">
        <v>23</v>
      </c>
      <c r="E40" s="56" t="s">
        <v>47</v>
      </c>
      <c r="F40" s="63" t="s">
        <v>22</v>
      </c>
      <c r="G40" s="64" t="s">
        <v>21</v>
      </c>
      <c r="H40" s="58" t="s">
        <v>23</v>
      </c>
      <c r="I40" s="56" t="s">
        <v>47</v>
      </c>
      <c r="J40" s="63" t="s">
        <v>22</v>
      </c>
      <c r="K40" s="64" t="s">
        <v>21</v>
      </c>
      <c r="L40" s="58" t="s">
        <v>23</v>
      </c>
      <c r="M40" s="56" t="s">
        <v>47</v>
      </c>
      <c r="N40" s="63" t="s">
        <v>22</v>
      </c>
      <c r="O40" s="64" t="s">
        <v>21</v>
      </c>
      <c r="P40" s="58" t="s">
        <v>23</v>
      </c>
      <c r="Q40" s="56" t="s">
        <v>47</v>
      </c>
      <c r="R40" s="63" t="s">
        <v>22</v>
      </c>
      <c r="S40" s="64" t="s">
        <v>21</v>
      </c>
      <c r="T40" s="58" t="s">
        <v>23</v>
      </c>
      <c r="U40" s="56" t="s">
        <v>47</v>
      </c>
      <c r="V40" s="63" t="s">
        <v>22</v>
      </c>
      <c r="W40" s="64" t="s">
        <v>21</v>
      </c>
      <c r="X40" s="58" t="s">
        <v>23</v>
      </c>
      <c r="Y40" s="56" t="s">
        <v>47</v>
      </c>
      <c r="Z40" s="63" t="s">
        <v>22</v>
      </c>
      <c r="AA40" s="64" t="s">
        <v>21</v>
      </c>
      <c r="AB40" s="66" t="s">
        <v>48</v>
      </c>
      <c r="AC40" s="60" t="s">
        <v>47</v>
      </c>
      <c r="AD40" s="4"/>
    </row>
    <row r="41" spans="1:30" s="100" customFormat="1" ht="15" customHeight="1" thickTop="1" thickBot="1" x14ac:dyDescent="0.25">
      <c r="A41" s="160" t="s">
        <v>84</v>
      </c>
      <c r="B41" s="161">
        <f>B42+B45+B51</f>
        <v>672</v>
      </c>
      <c r="C41" s="162">
        <f>C42+C45+C51</f>
        <v>302</v>
      </c>
      <c r="D41" s="163">
        <f>D42+D45+D51</f>
        <v>974</v>
      </c>
      <c r="E41" s="164">
        <f t="shared" ref="E41:E75" si="19">(D41-$D3)/$D3</f>
        <v>-9.3953488372093025E-2</v>
      </c>
      <c r="F41" s="161">
        <f>F42+F45+F51</f>
        <v>658</v>
      </c>
      <c r="G41" s="162">
        <f>G42+G45+G51</f>
        <v>298</v>
      </c>
      <c r="H41" s="163">
        <f>H42+H45+H51</f>
        <v>956</v>
      </c>
      <c r="I41" s="164">
        <f t="shared" ref="I41:I75" si="20">(H41-$D3)/$D3</f>
        <v>-0.11069767441860465</v>
      </c>
      <c r="J41" s="161">
        <f>J42+J45+J51</f>
        <v>647</v>
      </c>
      <c r="K41" s="162">
        <f>K42+K45+K51</f>
        <v>297</v>
      </c>
      <c r="L41" s="163">
        <f>L42+L45+L51</f>
        <v>944</v>
      </c>
      <c r="M41" s="164">
        <f t="shared" ref="M41:M75" si="21">(L41-$D3)/$D3</f>
        <v>-0.12186046511627907</v>
      </c>
      <c r="N41" s="161">
        <f>N42+N45+N51</f>
        <v>639</v>
      </c>
      <c r="O41" s="166">
        <f>O42+O45+O51</f>
        <v>293</v>
      </c>
      <c r="P41" s="163">
        <f>P42+P45+P51</f>
        <v>932</v>
      </c>
      <c r="Q41" s="164">
        <f t="shared" ref="Q41:Q52" si="22">(P41-$D3)/$D3</f>
        <v>-0.13302325581395349</v>
      </c>
      <c r="R41" s="161">
        <f>R42+R45+R51</f>
        <v>0</v>
      </c>
      <c r="S41" s="166">
        <f>S42+S45+S51</f>
        <v>0</v>
      </c>
      <c r="T41" s="163">
        <f>T42+T45+T51</f>
        <v>0</v>
      </c>
      <c r="U41" s="164">
        <f t="shared" ref="U41:U53" si="23">($H3-T41)/$H3</f>
        <v>1</v>
      </c>
      <c r="V41" s="161">
        <f>V42+V45+V51</f>
        <v>0</v>
      </c>
      <c r="W41" s="166">
        <f>W42+W45+W51</f>
        <v>0</v>
      </c>
      <c r="X41" s="163">
        <f>X42+X45+X51</f>
        <v>0</v>
      </c>
      <c r="Y41" s="164">
        <f t="shared" ref="Y41:Y53" si="24">($H3-X41)/$H3</f>
        <v>1</v>
      </c>
      <c r="Z41" s="161">
        <f>Z42+Z45+Z51</f>
        <v>0</v>
      </c>
      <c r="AA41" s="166">
        <f>AA42+AA45+AA51</f>
        <v>0</v>
      </c>
      <c r="AB41" s="163">
        <f>AB42+AB45+AB51</f>
        <v>0</v>
      </c>
      <c r="AC41" s="236">
        <f t="shared" ref="AC41:AC53" si="25">($H3-AB41)/$H3</f>
        <v>1</v>
      </c>
      <c r="AD41" s="95"/>
    </row>
    <row r="42" spans="1:30" s="260" customFormat="1" ht="14.1" customHeight="1" thickBot="1" x14ac:dyDescent="0.25">
      <c r="A42" s="252" t="s">
        <v>106</v>
      </c>
      <c r="B42" s="253">
        <f>B43+B44</f>
        <v>59</v>
      </c>
      <c r="C42" s="254">
        <f>C43+C44</f>
        <v>11</v>
      </c>
      <c r="D42" s="254">
        <f>D43+D44</f>
        <v>70</v>
      </c>
      <c r="E42" s="308">
        <f t="shared" si="19"/>
        <v>-0.13580246913580246</v>
      </c>
      <c r="F42" s="253">
        <f>F43+F44</f>
        <v>53</v>
      </c>
      <c r="G42" s="254">
        <f>G43+G44</f>
        <v>11</v>
      </c>
      <c r="H42" s="254">
        <f>H43+H44</f>
        <v>64</v>
      </c>
      <c r="I42" s="308">
        <f t="shared" si="20"/>
        <v>-0.20987654320987653</v>
      </c>
      <c r="J42" s="253">
        <f>J43+J44</f>
        <v>53</v>
      </c>
      <c r="K42" s="254">
        <f>K43+K44</f>
        <v>11</v>
      </c>
      <c r="L42" s="254">
        <f>L43+L44</f>
        <v>64</v>
      </c>
      <c r="M42" s="308">
        <f t="shared" si="21"/>
        <v>-0.20987654320987653</v>
      </c>
      <c r="N42" s="253">
        <f>N43+N44</f>
        <v>51</v>
      </c>
      <c r="O42" s="254">
        <f>O43+O44</f>
        <v>11</v>
      </c>
      <c r="P42" s="254">
        <f>P43+P44</f>
        <v>62</v>
      </c>
      <c r="Q42" s="308">
        <f t="shared" si="22"/>
        <v>-0.23456790123456789</v>
      </c>
      <c r="R42" s="253">
        <f>R43+R44</f>
        <v>0</v>
      </c>
      <c r="S42" s="254">
        <f>S43+S44</f>
        <v>0</v>
      </c>
      <c r="T42" s="254">
        <f>T43+T44</f>
        <v>0</v>
      </c>
      <c r="U42" s="308">
        <f t="shared" si="23"/>
        <v>1</v>
      </c>
      <c r="V42" s="253">
        <f>V43+V44</f>
        <v>0</v>
      </c>
      <c r="W42" s="254">
        <f>W43+W44</f>
        <v>0</v>
      </c>
      <c r="X42" s="254">
        <f>X43+X44</f>
        <v>0</v>
      </c>
      <c r="Y42" s="308">
        <f t="shared" si="24"/>
        <v>1</v>
      </c>
      <c r="Z42" s="253">
        <f>Z43+Z44</f>
        <v>0</v>
      </c>
      <c r="AA42" s="254">
        <f>AA43+AA44</f>
        <v>0</v>
      </c>
      <c r="AB42" s="254">
        <f>AB43+AB44</f>
        <v>0</v>
      </c>
      <c r="AC42" s="309">
        <f t="shared" si="25"/>
        <v>1</v>
      </c>
      <c r="AD42" s="259"/>
    </row>
    <row r="43" spans="1:30" s="315" customFormat="1" ht="14.1" customHeight="1" x14ac:dyDescent="0.2">
      <c r="A43" s="261" t="s">
        <v>10</v>
      </c>
      <c r="B43" s="310">
        <v>15</v>
      </c>
      <c r="C43" s="311">
        <v>5</v>
      </c>
      <c r="D43" s="312">
        <f>B43+C43</f>
        <v>20</v>
      </c>
      <c r="E43" s="313">
        <f t="shared" si="19"/>
        <v>-0.13043478260869565</v>
      </c>
      <c r="F43" s="310">
        <v>14</v>
      </c>
      <c r="G43" s="311">
        <v>5</v>
      </c>
      <c r="H43" s="311">
        <f>(F43+G43)</f>
        <v>19</v>
      </c>
      <c r="I43" s="313">
        <f t="shared" si="20"/>
        <v>-0.17391304347826086</v>
      </c>
      <c r="J43" s="310">
        <v>14</v>
      </c>
      <c r="K43" s="311">
        <v>5</v>
      </c>
      <c r="L43" s="311">
        <f>(J43+K43)</f>
        <v>19</v>
      </c>
      <c r="M43" s="313">
        <f t="shared" si="21"/>
        <v>-0.17391304347826086</v>
      </c>
      <c r="N43" s="310">
        <v>14</v>
      </c>
      <c r="O43" s="311">
        <v>5</v>
      </c>
      <c r="P43" s="311">
        <f>N43+O43</f>
        <v>19</v>
      </c>
      <c r="Q43" s="313">
        <f t="shared" si="22"/>
        <v>-0.17391304347826086</v>
      </c>
      <c r="R43" s="310"/>
      <c r="S43" s="311"/>
      <c r="T43" s="311"/>
      <c r="U43" s="313">
        <f t="shared" si="23"/>
        <v>1</v>
      </c>
      <c r="V43" s="310"/>
      <c r="W43" s="311"/>
      <c r="X43" s="311"/>
      <c r="Y43" s="313">
        <f t="shared" si="24"/>
        <v>1</v>
      </c>
      <c r="Z43" s="310"/>
      <c r="AA43" s="311"/>
      <c r="AB43" s="311"/>
      <c r="AC43" s="281">
        <f t="shared" si="25"/>
        <v>1</v>
      </c>
      <c r="AD43" s="314"/>
    </row>
    <row r="44" spans="1:30" s="315" customFormat="1" ht="14.1" customHeight="1" thickBot="1" x14ac:dyDescent="0.25">
      <c r="A44" s="267" t="s">
        <v>86</v>
      </c>
      <c r="B44" s="316">
        <v>44</v>
      </c>
      <c r="C44" s="317">
        <v>6</v>
      </c>
      <c r="D44" s="318">
        <f>B44+C44</f>
        <v>50</v>
      </c>
      <c r="E44" s="319">
        <f t="shared" si="19"/>
        <v>-0.13793103448275862</v>
      </c>
      <c r="F44" s="316">
        <v>39</v>
      </c>
      <c r="G44" s="317">
        <v>6</v>
      </c>
      <c r="H44" s="317">
        <f>(F44+G44)</f>
        <v>45</v>
      </c>
      <c r="I44" s="319">
        <f t="shared" si="20"/>
        <v>-0.22413793103448276</v>
      </c>
      <c r="J44" s="316">
        <v>39</v>
      </c>
      <c r="K44" s="317">
        <v>6</v>
      </c>
      <c r="L44" s="317">
        <f>(J44+K44)</f>
        <v>45</v>
      </c>
      <c r="M44" s="319">
        <f t="shared" si="21"/>
        <v>-0.22413793103448276</v>
      </c>
      <c r="N44" s="316">
        <v>37</v>
      </c>
      <c r="O44" s="317">
        <v>6</v>
      </c>
      <c r="P44" s="317">
        <f>N44+O44</f>
        <v>43</v>
      </c>
      <c r="Q44" s="319">
        <f t="shared" si="22"/>
        <v>-0.25862068965517243</v>
      </c>
      <c r="R44" s="316"/>
      <c r="S44" s="317"/>
      <c r="T44" s="317"/>
      <c r="U44" s="319">
        <f t="shared" si="23"/>
        <v>1</v>
      </c>
      <c r="V44" s="316"/>
      <c r="W44" s="317"/>
      <c r="X44" s="317"/>
      <c r="Y44" s="319">
        <f t="shared" si="24"/>
        <v>1</v>
      </c>
      <c r="Z44" s="316"/>
      <c r="AA44" s="317"/>
      <c r="AB44" s="317"/>
      <c r="AC44" s="289">
        <f t="shared" si="25"/>
        <v>1</v>
      </c>
      <c r="AD44" s="314"/>
    </row>
    <row r="45" spans="1:30" s="260" customFormat="1" ht="14.1" customHeight="1" thickBot="1" x14ac:dyDescent="0.25">
      <c r="A45" s="268" t="s">
        <v>81</v>
      </c>
      <c r="B45" s="269">
        <f>SUM(B46:B50)</f>
        <v>58</v>
      </c>
      <c r="C45" s="270">
        <f>SUM(C46:C50)</f>
        <v>16</v>
      </c>
      <c r="D45" s="271">
        <f>SUM(D46:D50)</f>
        <v>74</v>
      </c>
      <c r="E45" s="320">
        <f t="shared" si="19"/>
        <v>-6.3291139240506333E-2</v>
      </c>
      <c r="F45" s="269">
        <f>SUM(F46:F50)</f>
        <v>58</v>
      </c>
      <c r="G45" s="270">
        <f>SUM(G46:G50)</f>
        <v>16</v>
      </c>
      <c r="H45" s="270">
        <f t="shared" ref="H45:H50" si="26">F45+G45</f>
        <v>74</v>
      </c>
      <c r="I45" s="320">
        <f t="shared" si="20"/>
        <v>-6.3291139240506333E-2</v>
      </c>
      <c r="J45" s="269">
        <f>SUM(J46:J50)</f>
        <v>56</v>
      </c>
      <c r="K45" s="270">
        <f>SUM(K46:K50)</f>
        <v>16</v>
      </c>
      <c r="L45" s="270">
        <f t="shared" ref="L45:L50" si="27">J45+K45</f>
        <v>72</v>
      </c>
      <c r="M45" s="320">
        <f t="shared" si="21"/>
        <v>-8.8607594936708861E-2</v>
      </c>
      <c r="N45" s="269">
        <f>SUM(N46:N50)</f>
        <v>56</v>
      </c>
      <c r="O45" s="270">
        <f>SUM(O46:O50)</f>
        <v>16</v>
      </c>
      <c r="P45" s="270">
        <f t="shared" ref="P45:P50" si="28">N45+O45</f>
        <v>72</v>
      </c>
      <c r="Q45" s="320">
        <f t="shared" si="22"/>
        <v>-8.8607594936708861E-2</v>
      </c>
      <c r="R45" s="269">
        <f>SUM(R46:R50)</f>
        <v>0</v>
      </c>
      <c r="S45" s="270">
        <f>SUM(S46:S50)</f>
        <v>0</v>
      </c>
      <c r="T45" s="274">
        <f t="shared" ref="T45:T50" si="29">R45+S45</f>
        <v>0</v>
      </c>
      <c r="U45" s="320">
        <f t="shared" si="23"/>
        <v>1</v>
      </c>
      <c r="V45" s="269">
        <f>SUM(V46:V50)</f>
        <v>0</v>
      </c>
      <c r="W45" s="270">
        <f>SUM(W46:W50)</f>
        <v>0</v>
      </c>
      <c r="X45" s="270">
        <f t="shared" ref="X45:X50" si="30">SUM(V45:W45)</f>
        <v>0</v>
      </c>
      <c r="Y45" s="320">
        <f t="shared" si="24"/>
        <v>1</v>
      </c>
      <c r="Z45" s="269">
        <f>SUM(Z46:Z50)</f>
        <v>0</v>
      </c>
      <c r="AA45" s="270">
        <f>SUM(AA46:AA50)</f>
        <v>0</v>
      </c>
      <c r="AB45" s="270">
        <f t="shared" ref="AB45:AB50" si="31">SUM(Z45:AA45)</f>
        <v>0</v>
      </c>
      <c r="AC45" s="321">
        <f t="shared" si="25"/>
        <v>1</v>
      </c>
      <c r="AD45" s="259"/>
    </row>
    <row r="46" spans="1:30" s="260" customFormat="1" ht="14.1" customHeight="1" x14ac:dyDescent="0.2">
      <c r="A46" s="276" t="s">
        <v>9</v>
      </c>
      <c r="B46" s="277">
        <v>15</v>
      </c>
      <c r="C46" s="282">
        <v>8</v>
      </c>
      <c r="D46" s="279">
        <f>B46+C46</f>
        <v>23</v>
      </c>
      <c r="E46" s="281">
        <f t="shared" si="19"/>
        <v>-0.11538461538461539</v>
      </c>
      <c r="F46" s="277">
        <v>15</v>
      </c>
      <c r="G46" s="282">
        <v>8</v>
      </c>
      <c r="H46" s="265">
        <f t="shared" si="26"/>
        <v>23</v>
      </c>
      <c r="I46" s="281">
        <f t="shared" si="20"/>
        <v>-0.11538461538461539</v>
      </c>
      <c r="J46" s="277">
        <v>15</v>
      </c>
      <c r="K46" s="278">
        <v>8</v>
      </c>
      <c r="L46" s="265">
        <f t="shared" si="27"/>
        <v>23</v>
      </c>
      <c r="M46" s="281">
        <f t="shared" si="21"/>
        <v>-0.11538461538461539</v>
      </c>
      <c r="N46" s="277">
        <v>15</v>
      </c>
      <c r="O46" s="278">
        <v>8</v>
      </c>
      <c r="P46" s="265">
        <f t="shared" si="28"/>
        <v>23</v>
      </c>
      <c r="Q46" s="281">
        <f t="shared" si="22"/>
        <v>-0.11538461538461539</v>
      </c>
      <c r="R46" s="277"/>
      <c r="S46" s="278"/>
      <c r="T46" s="265">
        <f t="shared" si="29"/>
        <v>0</v>
      </c>
      <c r="U46" s="281">
        <f t="shared" si="23"/>
        <v>1</v>
      </c>
      <c r="V46" s="277"/>
      <c r="W46" s="278"/>
      <c r="X46" s="265">
        <f t="shared" si="30"/>
        <v>0</v>
      </c>
      <c r="Y46" s="281">
        <f t="shared" si="24"/>
        <v>1</v>
      </c>
      <c r="Z46" s="277"/>
      <c r="AA46" s="282"/>
      <c r="AB46" s="265">
        <f t="shared" si="31"/>
        <v>0</v>
      </c>
      <c r="AC46" s="281">
        <f t="shared" si="25"/>
        <v>1</v>
      </c>
      <c r="AD46" s="259"/>
    </row>
    <row r="47" spans="1:30" s="260" customFormat="1" ht="14.1" customHeight="1" x14ac:dyDescent="0.2">
      <c r="A47" s="283" t="s">
        <v>3</v>
      </c>
      <c r="B47" s="262">
        <v>18</v>
      </c>
      <c r="C47" s="285">
        <v>1</v>
      </c>
      <c r="D47" s="263">
        <f>B47+C47</f>
        <v>19</v>
      </c>
      <c r="E47" s="266">
        <f t="shared" si="19"/>
        <v>5.5555555555555552E-2</v>
      </c>
      <c r="F47" s="262">
        <v>18</v>
      </c>
      <c r="G47" s="285">
        <v>1</v>
      </c>
      <c r="H47" s="263">
        <f t="shared" si="26"/>
        <v>19</v>
      </c>
      <c r="I47" s="266">
        <f t="shared" si="20"/>
        <v>5.5555555555555552E-2</v>
      </c>
      <c r="J47" s="262">
        <v>18</v>
      </c>
      <c r="K47" s="263">
        <v>1</v>
      </c>
      <c r="L47" s="263">
        <f t="shared" si="27"/>
        <v>19</v>
      </c>
      <c r="M47" s="266">
        <f t="shared" si="21"/>
        <v>5.5555555555555552E-2</v>
      </c>
      <c r="N47" s="262">
        <v>18</v>
      </c>
      <c r="O47" s="263">
        <v>1</v>
      </c>
      <c r="P47" s="263">
        <f t="shared" si="28"/>
        <v>19</v>
      </c>
      <c r="Q47" s="266">
        <f t="shared" si="22"/>
        <v>5.5555555555555552E-2</v>
      </c>
      <c r="R47" s="262"/>
      <c r="S47" s="263"/>
      <c r="T47" s="263">
        <f t="shared" si="29"/>
        <v>0</v>
      </c>
      <c r="U47" s="266">
        <f t="shared" si="23"/>
        <v>1</v>
      </c>
      <c r="V47" s="262"/>
      <c r="W47" s="263"/>
      <c r="X47" s="263">
        <f t="shared" si="30"/>
        <v>0</v>
      </c>
      <c r="Y47" s="266">
        <f t="shared" si="24"/>
        <v>1</v>
      </c>
      <c r="Z47" s="262"/>
      <c r="AA47" s="284"/>
      <c r="AB47" s="263">
        <f t="shared" si="31"/>
        <v>0</v>
      </c>
      <c r="AC47" s="266">
        <f t="shared" si="25"/>
        <v>1</v>
      </c>
      <c r="AD47" s="259"/>
    </row>
    <row r="48" spans="1:30" s="260" customFormat="1" ht="14.1" customHeight="1" x14ac:dyDescent="0.2">
      <c r="A48" s="283" t="s">
        <v>13</v>
      </c>
      <c r="B48" s="262">
        <v>4</v>
      </c>
      <c r="C48" s="284">
        <v>6</v>
      </c>
      <c r="D48" s="263">
        <f>B48+C48</f>
        <v>10</v>
      </c>
      <c r="E48" s="266">
        <f t="shared" si="19"/>
        <v>0.1111111111111111</v>
      </c>
      <c r="F48" s="262">
        <v>4</v>
      </c>
      <c r="G48" s="284">
        <v>6</v>
      </c>
      <c r="H48" s="263">
        <f t="shared" si="26"/>
        <v>10</v>
      </c>
      <c r="I48" s="266">
        <f t="shared" si="20"/>
        <v>0.1111111111111111</v>
      </c>
      <c r="J48" s="262">
        <v>4</v>
      </c>
      <c r="K48" s="263">
        <v>6</v>
      </c>
      <c r="L48" s="263">
        <f t="shared" si="27"/>
        <v>10</v>
      </c>
      <c r="M48" s="266">
        <f t="shared" si="21"/>
        <v>0.1111111111111111</v>
      </c>
      <c r="N48" s="262">
        <v>4</v>
      </c>
      <c r="O48" s="263">
        <v>6</v>
      </c>
      <c r="P48" s="263">
        <f t="shared" si="28"/>
        <v>10</v>
      </c>
      <c r="Q48" s="266">
        <f t="shared" si="22"/>
        <v>0.1111111111111111</v>
      </c>
      <c r="R48" s="262"/>
      <c r="S48" s="263"/>
      <c r="T48" s="263">
        <f t="shared" si="29"/>
        <v>0</v>
      </c>
      <c r="U48" s="266">
        <f t="shared" si="23"/>
        <v>1</v>
      </c>
      <c r="V48" s="262"/>
      <c r="W48" s="263"/>
      <c r="X48" s="263">
        <f t="shared" si="30"/>
        <v>0</v>
      </c>
      <c r="Y48" s="266">
        <f t="shared" si="24"/>
        <v>1</v>
      </c>
      <c r="Z48" s="262"/>
      <c r="AA48" s="284"/>
      <c r="AB48" s="263">
        <f t="shared" si="31"/>
        <v>0</v>
      </c>
      <c r="AC48" s="266">
        <f t="shared" si="25"/>
        <v>1</v>
      </c>
      <c r="AD48" s="259"/>
    </row>
    <row r="49" spans="1:30" s="260" customFormat="1" ht="14.1" customHeight="1" x14ac:dyDescent="0.2">
      <c r="A49" s="283" t="s">
        <v>80</v>
      </c>
      <c r="B49" s="262">
        <v>8</v>
      </c>
      <c r="C49" s="284">
        <v>0</v>
      </c>
      <c r="D49" s="263">
        <f>B49+C49</f>
        <v>8</v>
      </c>
      <c r="E49" s="322">
        <f t="shared" si="19"/>
        <v>0</v>
      </c>
      <c r="F49" s="262">
        <v>8</v>
      </c>
      <c r="G49" s="284">
        <v>0</v>
      </c>
      <c r="H49" s="263">
        <f t="shared" si="26"/>
        <v>8</v>
      </c>
      <c r="I49" s="322">
        <f t="shared" si="20"/>
        <v>0</v>
      </c>
      <c r="J49" s="262">
        <v>8</v>
      </c>
      <c r="K49" s="263">
        <v>0</v>
      </c>
      <c r="L49" s="263">
        <f t="shared" si="27"/>
        <v>8</v>
      </c>
      <c r="M49" s="322">
        <f t="shared" si="21"/>
        <v>0</v>
      </c>
      <c r="N49" s="262">
        <v>8</v>
      </c>
      <c r="O49" s="263">
        <v>0</v>
      </c>
      <c r="P49" s="263">
        <f t="shared" si="28"/>
        <v>8</v>
      </c>
      <c r="Q49" s="322">
        <f t="shared" si="22"/>
        <v>0</v>
      </c>
      <c r="R49" s="262"/>
      <c r="S49" s="263"/>
      <c r="T49" s="263">
        <f t="shared" si="29"/>
        <v>0</v>
      </c>
      <c r="U49" s="322">
        <f t="shared" si="23"/>
        <v>1</v>
      </c>
      <c r="V49" s="262"/>
      <c r="W49" s="263"/>
      <c r="X49" s="263">
        <f t="shared" si="30"/>
        <v>0</v>
      </c>
      <c r="Y49" s="322">
        <f t="shared" si="24"/>
        <v>1</v>
      </c>
      <c r="Z49" s="262"/>
      <c r="AA49" s="284"/>
      <c r="AB49" s="263">
        <f t="shared" si="31"/>
        <v>0</v>
      </c>
      <c r="AC49" s="322">
        <f t="shared" si="25"/>
        <v>1</v>
      </c>
      <c r="AD49" s="259"/>
    </row>
    <row r="50" spans="1:30" s="260" customFormat="1" ht="14.1" customHeight="1" thickBot="1" x14ac:dyDescent="0.25">
      <c r="A50" s="267" t="s">
        <v>86</v>
      </c>
      <c r="B50" s="277">
        <v>13</v>
      </c>
      <c r="C50" s="282">
        <v>1</v>
      </c>
      <c r="D50" s="286">
        <f>B50+C50</f>
        <v>14</v>
      </c>
      <c r="E50" s="266">
        <f t="shared" si="19"/>
        <v>-0.22222222222222221</v>
      </c>
      <c r="F50" s="277">
        <v>13</v>
      </c>
      <c r="G50" s="282">
        <v>1</v>
      </c>
      <c r="H50" s="288">
        <f t="shared" si="26"/>
        <v>14</v>
      </c>
      <c r="I50" s="266">
        <f t="shared" si="20"/>
        <v>-0.22222222222222221</v>
      </c>
      <c r="J50" s="277">
        <v>11</v>
      </c>
      <c r="K50" s="278">
        <v>1</v>
      </c>
      <c r="L50" s="288">
        <f t="shared" si="27"/>
        <v>12</v>
      </c>
      <c r="M50" s="266">
        <f t="shared" si="21"/>
        <v>-0.33333333333333331</v>
      </c>
      <c r="N50" s="277">
        <v>11</v>
      </c>
      <c r="O50" s="278">
        <v>1</v>
      </c>
      <c r="P50" s="288">
        <f t="shared" si="28"/>
        <v>12</v>
      </c>
      <c r="Q50" s="266">
        <f t="shared" si="22"/>
        <v>-0.33333333333333331</v>
      </c>
      <c r="R50" s="277"/>
      <c r="S50" s="278"/>
      <c r="T50" s="288">
        <f t="shared" si="29"/>
        <v>0</v>
      </c>
      <c r="U50" s="266">
        <f t="shared" si="23"/>
        <v>1</v>
      </c>
      <c r="V50" s="277"/>
      <c r="W50" s="278"/>
      <c r="X50" s="288">
        <f t="shared" si="30"/>
        <v>0</v>
      </c>
      <c r="Y50" s="266">
        <f t="shared" si="24"/>
        <v>1</v>
      </c>
      <c r="Z50" s="277"/>
      <c r="AA50" s="282"/>
      <c r="AB50" s="288">
        <f t="shared" si="31"/>
        <v>0</v>
      </c>
      <c r="AC50" s="266">
        <f t="shared" si="25"/>
        <v>1</v>
      </c>
      <c r="AD50" s="259"/>
    </row>
    <row r="51" spans="1:30" s="260" customFormat="1" ht="14.1" customHeight="1" thickBot="1" x14ac:dyDescent="0.25">
      <c r="A51" s="290" t="s">
        <v>82</v>
      </c>
      <c r="B51" s="291">
        <f>SUM(B52:B75)</f>
        <v>555</v>
      </c>
      <c r="C51" s="292">
        <f>SUM(C52:C75)</f>
        <v>275</v>
      </c>
      <c r="D51" s="293">
        <f>SUM(D52:D75)</f>
        <v>830</v>
      </c>
      <c r="E51" s="323">
        <f t="shared" si="19"/>
        <v>-9.2896174863387984E-2</v>
      </c>
      <c r="F51" s="291">
        <f>SUM(F52:F75)</f>
        <v>547</v>
      </c>
      <c r="G51" s="292">
        <f>SUM(G52:G75)</f>
        <v>271</v>
      </c>
      <c r="H51" s="293">
        <f>SUM(H52:H75)</f>
        <v>818</v>
      </c>
      <c r="I51" s="323">
        <f t="shared" si="20"/>
        <v>-0.10601092896174863</v>
      </c>
      <c r="J51" s="291">
        <f>SUM(J52:J75)</f>
        <v>538</v>
      </c>
      <c r="K51" s="292">
        <f>SUM(K52:K75)</f>
        <v>270</v>
      </c>
      <c r="L51" s="292">
        <f>SUM(L52:L75)</f>
        <v>808</v>
      </c>
      <c r="M51" s="323">
        <f t="shared" si="21"/>
        <v>-0.11693989071038251</v>
      </c>
      <c r="N51" s="291">
        <f>SUM(N52:N75)</f>
        <v>532</v>
      </c>
      <c r="O51" s="296">
        <f>SUM(O52:O75)</f>
        <v>266</v>
      </c>
      <c r="P51" s="292">
        <f>SUM(P52:P75)</f>
        <v>798</v>
      </c>
      <c r="Q51" s="323">
        <f t="shared" si="22"/>
        <v>-0.12786885245901639</v>
      </c>
      <c r="R51" s="291">
        <f>SUM(R52:R75)</f>
        <v>0</v>
      </c>
      <c r="S51" s="296">
        <f>SUM(S52:S75)</f>
        <v>0</v>
      </c>
      <c r="T51" s="292">
        <f>SUM(T52:T75)</f>
        <v>0</v>
      </c>
      <c r="U51" s="323">
        <f t="shared" si="23"/>
        <v>1</v>
      </c>
      <c r="V51" s="291">
        <f>SUM(V52:V75)</f>
        <v>0</v>
      </c>
      <c r="W51" s="296">
        <f>SUM(W52:W75)</f>
        <v>0</v>
      </c>
      <c r="X51" s="292">
        <f>SUM(X52:X75)</f>
        <v>0</v>
      </c>
      <c r="Y51" s="323">
        <f t="shared" si="24"/>
        <v>1</v>
      </c>
      <c r="Z51" s="291">
        <f>SUM(Z52:Z75)</f>
        <v>0</v>
      </c>
      <c r="AA51" s="296">
        <f>SUM(AA52:AA75)</f>
        <v>0</v>
      </c>
      <c r="AB51" s="292">
        <f>SUM(AB52:AB75)</f>
        <v>0</v>
      </c>
      <c r="AC51" s="323">
        <f t="shared" si="25"/>
        <v>1</v>
      </c>
      <c r="AD51" s="259"/>
    </row>
    <row r="52" spans="1:30" s="260" customFormat="1" ht="14.1" customHeight="1" x14ac:dyDescent="0.2">
      <c r="A52" s="261" t="s">
        <v>44</v>
      </c>
      <c r="B52" s="298">
        <v>50</v>
      </c>
      <c r="C52" s="299">
        <v>65</v>
      </c>
      <c r="D52" s="300">
        <f t="shared" ref="D52:D75" si="32">B52+C52</f>
        <v>115</v>
      </c>
      <c r="E52" s="281">
        <f t="shared" si="19"/>
        <v>-0.1417910447761194</v>
      </c>
      <c r="F52" s="298">
        <v>50</v>
      </c>
      <c r="G52" s="299">
        <v>65</v>
      </c>
      <c r="H52" s="299">
        <f t="shared" ref="H52:H75" si="33">F52+G52</f>
        <v>115</v>
      </c>
      <c r="I52" s="281">
        <f t="shared" si="20"/>
        <v>-0.1417910447761194</v>
      </c>
      <c r="J52" s="298">
        <v>48</v>
      </c>
      <c r="K52" s="299">
        <v>65</v>
      </c>
      <c r="L52" s="299">
        <f t="shared" ref="L52:L75" si="34">J52+K52</f>
        <v>113</v>
      </c>
      <c r="M52" s="281">
        <f t="shared" si="21"/>
        <v>-0.15671641791044777</v>
      </c>
      <c r="N52" s="298">
        <v>46</v>
      </c>
      <c r="O52" s="299">
        <v>64</v>
      </c>
      <c r="P52" s="299">
        <f t="shared" ref="P52:P75" si="35">N52+O52</f>
        <v>110</v>
      </c>
      <c r="Q52" s="281">
        <f t="shared" si="22"/>
        <v>-0.17910447761194029</v>
      </c>
      <c r="R52" s="298"/>
      <c r="S52" s="299"/>
      <c r="T52" s="299">
        <f t="shared" ref="T52:T75" si="36">R52+S52</f>
        <v>0</v>
      </c>
      <c r="U52" s="281">
        <f t="shared" si="23"/>
        <v>1</v>
      </c>
      <c r="V52" s="298"/>
      <c r="W52" s="299"/>
      <c r="X52" s="299">
        <f>SUM(V52:W52)</f>
        <v>0</v>
      </c>
      <c r="Y52" s="281">
        <f t="shared" si="24"/>
        <v>1</v>
      </c>
      <c r="Z52" s="298"/>
      <c r="AA52" s="299"/>
      <c r="AB52" s="299">
        <f t="shared" ref="AB52:AB75" si="37">SUM(Z52:AA52)</f>
        <v>0</v>
      </c>
      <c r="AC52" s="281">
        <f t="shared" si="25"/>
        <v>1</v>
      </c>
      <c r="AD52" s="259"/>
    </row>
    <row r="53" spans="1:30" s="260" customFormat="1" ht="14.1" customHeight="1" x14ac:dyDescent="0.2">
      <c r="A53" s="283" t="s">
        <v>9</v>
      </c>
      <c r="B53" s="262">
        <v>53</v>
      </c>
      <c r="C53" s="284">
        <v>24</v>
      </c>
      <c r="D53" s="300">
        <f t="shared" si="32"/>
        <v>77</v>
      </c>
      <c r="E53" s="266">
        <f t="shared" si="19"/>
        <v>-6.097560975609756E-2</v>
      </c>
      <c r="F53" s="262">
        <v>53</v>
      </c>
      <c r="G53" s="284">
        <v>24</v>
      </c>
      <c r="H53" s="299">
        <f t="shared" si="33"/>
        <v>77</v>
      </c>
      <c r="I53" s="266">
        <f t="shared" si="20"/>
        <v>-6.097560975609756E-2</v>
      </c>
      <c r="J53" s="262">
        <v>52</v>
      </c>
      <c r="K53" s="284">
        <v>24</v>
      </c>
      <c r="L53" s="284">
        <f t="shared" si="34"/>
        <v>76</v>
      </c>
      <c r="M53" s="266">
        <f t="shared" si="21"/>
        <v>-7.3170731707317069E-2</v>
      </c>
      <c r="N53" s="262">
        <v>52</v>
      </c>
      <c r="O53" s="284">
        <v>24</v>
      </c>
      <c r="P53" s="299">
        <f t="shared" si="35"/>
        <v>76</v>
      </c>
      <c r="Q53" s="266">
        <f>(P53-$H15)/$D15</f>
        <v>-4.878048780487805E-2</v>
      </c>
      <c r="R53" s="262"/>
      <c r="S53" s="284"/>
      <c r="T53" s="299">
        <f t="shared" si="36"/>
        <v>0</v>
      </c>
      <c r="U53" s="266">
        <f t="shared" si="23"/>
        <v>1</v>
      </c>
      <c r="V53" s="262"/>
      <c r="W53" s="284"/>
      <c r="X53" s="299">
        <f>SUM(V53:W53)</f>
        <v>0</v>
      </c>
      <c r="Y53" s="266">
        <f t="shared" si="24"/>
        <v>1</v>
      </c>
      <c r="Z53" s="262"/>
      <c r="AA53" s="284"/>
      <c r="AB53" s="299">
        <f t="shared" si="37"/>
        <v>0</v>
      </c>
      <c r="AC53" s="266">
        <f t="shared" si="25"/>
        <v>1</v>
      </c>
      <c r="AD53" s="259"/>
    </row>
    <row r="54" spans="1:30" s="260" customFormat="1" ht="14.1" customHeight="1" x14ac:dyDescent="0.2">
      <c r="A54" s="283" t="s">
        <v>102</v>
      </c>
      <c r="B54" s="262">
        <v>17</v>
      </c>
      <c r="C54" s="284">
        <v>2</v>
      </c>
      <c r="D54" s="300">
        <f t="shared" si="32"/>
        <v>19</v>
      </c>
      <c r="E54" s="266">
        <f t="shared" si="19"/>
        <v>-0.13636363636363635</v>
      </c>
      <c r="F54" s="262">
        <v>15</v>
      </c>
      <c r="G54" s="284">
        <v>2</v>
      </c>
      <c r="H54" s="299">
        <f t="shared" si="33"/>
        <v>17</v>
      </c>
      <c r="I54" s="266">
        <f t="shared" si="20"/>
        <v>-0.22727272727272727</v>
      </c>
      <c r="J54" s="262">
        <v>15</v>
      </c>
      <c r="K54" s="284">
        <v>2</v>
      </c>
      <c r="L54" s="284">
        <f t="shared" si="34"/>
        <v>17</v>
      </c>
      <c r="M54" s="266">
        <f t="shared" si="21"/>
        <v>-0.22727272727272727</v>
      </c>
      <c r="N54" s="262">
        <v>15</v>
      </c>
      <c r="O54" s="284">
        <v>2</v>
      </c>
      <c r="P54" s="299">
        <f t="shared" si="35"/>
        <v>17</v>
      </c>
      <c r="Q54" s="266">
        <f t="shared" ref="Q54:Q69" si="38">(P54-$D16)/$D16</f>
        <v>-0.22727272727272727</v>
      </c>
      <c r="R54" s="262"/>
      <c r="S54" s="284"/>
      <c r="T54" s="299">
        <f t="shared" si="36"/>
        <v>0</v>
      </c>
      <c r="U54" s="266">
        <f t="shared" ref="U54:U61" si="39">($H16-T54)/$H16</f>
        <v>1</v>
      </c>
      <c r="V54" s="262"/>
      <c r="W54" s="284"/>
      <c r="X54" s="299">
        <f t="shared" ref="X54:X61" si="40">SUM(V54:W54)</f>
        <v>0</v>
      </c>
      <c r="Y54" s="266">
        <f t="shared" ref="Y54:Y61" si="41">($H16-X54)/$H16</f>
        <v>1</v>
      </c>
      <c r="Z54" s="262"/>
      <c r="AA54" s="284"/>
      <c r="AB54" s="299">
        <f t="shared" si="37"/>
        <v>0</v>
      </c>
      <c r="AC54" s="266">
        <f t="shared" ref="AC54:AC61" si="42">($H16-AB54)/$H16</f>
        <v>1</v>
      </c>
      <c r="AD54" s="259"/>
    </row>
    <row r="55" spans="1:30" s="260" customFormat="1" ht="14.1" customHeight="1" x14ac:dyDescent="0.2">
      <c r="A55" s="283" t="s">
        <v>3</v>
      </c>
      <c r="B55" s="262">
        <v>11</v>
      </c>
      <c r="C55" s="284">
        <v>0</v>
      </c>
      <c r="D55" s="300">
        <f t="shared" si="32"/>
        <v>11</v>
      </c>
      <c r="E55" s="266">
        <f t="shared" si="19"/>
        <v>-8.3333333333333329E-2</v>
      </c>
      <c r="F55" s="262">
        <v>11</v>
      </c>
      <c r="G55" s="284">
        <v>0</v>
      </c>
      <c r="H55" s="299">
        <f t="shared" si="33"/>
        <v>11</v>
      </c>
      <c r="I55" s="266">
        <f t="shared" si="20"/>
        <v>-8.3333333333333329E-2</v>
      </c>
      <c r="J55" s="262">
        <v>11</v>
      </c>
      <c r="K55" s="284">
        <v>0</v>
      </c>
      <c r="L55" s="284">
        <f t="shared" si="34"/>
        <v>11</v>
      </c>
      <c r="M55" s="266">
        <f t="shared" si="21"/>
        <v>-8.3333333333333329E-2</v>
      </c>
      <c r="N55" s="262">
        <v>11</v>
      </c>
      <c r="O55" s="284">
        <v>0</v>
      </c>
      <c r="P55" s="299">
        <f t="shared" si="35"/>
        <v>11</v>
      </c>
      <c r="Q55" s="266">
        <f t="shared" si="38"/>
        <v>-8.3333333333333329E-2</v>
      </c>
      <c r="R55" s="262"/>
      <c r="S55" s="284"/>
      <c r="T55" s="299">
        <f t="shared" si="36"/>
        <v>0</v>
      </c>
      <c r="U55" s="266">
        <f t="shared" si="39"/>
        <v>1</v>
      </c>
      <c r="V55" s="262"/>
      <c r="W55" s="284"/>
      <c r="X55" s="299">
        <f t="shared" si="40"/>
        <v>0</v>
      </c>
      <c r="Y55" s="266">
        <f t="shared" si="41"/>
        <v>1</v>
      </c>
      <c r="Z55" s="262"/>
      <c r="AA55" s="284"/>
      <c r="AB55" s="299">
        <f t="shared" si="37"/>
        <v>0</v>
      </c>
      <c r="AC55" s="266">
        <f t="shared" si="42"/>
        <v>1</v>
      </c>
      <c r="AD55" s="259"/>
    </row>
    <row r="56" spans="1:30" s="260" customFormat="1" ht="14.1" customHeight="1" x14ac:dyDescent="0.2">
      <c r="A56" s="283" t="s">
        <v>4</v>
      </c>
      <c r="B56" s="262">
        <v>62</v>
      </c>
      <c r="C56" s="284">
        <v>2</v>
      </c>
      <c r="D56" s="300">
        <f t="shared" si="32"/>
        <v>64</v>
      </c>
      <c r="E56" s="266">
        <f t="shared" si="19"/>
        <v>-4.4776119402985072E-2</v>
      </c>
      <c r="F56" s="262">
        <v>62</v>
      </c>
      <c r="G56" s="284">
        <v>1</v>
      </c>
      <c r="H56" s="299">
        <f t="shared" si="33"/>
        <v>63</v>
      </c>
      <c r="I56" s="266">
        <f t="shared" si="20"/>
        <v>-5.9701492537313432E-2</v>
      </c>
      <c r="J56" s="262">
        <v>62</v>
      </c>
      <c r="K56" s="284">
        <v>1</v>
      </c>
      <c r="L56" s="284">
        <f t="shared" si="34"/>
        <v>63</v>
      </c>
      <c r="M56" s="266">
        <f t="shared" si="21"/>
        <v>-5.9701492537313432E-2</v>
      </c>
      <c r="N56" s="262">
        <v>62</v>
      </c>
      <c r="O56" s="284">
        <v>1</v>
      </c>
      <c r="P56" s="299">
        <f t="shared" si="35"/>
        <v>63</v>
      </c>
      <c r="Q56" s="266">
        <f t="shared" si="38"/>
        <v>-5.9701492537313432E-2</v>
      </c>
      <c r="R56" s="262"/>
      <c r="S56" s="284"/>
      <c r="T56" s="299">
        <f t="shared" si="36"/>
        <v>0</v>
      </c>
      <c r="U56" s="266">
        <f t="shared" si="39"/>
        <v>1</v>
      </c>
      <c r="V56" s="262"/>
      <c r="W56" s="284"/>
      <c r="X56" s="299">
        <f t="shared" si="40"/>
        <v>0</v>
      </c>
      <c r="Y56" s="266">
        <f t="shared" si="41"/>
        <v>1</v>
      </c>
      <c r="Z56" s="262"/>
      <c r="AA56" s="284"/>
      <c r="AB56" s="299">
        <f t="shared" si="37"/>
        <v>0</v>
      </c>
      <c r="AC56" s="266">
        <f t="shared" si="42"/>
        <v>1</v>
      </c>
      <c r="AD56" s="259"/>
    </row>
    <row r="57" spans="1:30" s="260" customFormat="1" ht="14.1" customHeight="1" x14ac:dyDescent="0.2">
      <c r="A57" s="283" t="s">
        <v>103</v>
      </c>
      <c r="B57" s="262">
        <v>23</v>
      </c>
      <c r="C57" s="284">
        <v>3</v>
      </c>
      <c r="D57" s="300">
        <f t="shared" si="32"/>
        <v>26</v>
      </c>
      <c r="E57" s="266">
        <f t="shared" si="19"/>
        <v>0.13043478260869565</v>
      </c>
      <c r="F57" s="262">
        <v>23</v>
      </c>
      <c r="G57" s="284">
        <v>3</v>
      </c>
      <c r="H57" s="299">
        <f t="shared" si="33"/>
        <v>26</v>
      </c>
      <c r="I57" s="266">
        <f t="shared" si="20"/>
        <v>0.13043478260869565</v>
      </c>
      <c r="J57" s="262">
        <v>23</v>
      </c>
      <c r="K57" s="284">
        <v>3</v>
      </c>
      <c r="L57" s="284">
        <f t="shared" si="34"/>
        <v>26</v>
      </c>
      <c r="M57" s="266">
        <f t="shared" si="21"/>
        <v>0.13043478260869565</v>
      </c>
      <c r="N57" s="262">
        <v>23</v>
      </c>
      <c r="O57" s="284">
        <v>3</v>
      </c>
      <c r="P57" s="299">
        <f t="shared" si="35"/>
        <v>26</v>
      </c>
      <c r="Q57" s="266">
        <f t="shared" si="38"/>
        <v>0.13043478260869565</v>
      </c>
      <c r="R57" s="262"/>
      <c r="S57" s="284"/>
      <c r="T57" s="299">
        <f t="shared" si="36"/>
        <v>0</v>
      </c>
      <c r="U57" s="266">
        <f t="shared" si="39"/>
        <v>1</v>
      </c>
      <c r="V57" s="262"/>
      <c r="W57" s="284"/>
      <c r="X57" s="299">
        <f t="shared" si="40"/>
        <v>0</v>
      </c>
      <c r="Y57" s="266">
        <f t="shared" si="41"/>
        <v>1</v>
      </c>
      <c r="Z57" s="262"/>
      <c r="AA57" s="284"/>
      <c r="AB57" s="299">
        <f t="shared" si="37"/>
        <v>0</v>
      </c>
      <c r="AC57" s="266">
        <f t="shared" si="42"/>
        <v>1</v>
      </c>
      <c r="AD57" s="259"/>
    </row>
    <row r="58" spans="1:30" s="260" customFormat="1" ht="14.1" customHeight="1" x14ac:dyDescent="0.2">
      <c r="A58" s="283" t="s">
        <v>11</v>
      </c>
      <c r="B58" s="262">
        <v>8</v>
      </c>
      <c r="C58" s="284">
        <v>10</v>
      </c>
      <c r="D58" s="300">
        <f t="shared" si="32"/>
        <v>18</v>
      </c>
      <c r="E58" s="266">
        <f t="shared" si="19"/>
        <v>-0.25</v>
      </c>
      <c r="F58" s="262">
        <v>8</v>
      </c>
      <c r="G58" s="284">
        <v>9</v>
      </c>
      <c r="H58" s="299">
        <f t="shared" si="33"/>
        <v>17</v>
      </c>
      <c r="I58" s="266">
        <f t="shared" si="20"/>
        <v>-0.29166666666666669</v>
      </c>
      <c r="J58" s="262">
        <v>8</v>
      </c>
      <c r="K58" s="284">
        <v>8</v>
      </c>
      <c r="L58" s="284">
        <f t="shared" si="34"/>
        <v>16</v>
      </c>
      <c r="M58" s="266">
        <f t="shared" si="21"/>
        <v>-0.33333333333333331</v>
      </c>
      <c r="N58" s="262">
        <v>8</v>
      </c>
      <c r="O58" s="284">
        <v>8</v>
      </c>
      <c r="P58" s="299">
        <f t="shared" si="35"/>
        <v>16</v>
      </c>
      <c r="Q58" s="266">
        <f t="shared" si="38"/>
        <v>-0.33333333333333331</v>
      </c>
      <c r="R58" s="262"/>
      <c r="S58" s="284"/>
      <c r="T58" s="299">
        <f t="shared" si="36"/>
        <v>0</v>
      </c>
      <c r="U58" s="266">
        <f t="shared" si="39"/>
        <v>1</v>
      </c>
      <c r="V58" s="262"/>
      <c r="W58" s="284"/>
      <c r="X58" s="299">
        <f t="shared" si="40"/>
        <v>0</v>
      </c>
      <c r="Y58" s="266">
        <f t="shared" si="41"/>
        <v>1</v>
      </c>
      <c r="Z58" s="262"/>
      <c r="AA58" s="284"/>
      <c r="AB58" s="299">
        <f t="shared" si="37"/>
        <v>0</v>
      </c>
      <c r="AC58" s="266">
        <f t="shared" si="42"/>
        <v>1</v>
      </c>
      <c r="AD58" s="259"/>
    </row>
    <row r="59" spans="1:30" s="260" customFormat="1" ht="14.1" customHeight="1" x14ac:dyDescent="0.2">
      <c r="A59" s="283" t="s">
        <v>39</v>
      </c>
      <c r="B59" s="262">
        <v>16</v>
      </c>
      <c r="C59" s="284">
        <v>11</v>
      </c>
      <c r="D59" s="300">
        <f t="shared" si="32"/>
        <v>27</v>
      </c>
      <c r="E59" s="266">
        <f t="shared" si="19"/>
        <v>-0.12903225806451613</v>
      </c>
      <c r="F59" s="262">
        <v>16</v>
      </c>
      <c r="G59" s="284">
        <v>11</v>
      </c>
      <c r="H59" s="299">
        <f t="shared" si="33"/>
        <v>27</v>
      </c>
      <c r="I59" s="266">
        <f t="shared" si="20"/>
        <v>-0.12903225806451613</v>
      </c>
      <c r="J59" s="262">
        <v>16</v>
      </c>
      <c r="K59" s="284">
        <v>11</v>
      </c>
      <c r="L59" s="284">
        <f t="shared" si="34"/>
        <v>27</v>
      </c>
      <c r="M59" s="266">
        <f t="shared" si="21"/>
        <v>-0.12903225806451613</v>
      </c>
      <c r="N59" s="262">
        <v>16</v>
      </c>
      <c r="O59" s="284">
        <v>11</v>
      </c>
      <c r="P59" s="299">
        <f t="shared" si="35"/>
        <v>27</v>
      </c>
      <c r="Q59" s="266">
        <f t="shared" si="38"/>
        <v>-0.12903225806451613</v>
      </c>
      <c r="R59" s="262"/>
      <c r="S59" s="284"/>
      <c r="T59" s="299">
        <f t="shared" si="36"/>
        <v>0</v>
      </c>
      <c r="U59" s="266">
        <f t="shared" si="39"/>
        <v>1</v>
      </c>
      <c r="V59" s="262"/>
      <c r="W59" s="284"/>
      <c r="X59" s="299">
        <f t="shared" si="40"/>
        <v>0</v>
      </c>
      <c r="Y59" s="266">
        <f t="shared" si="41"/>
        <v>1</v>
      </c>
      <c r="Z59" s="262"/>
      <c r="AA59" s="284"/>
      <c r="AB59" s="299">
        <f t="shared" si="37"/>
        <v>0</v>
      </c>
      <c r="AC59" s="266">
        <f t="shared" si="42"/>
        <v>1</v>
      </c>
      <c r="AD59" s="259"/>
    </row>
    <row r="60" spans="1:30" s="260" customFormat="1" ht="14.1" customHeight="1" x14ac:dyDescent="0.2">
      <c r="A60" s="261" t="s">
        <v>7</v>
      </c>
      <c r="B60" s="262">
        <v>46</v>
      </c>
      <c r="C60" s="284">
        <v>5</v>
      </c>
      <c r="D60" s="300">
        <f t="shared" si="32"/>
        <v>51</v>
      </c>
      <c r="E60" s="266">
        <f t="shared" si="19"/>
        <v>-0.203125</v>
      </c>
      <c r="F60" s="262">
        <v>45</v>
      </c>
      <c r="G60" s="284">
        <v>5</v>
      </c>
      <c r="H60" s="299">
        <f t="shared" si="33"/>
        <v>50</v>
      </c>
      <c r="I60" s="266">
        <f t="shared" si="20"/>
        <v>-0.21875</v>
      </c>
      <c r="J60" s="262">
        <v>45</v>
      </c>
      <c r="K60" s="284">
        <v>5</v>
      </c>
      <c r="L60" s="284">
        <f t="shared" si="34"/>
        <v>50</v>
      </c>
      <c r="M60" s="266">
        <f t="shared" si="21"/>
        <v>-0.21875</v>
      </c>
      <c r="N60" s="262">
        <v>45</v>
      </c>
      <c r="O60" s="284">
        <v>5</v>
      </c>
      <c r="P60" s="299">
        <f t="shared" si="35"/>
        <v>50</v>
      </c>
      <c r="Q60" s="266">
        <f t="shared" si="38"/>
        <v>-0.21875</v>
      </c>
      <c r="R60" s="262"/>
      <c r="S60" s="284"/>
      <c r="T60" s="299">
        <f t="shared" si="36"/>
        <v>0</v>
      </c>
      <c r="U60" s="266">
        <f t="shared" si="39"/>
        <v>1</v>
      </c>
      <c r="V60" s="262"/>
      <c r="W60" s="284"/>
      <c r="X60" s="299">
        <f t="shared" si="40"/>
        <v>0</v>
      </c>
      <c r="Y60" s="266">
        <f t="shared" si="41"/>
        <v>1</v>
      </c>
      <c r="Z60" s="262"/>
      <c r="AA60" s="284"/>
      <c r="AB60" s="299">
        <f t="shared" si="37"/>
        <v>0</v>
      </c>
      <c r="AC60" s="266">
        <f t="shared" si="42"/>
        <v>1</v>
      </c>
      <c r="AD60" s="259"/>
    </row>
    <row r="61" spans="1:30" s="260" customFormat="1" ht="14.1" customHeight="1" x14ac:dyDescent="0.2">
      <c r="A61" s="261" t="s">
        <v>104</v>
      </c>
      <c r="B61" s="262">
        <v>40</v>
      </c>
      <c r="C61" s="284">
        <v>17</v>
      </c>
      <c r="D61" s="300">
        <f t="shared" si="32"/>
        <v>57</v>
      </c>
      <c r="E61" s="266">
        <f t="shared" si="19"/>
        <v>-0.13636363636363635</v>
      </c>
      <c r="F61" s="262">
        <v>39</v>
      </c>
      <c r="G61" s="284">
        <v>17</v>
      </c>
      <c r="H61" s="299">
        <f t="shared" si="33"/>
        <v>56</v>
      </c>
      <c r="I61" s="266">
        <f t="shared" si="20"/>
        <v>-0.15151515151515152</v>
      </c>
      <c r="J61" s="262">
        <v>39</v>
      </c>
      <c r="K61" s="284">
        <v>17</v>
      </c>
      <c r="L61" s="284">
        <f t="shared" si="34"/>
        <v>56</v>
      </c>
      <c r="M61" s="266">
        <f t="shared" si="21"/>
        <v>-0.15151515151515152</v>
      </c>
      <c r="N61" s="262">
        <v>38</v>
      </c>
      <c r="O61" s="284">
        <v>16</v>
      </c>
      <c r="P61" s="299">
        <f t="shared" si="35"/>
        <v>54</v>
      </c>
      <c r="Q61" s="266">
        <f t="shared" si="38"/>
        <v>-0.18181818181818182</v>
      </c>
      <c r="R61" s="262"/>
      <c r="S61" s="284"/>
      <c r="T61" s="299">
        <f t="shared" si="36"/>
        <v>0</v>
      </c>
      <c r="U61" s="266">
        <f t="shared" si="39"/>
        <v>1</v>
      </c>
      <c r="V61" s="262"/>
      <c r="W61" s="284"/>
      <c r="X61" s="299">
        <f t="shared" si="40"/>
        <v>0</v>
      </c>
      <c r="Y61" s="266">
        <f t="shared" si="41"/>
        <v>1</v>
      </c>
      <c r="Z61" s="262"/>
      <c r="AA61" s="284"/>
      <c r="AB61" s="299">
        <f t="shared" si="37"/>
        <v>0</v>
      </c>
      <c r="AC61" s="266">
        <f t="shared" si="42"/>
        <v>1</v>
      </c>
      <c r="AD61" s="259"/>
    </row>
    <row r="62" spans="1:30" s="260" customFormat="1" ht="14.1" customHeight="1" x14ac:dyDescent="0.2">
      <c r="A62" s="261" t="s">
        <v>138</v>
      </c>
      <c r="B62" s="262">
        <v>26</v>
      </c>
      <c r="C62" s="284">
        <v>58</v>
      </c>
      <c r="D62" s="300">
        <f t="shared" si="32"/>
        <v>84</v>
      </c>
      <c r="E62" s="266">
        <f t="shared" si="19"/>
        <v>-0.16831683168316833</v>
      </c>
      <c r="F62" s="262">
        <v>26</v>
      </c>
      <c r="G62" s="284">
        <v>58</v>
      </c>
      <c r="H62" s="299">
        <f t="shared" si="33"/>
        <v>84</v>
      </c>
      <c r="I62" s="266">
        <f t="shared" si="20"/>
        <v>-0.16831683168316833</v>
      </c>
      <c r="J62" s="262">
        <v>26</v>
      </c>
      <c r="K62" s="284">
        <v>58</v>
      </c>
      <c r="L62" s="284">
        <f t="shared" si="34"/>
        <v>84</v>
      </c>
      <c r="M62" s="266">
        <f t="shared" si="21"/>
        <v>-0.16831683168316833</v>
      </c>
      <c r="N62" s="262">
        <v>26</v>
      </c>
      <c r="O62" s="284">
        <v>58</v>
      </c>
      <c r="P62" s="284">
        <f t="shared" si="35"/>
        <v>84</v>
      </c>
      <c r="Q62" s="266">
        <f t="shared" si="38"/>
        <v>-0.16831683168316833</v>
      </c>
      <c r="R62" s="262"/>
      <c r="S62" s="284"/>
      <c r="T62" s="299">
        <f t="shared" si="36"/>
        <v>0</v>
      </c>
      <c r="U62" s="266">
        <f t="shared" ref="U62:U75" si="43">($H24-T62)/$H24</f>
        <v>1</v>
      </c>
      <c r="V62" s="262"/>
      <c r="W62" s="284"/>
      <c r="X62" s="299">
        <f t="shared" ref="X62:X75" si="44">V62+W62</f>
        <v>0</v>
      </c>
      <c r="Y62" s="266">
        <f t="shared" ref="Y62:Y75" si="45">($H24-X62)/$H24</f>
        <v>1</v>
      </c>
      <c r="Z62" s="262"/>
      <c r="AA62" s="284"/>
      <c r="AB62" s="299">
        <f t="shared" si="37"/>
        <v>0</v>
      </c>
      <c r="AC62" s="266">
        <f t="shared" ref="AC62:AC75" si="46">($H24-AB62)/$H24</f>
        <v>1</v>
      </c>
      <c r="AD62" s="259"/>
    </row>
    <row r="63" spans="1:30" s="260" customFormat="1" ht="14.1" customHeight="1" x14ac:dyDescent="0.2">
      <c r="A63" s="261" t="s">
        <v>1</v>
      </c>
      <c r="B63" s="262">
        <v>0</v>
      </c>
      <c r="C63" s="284">
        <v>0</v>
      </c>
      <c r="D63" s="300">
        <f t="shared" si="32"/>
        <v>0</v>
      </c>
      <c r="E63" s="266" t="e">
        <f t="shared" si="19"/>
        <v>#DIV/0!</v>
      </c>
      <c r="F63" s="262">
        <v>0</v>
      </c>
      <c r="G63" s="284">
        <v>0</v>
      </c>
      <c r="H63" s="299">
        <f t="shared" si="33"/>
        <v>0</v>
      </c>
      <c r="I63" s="266" t="e">
        <f t="shared" si="20"/>
        <v>#DIV/0!</v>
      </c>
      <c r="J63" s="262">
        <v>0</v>
      </c>
      <c r="K63" s="284">
        <v>0</v>
      </c>
      <c r="L63" s="284">
        <f t="shared" si="34"/>
        <v>0</v>
      </c>
      <c r="M63" s="266" t="e">
        <f t="shared" si="21"/>
        <v>#DIV/0!</v>
      </c>
      <c r="N63" s="262">
        <v>0</v>
      </c>
      <c r="O63" s="284">
        <v>0</v>
      </c>
      <c r="P63" s="284">
        <f t="shared" si="35"/>
        <v>0</v>
      </c>
      <c r="Q63" s="266" t="e">
        <f t="shared" si="38"/>
        <v>#DIV/0!</v>
      </c>
      <c r="R63" s="262"/>
      <c r="S63" s="284"/>
      <c r="T63" s="299">
        <f t="shared" si="36"/>
        <v>0</v>
      </c>
      <c r="U63" s="266" t="e">
        <f t="shared" si="43"/>
        <v>#DIV/0!</v>
      </c>
      <c r="V63" s="262"/>
      <c r="W63" s="284"/>
      <c r="X63" s="299">
        <f t="shared" si="44"/>
        <v>0</v>
      </c>
      <c r="Y63" s="266" t="e">
        <f t="shared" si="45"/>
        <v>#DIV/0!</v>
      </c>
      <c r="Z63" s="262"/>
      <c r="AA63" s="284"/>
      <c r="AB63" s="299">
        <f t="shared" si="37"/>
        <v>0</v>
      </c>
      <c r="AC63" s="266" t="e">
        <f t="shared" si="46"/>
        <v>#DIV/0!</v>
      </c>
      <c r="AD63" s="259"/>
    </row>
    <row r="64" spans="1:30" s="260" customFormat="1" ht="14.1" customHeight="1" x14ac:dyDescent="0.2">
      <c r="A64" s="261" t="s">
        <v>60</v>
      </c>
      <c r="B64" s="262">
        <v>29</v>
      </c>
      <c r="C64" s="284">
        <v>22</v>
      </c>
      <c r="D64" s="300">
        <f t="shared" si="32"/>
        <v>51</v>
      </c>
      <c r="E64" s="266">
        <f t="shared" si="19"/>
        <v>0.10869565217391304</v>
      </c>
      <c r="F64" s="262">
        <v>29</v>
      </c>
      <c r="G64" s="284">
        <v>21</v>
      </c>
      <c r="H64" s="299">
        <f t="shared" si="33"/>
        <v>50</v>
      </c>
      <c r="I64" s="266">
        <f t="shared" si="20"/>
        <v>8.6956521739130432E-2</v>
      </c>
      <c r="J64" s="262">
        <v>27</v>
      </c>
      <c r="K64" s="284">
        <v>21</v>
      </c>
      <c r="L64" s="284">
        <f t="shared" si="34"/>
        <v>48</v>
      </c>
      <c r="M64" s="266">
        <f t="shared" si="21"/>
        <v>4.3478260869565216E-2</v>
      </c>
      <c r="N64" s="262">
        <v>26</v>
      </c>
      <c r="O64" s="284">
        <v>19</v>
      </c>
      <c r="P64" s="284">
        <f t="shared" si="35"/>
        <v>45</v>
      </c>
      <c r="Q64" s="266">
        <f t="shared" si="38"/>
        <v>-2.1739130434782608E-2</v>
      </c>
      <c r="R64" s="262"/>
      <c r="S64" s="284"/>
      <c r="T64" s="299">
        <f t="shared" si="36"/>
        <v>0</v>
      </c>
      <c r="U64" s="266">
        <f t="shared" si="43"/>
        <v>1</v>
      </c>
      <c r="V64" s="262"/>
      <c r="W64" s="284"/>
      <c r="X64" s="299">
        <f t="shared" si="44"/>
        <v>0</v>
      </c>
      <c r="Y64" s="266">
        <f t="shared" si="45"/>
        <v>1</v>
      </c>
      <c r="Z64" s="262"/>
      <c r="AA64" s="284"/>
      <c r="AB64" s="299">
        <f t="shared" si="37"/>
        <v>0</v>
      </c>
      <c r="AC64" s="266">
        <f t="shared" si="46"/>
        <v>1</v>
      </c>
      <c r="AD64" s="259"/>
    </row>
    <row r="65" spans="1:30" s="260" customFormat="1" ht="14.1" customHeight="1" x14ac:dyDescent="0.2">
      <c r="A65" s="261" t="s">
        <v>10</v>
      </c>
      <c r="B65" s="262">
        <v>19</v>
      </c>
      <c r="C65" s="284">
        <v>9</v>
      </c>
      <c r="D65" s="300">
        <f t="shared" si="32"/>
        <v>28</v>
      </c>
      <c r="E65" s="266">
        <f t="shared" si="19"/>
        <v>-6.6666666666666666E-2</v>
      </c>
      <c r="F65" s="262">
        <v>19</v>
      </c>
      <c r="G65" s="284">
        <v>9</v>
      </c>
      <c r="H65" s="299">
        <f t="shared" si="33"/>
        <v>28</v>
      </c>
      <c r="I65" s="266">
        <f t="shared" si="20"/>
        <v>-6.6666666666666666E-2</v>
      </c>
      <c r="J65" s="262">
        <v>19</v>
      </c>
      <c r="K65" s="284">
        <v>9</v>
      </c>
      <c r="L65" s="284">
        <f t="shared" si="34"/>
        <v>28</v>
      </c>
      <c r="M65" s="266">
        <f t="shared" si="21"/>
        <v>-6.6666666666666666E-2</v>
      </c>
      <c r="N65" s="262">
        <v>19</v>
      </c>
      <c r="O65" s="284">
        <v>9</v>
      </c>
      <c r="P65" s="284">
        <f t="shared" si="35"/>
        <v>28</v>
      </c>
      <c r="Q65" s="266">
        <f t="shared" si="38"/>
        <v>-6.6666666666666666E-2</v>
      </c>
      <c r="R65" s="262"/>
      <c r="S65" s="284"/>
      <c r="T65" s="299">
        <f t="shared" si="36"/>
        <v>0</v>
      </c>
      <c r="U65" s="266">
        <f t="shared" si="43"/>
        <v>1</v>
      </c>
      <c r="V65" s="262"/>
      <c r="W65" s="284"/>
      <c r="X65" s="299">
        <f t="shared" si="44"/>
        <v>0</v>
      </c>
      <c r="Y65" s="266">
        <f t="shared" si="45"/>
        <v>1</v>
      </c>
      <c r="Z65" s="262"/>
      <c r="AA65" s="284"/>
      <c r="AB65" s="299">
        <f t="shared" si="37"/>
        <v>0</v>
      </c>
      <c r="AC65" s="266">
        <f t="shared" si="46"/>
        <v>1</v>
      </c>
      <c r="AD65" s="259"/>
    </row>
    <row r="66" spans="1:30" s="260" customFormat="1" ht="14.1" customHeight="1" x14ac:dyDescent="0.2">
      <c r="A66" s="261" t="s">
        <v>91</v>
      </c>
      <c r="B66" s="262">
        <v>43</v>
      </c>
      <c r="C66" s="284">
        <v>4</v>
      </c>
      <c r="D66" s="300">
        <f t="shared" si="32"/>
        <v>47</v>
      </c>
      <c r="E66" s="266">
        <f t="shared" si="19"/>
        <v>0</v>
      </c>
      <c r="F66" s="262">
        <v>42</v>
      </c>
      <c r="G66" s="284">
        <v>3</v>
      </c>
      <c r="H66" s="299">
        <f t="shared" si="33"/>
        <v>45</v>
      </c>
      <c r="I66" s="266">
        <f t="shared" si="20"/>
        <v>-4.2553191489361701E-2</v>
      </c>
      <c r="J66" s="262">
        <v>42</v>
      </c>
      <c r="K66" s="284">
        <v>3</v>
      </c>
      <c r="L66" s="284">
        <f t="shared" si="34"/>
        <v>45</v>
      </c>
      <c r="M66" s="266">
        <f t="shared" si="21"/>
        <v>-4.2553191489361701E-2</v>
      </c>
      <c r="N66" s="262">
        <v>42</v>
      </c>
      <c r="O66" s="284">
        <v>3</v>
      </c>
      <c r="P66" s="284">
        <f t="shared" si="35"/>
        <v>45</v>
      </c>
      <c r="Q66" s="266">
        <f t="shared" si="38"/>
        <v>-4.2553191489361701E-2</v>
      </c>
      <c r="R66" s="262"/>
      <c r="S66" s="284"/>
      <c r="T66" s="299">
        <f t="shared" si="36"/>
        <v>0</v>
      </c>
      <c r="U66" s="266">
        <f t="shared" si="43"/>
        <v>1</v>
      </c>
      <c r="V66" s="262"/>
      <c r="W66" s="284"/>
      <c r="X66" s="299">
        <f t="shared" si="44"/>
        <v>0</v>
      </c>
      <c r="Y66" s="266">
        <f t="shared" si="45"/>
        <v>1</v>
      </c>
      <c r="Z66" s="262"/>
      <c r="AA66" s="284"/>
      <c r="AB66" s="299">
        <f t="shared" si="37"/>
        <v>0</v>
      </c>
      <c r="AC66" s="266">
        <f t="shared" si="46"/>
        <v>1</v>
      </c>
      <c r="AD66" s="259"/>
    </row>
    <row r="67" spans="1:30" s="260" customFormat="1" ht="14.1" customHeight="1" x14ac:dyDescent="0.2">
      <c r="A67" s="261" t="s">
        <v>56</v>
      </c>
      <c r="B67" s="262">
        <v>25</v>
      </c>
      <c r="C67" s="284">
        <v>6</v>
      </c>
      <c r="D67" s="300">
        <f t="shared" si="32"/>
        <v>31</v>
      </c>
      <c r="E67" s="266">
        <f t="shared" si="19"/>
        <v>-0.20512820512820512</v>
      </c>
      <c r="F67" s="262">
        <v>24</v>
      </c>
      <c r="G67" s="284">
        <v>6</v>
      </c>
      <c r="H67" s="299">
        <f t="shared" si="33"/>
        <v>30</v>
      </c>
      <c r="I67" s="266">
        <f t="shared" si="20"/>
        <v>-0.23076923076923078</v>
      </c>
      <c r="J67" s="262">
        <v>23</v>
      </c>
      <c r="K67" s="284">
        <v>6</v>
      </c>
      <c r="L67" s="284">
        <f t="shared" si="34"/>
        <v>29</v>
      </c>
      <c r="M67" s="266">
        <f t="shared" si="21"/>
        <v>-0.25641025641025639</v>
      </c>
      <c r="N67" s="262">
        <v>23</v>
      </c>
      <c r="O67" s="284">
        <v>6</v>
      </c>
      <c r="P67" s="284">
        <f t="shared" si="35"/>
        <v>29</v>
      </c>
      <c r="Q67" s="266">
        <f t="shared" si="38"/>
        <v>-0.25641025641025639</v>
      </c>
      <c r="R67" s="262"/>
      <c r="S67" s="284"/>
      <c r="T67" s="299">
        <f t="shared" si="36"/>
        <v>0</v>
      </c>
      <c r="U67" s="266">
        <f t="shared" si="43"/>
        <v>1</v>
      </c>
      <c r="V67" s="262"/>
      <c r="W67" s="284"/>
      <c r="X67" s="299">
        <f t="shared" si="44"/>
        <v>0</v>
      </c>
      <c r="Y67" s="266">
        <f t="shared" si="45"/>
        <v>1</v>
      </c>
      <c r="Z67" s="262"/>
      <c r="AA67" s="284"/>
      <c r="AB67" s="299">
        <f t="shared" si="37"/>
        <v>0</v>
      </c>
      <c r="AC67" s="266">
        <f t="shared" si="46"/>
        <v>1</v>
      </c>
      <c r="AD67" s="259"/>
    </row>
    <row r="68" spans="1:30" s="260" customFormat="1" ht="14.1" customHeight="1" x14ac:dyDescent="0.2">
      <c r="A68" s="261" t="s">
        <v>15</v>
      </c>
      <c r="B68" s="262">
        <v>19</v>
      </c>
      <c r="C68" s="284">
        <v>0</v>
      </c>
      <c r="D68" s="300">
        <f t="shared" si="32"/>
        <v>19</v>
      </c>
      <c r="E68" s="266">
        <f t="shared" si="19"/>
        <v>-0.17391304347826086</v>
      </c>
      <c r="F68" s="262">
        <v>18</v>
      </c>
      <c r="G68" s="284">
        <v>0</v>
      </c>
      <c r="H68" s="299">
        <f t="shared" si="33"/>
        <v>18</v>
      </c>
      <c r="I68" s="266">
        <f t="shared" si="20"/>
        <v>-0.21739130434782608</v>
      </c>
      <c r="J68" s="262">
        <v>17</v>
      </c>
      <c r="K68" s="284">
        <v>0</v>
      </c>
      <c r="L68" s="284">
        <f t="shared" si="34"/>
        <v>17</v>
      </c>
      <c r="M68" s="266">
        <f t="shared" si="21"/>
        <v>-0.2608695652173913</v>
      </c>
      <c r="N68" s="262">
        <v>17</v>
      </c>
      <c r="O68" s="284">
        <v>0</v>
      </c>
      <c r="P68" s="284">
        <f t="shared" si="35"/>
        <v>17</v>
      </c>
      <c r="Q68" s="266">
        <f t="shared" si="38"/>
        <v>-0.2608695652173913</v>
      </c>
      <c r="R68" s="262"/>
      <c r="S68" s="284"/>
      <c r="T68" s="299">
        <f t="shared" si="36"/>
        <v>0</v>
      </c>
      <c r="U68" s="266">
        <f t="shared" si="43"/>
        <v>1</v>
      </c>
      <c r="V68" s="301"/>
      <c r="W68" s="284"/>
      <c r="X68" s="299">
        <f t="shared" si="44"/>
        <v>0</v>
      </c>
      <c r="Y68" s="266">
        <f t="shared" si="45"/>
        <v>1</v>
      </c>
      <c r="Z68" s="262"/>
      <c r="AA68" s="284"/>
      <c r="AB68" s="299">
        <f t="shared" si="37"/>
        <v>0</v>
      </c>
      <c r="AC68" s="266">
        <f t="shared" si="46"/>
        <v>1</v>
      </c>
      <c r="AD68" s="259"/>
    </row>
    <row r="69" spans="1:30" s="260" customFormat="1" ht="14.1" customHeight="1" x14ac:dyDescent="0.2">
      <c r="A69" s="261" t="s">
        <v>16</v>
      </c>
      <c r="B69" s="262">
        <v>0</v>
      </c>
      <c r="C69" s="284">
        <v>0</v>
      </c>
      <c r="D69" s="300">
        <f t="shared" si="32"/>
        <v>0</v>
      </c>
      <c r="E69" s="266">
        <f t="shared" si="19"/>
        <v>-1</v>
      </c>
      <c r="F69" s="262">
        <v>0</v>
      </c>
      <c r="G69" s="284">
        <v>0</v>
      </c>
      <c r="H69" s="299">
        <f t="shared" si="33"/>
        <v>0</v>
      </c>
      <c r="I69" s="266">
        <f t="shared" si="20"/>
        <v>-1</v>
      </c>
      <c r="J69" s="262">
        <v>0</v>
      </c>
      <c r="K69" s="284">
        <v>0</v>
      </c>
      <c r="L69" s="284">
        <f t="shared" si="34"/>
        <v>0</v>
      </c>
      <c r="M69" s="266">
        <f t="shared" si="21"/>
        <v>-1</v>
      </c>
      <c r="N69" s="262">
        <v>0</v>
      </c>
      <c r="O69" s="284">
        <v>0</v>
      </c>
      <c r="P69" s="284">
        <f t="shared" si="35"/>
        <v>0</v>
      </c>
      <c r="Q69" s="266">
        <f t="shared" si="38"/>
        <v>-1</v>
      </c>
      <c r="R69" s="262"/>
      <c r="S69" s="284"/>
      <c r="T69" s="299">
        <f t="shared" si="36"/>
        <v>0</v>
      </c>
      <c r="U69" s="266" t="e">
        <f t="shared" si="43"/>
        <v>#DIV/0!</v>
      </c>
      <c r="V69" s="262"/>
      <c r="W69" s="284"/>
      <c r="X69" s="299">
        <f t="shared" si="44"/>
        <v>0</v>
      </c>
      <c r="Y69" s="266" t="e">
        <f t="shared" si="45"/>
        <v>#DIV/0!</v>
      </c>
      <c r="Z69" s="262"/>
      <c r="AA69" s="284"/>
      <c r="AB69" s="299">
        <f t="shared" si="37"/>
        <v>0</v>
      </c>
      <c r="AC69" s="266" t="e">
        <f t="shared" si="46"/>
        <v>#DIV/0!</v>
      </c>
      <c r="AD69" s="259"/>
    </row>
    <row r="70" spans="1:30" s="260" customFormat="1" ht="14.1" customHeight="1" x14ac:dyDescent="0.2">
      <c r="A70" s="261" t="s">
        <v>18</v>
      </c>
      <c r="B70" s="262">
        <v>0</v>
      </c>
      <c r="C70" s="284">
        <v>0</v>
      </c>
      <c r="D70" s="300">
        <f t="shared" si="32"/>
        <v>0</v>
      </c>
      <c r="E70" s="266">
        <f t="shared" si="19"/>
        <v>-1</v>
      </c>
      <c r="F70" s="262">
        <v>0</v>
      </c>
      <c r="G70" s="284">
        <v>0</v>
      </c>
      <c r="H70" s="299">
        <f t="shared" si="33"/>
        <v>0</v>
      </c>
      <c r="I70" s="266">
        <f t="shared" si="20"/>
        <v>-1</v>
      </c>
      <c r="J70" s="262">
        <v>0</v>
      </c>
      <c r="K70" s="284">
        <v>0</v>
      </c>
      <c r="L70" s="284">
        <f t="shared" si="34"/>
        <v>0</v>
      </c>
      <c r="M70" s="266">
        <f t="shared" si="21"/>
        <v>-1</v>
      </c>
      <c r="N70" s="262">
        <v>0</v>
      </c>
      <c r="O70" s="284">
        <v>0</v>
      </c>
      <c r="P70" s="284">
        <f t="shared" si="35"/>
        <v>0</v>
      </c>
      <c r="Q70" s="266">
        <f>(P70-$D32-P70)/$D32</f>
        <v>-1</v>
      </c>
      <c r="R70" s="262"/>
      <c r="S70" s="284"/>
      <c r="T70" s="299">
        <f t="shared" si="36"/>
        <v>0</v>
      </c>
      <c r="U70" s="266">
        <f t="shared" si="43"/>
        <v>1</v>
      </c>
      <c r="V70" s="262"/>
      <c r="W70" s="284"/>
      <c r="X70" s="299">
        <f t="shared" si="44"/>
        <v>0</v>
      </c>
      <c r="Y70" s="266">
        <f t="shared" si="45"/>
        <v>1</v>
      </c>
      <c r="Z70" s="262"/>
      <c r="AA70" s="284"/>
      <c r="AB70" s="299">
        <f t="shared" si="37"/>
        <v>0</v>
      </c>
      <c r="AC70" s="266">
        <f t="shared" si="46"/>
        <v>1</v>
      </c>
      <c r="AD70" s="259"/>
    </row>
    <row r="71" spans="1:30" s="260" customFormat="1" ht="14.1" customHeight="1" x14ac:dyDescent="0.2">
      <c r="A71" s="261" t="s">
        <v>14</v>
      </c>
      <c r="B71" s="262">
        <v>7</v>
      </c>
      <c r="C71" s="284">
        <v>17</v>
      </c>
      <c r="D71" s="300">
        <f t="shared" si="32"/>
        <v>24</v>
      </c>
      <c r="E71" s="266">
        <f t="shared" si="19"/>
        <v>0.26315789473684209</v>
      </c>
      <c r="F71" s="262">
        <v>7</v>
      </c>
      <c r="G71" s="284">
        <v>17</v>
      </c>
      <c r="H71" s="299">
        <f t="shared" si="33"/>
        <v>24</v>
      </c>
      <c r="I71" s="266">
        <f t="shared" si="20"/>
        <v>0.26315789473684209</v>
      </c>
      <c r="J71" s="262">
        <v>6</v>
      </c>
      <c r="K71" s="284">
        <v>17</v>
      </c>
      <c r="L71" s="284">
        <f t="shared" si="34"/>
        <v>23</v>
      </c>
      <c r="M71" s="266">
        <f t="shared" si="21"/>
        <v>0.21052631578947367</v>
      </c>
      <c r="N71" s="262">
        <v>5</v>
      </c>
      <c r="O71" s="284">
        <v>17</v>
      </c>
      <c r="P71" s="284">
        <f t="shared" si="35"/>
        <v>22</v>
      </c>
      <c r="Q71" s="266">
        <f>(P71-$D33)/$D33</f>
        <v>0.15789473684210525</v>
      </c>
      <c r="R71" s="262"/>
      <c r="S71" s="284"/>
      <c r="T71" s="299">
        <f t="shared" si="36"/>
        <v>0</v>
      </c>
      <c r="U71" s="266">
        <f t="shared" si="43"/>
        <v>1</v>
      </c>
      <c r="V71" s="262"/>
      <c r="W71" s="284"/>
      <c r="X71" s="299">
        <f t="shared" si="44"/>
        <v>0</v>
      </c>
      <c r="Y71" s="266">
        <f t="shared" si="45"/>
        <v>1</v>
      </c>
      <c r="Z71" s="262"/>
      <c r="AA71" s="284"/>
      <c r="AB71" s="299">
        <f t="shared" si="37"/>
        <v>0</v>
      </c>
      <c r="AC71" s="266">
        <f t="shared" si="46"/>
        <v>1</v>
      </c>
      <c r="AD71" s="259"/>
    </row>
    <row r="72" spans="1:30" s="260" customFormat="1" ht="14.1" customHeight="1" x14ac:dyDescent="0.2">
      <c r="A72" s="261" t="s">
        <v>92</v>
      </c>
      <c r="B72" s="262">
        <v>6</v>
      </c>
      <c r="C72" s="284">
        <v>5</v>
      </c>
      <c r="D72" s="300">
        <f t="shared" si="32"/>
        <v>11</v>
      </c>
      <c r="E72" s="266">
        <f t="shared" si="19"/>
        <v>0.1</v>
      </c>
      <c r="F72" s="262">
        <v>6</v>
      </c>
      <c r="G72" s="284">
        <v>5</v>
      </c>
      <c r="H72" s="299">
        <f t="shared" si="33"/>
        <v>11</v>
      </c>
      <c r="I72" s="266">
        <f t="shared" si="20"/>
        <v>0.1</v>
      </c>
      <c r="J72" s="262">
        <v>6</v>
      </c>
      <c r="K72" s="284">
        <v>5</v>
      </c>
      <c r="L72" s="284">
        <f t="shared" si="34"/>
        <v>11</v>
      </c>
      <c r="M72" s="266">
        <f t="shared" si="21"/>
        <v>0.1</v>
      </c>
      <c r="N72" s="262">
        <v>6</v>
      </c>
      <c r="O72" s="284">
        <v>5</v>
      </c>
      <c r="P72" s="284">
        <f t="shared" si="35"/>
        <v>11</v>
      </c>
      <c r="Q72" s="266">
        <f>(P72-$D34)/$D34</f>
        <v>0.1</v>
      </c>
      <c r="R72" s="262"/>
      <c r="S72" s="284"/>
      <c r="T72" s="299">
        <f t="shared" si="36"/>
        <v>0</v>
      </c>
      <c r="U72" s="266">
        <f t="shared" si="43"/>
        <v>1</v>
      </c>
      <c r="V72" s="262"/>
      <c r="W72" s="284"/>
      <c r="X72" s="299">
        <f t="shared" si="44"/>
        <v>0</v>
      </c>
      <c r="Y72" s="266">
        <f t="shared" si="45"/>
        <v>1</v>
      </c>
      <c r="Z72" s="262"/>
      <c r="AA72" s="284"/>
      <c r="AB72" s="299">
        <f t="shared" si="37"/>
        <v>0</v>
      </c>
      <c r="AC72" s="266">
        <f t="shared" si="46"/>
        <v>1</v>
      </c>
      <c r="AD72" s="259"/>
    </row>
    <row r="73" spans="1:30" s="260" customFormat="1" ht="14.1" customHeight="1" x14ac:dyDescent="0.2">
      <c r="A73" s="261" t="s">
        <v>40</v>
      </c>
      <c r="B73" s="262">
        <v>6</v>
      </c>
      <c r="C73" s="284">
        <v>7</v>
      </c>
      <c r="D73" s="300">
        <f t="shared" si="32"/>
        <v>13</v>
      </c>
      <c r="E73" s="266">
        <f t="shared" si="19"/>
        <v>0</v>
      </c>
      <c r="F73" s="262">
        <v>6</v>
      </c>
      <c r="G73" s="284">
        <v>7</v>
      </c>
      <c r="H73" s="299">
        <f t="shared" si="33"/>
        <v>13</v>
      </c>
      <c r="I73" s="266">
        <f t="shared" si="20"/>
        <v>0</v>
      </c>
      <c r="J73" s="262">
        <v>6</v>
      </c>
      <c r="K73" s="284">
        <v>7</v>
      </c>
      <c r="L73" s="284">
        <f t="shared" si="34"/>
        <v>13</v>
      </c>
      <c r="M73" s="266">
        <f t="shared" si="21"/>
        <v>0</v>
      </c>
      <c r="N73" s="262">
        <v>6</v>
      </c>
      <c r="O73" s="284">
        <v>7</v>
      </c>
      <c r="P73" s="284">
        <f t="shared" si="35"/>
        <v>13</v>
      </c>
      <c r="Q73" s="266">
        <f>(P73-$D35)/$D35</f>
        <v>0</v>
      </c>
      <c r="R73" s="262"/>
      <c r="S73" s="284"/>
      <c r="T73" s="299">
        <f t="shared" si="36"/>
        <v>0</v>
      </c>
      <c r="U73" s="266">
        <f t="shared" si="43"/>
        <v>1</v>
      </c>
      <c r="V73" s="262"/>
      <c r="W73" s="284"/>
      <c r="X73" s="299">
        <f t="shared" si="44"/>
        <v>0</v>
      </c>
      <c r="Y73" s="266">
        <f t="shared" si="45"/>
        <v>1</v>
      </c>
      <c r="Z73" s="262"/>
      <c r="AA73" s="284"/>
      <c r="AB73" s="299">
        <f t="shared" si="37"/>
        <v>0</v>
      </c>
      <c r="AC73" s="266">
        <f t="shared" si="46"/>
        <v>1</v>
      </c>
      <c r="AD73" s="259"/>
    </row>
    <row r="74" spans="1:30" s="260" customFormat="1" ht="14.1" customHeight="1" x14ac:dyDescent="0.2">
      <c r="A74" s="261" t="s">
        <v>5</v>
      </c>
      <c r="B74" s="262">
        <v>20</v>
      </c>
      <c r="C74" s="284">
        <v>8</v>
      </c>
      <c r="D74" s="300">
        <f t="shared" si="32"/>
        <v>28</v>
      </c>
      <c r="E74" s="266">
        <f t="shared" si="19"/>
        <v>7.6923076923076927E-2</v>
      </c>
      <c r="F74" s="262">
        <v>20</v>
      </c>
      <c r="G74" s="284">
        <v>8</v>
      </c>
      <c r="H74" s="299">
        <f t="shared" si="33"/>
        <v>28</v>
      </c>
      <c r="I74" s="266">
        <f t="shared" si="20"/>
        <v>7.6923076923076927E-2</v>
      </c>
      <c r="J74" s="262">
        <v>20</v>
      </c>
      <c r="K74" s="284">
        <v>8</v>
      </c>
      <c r="L74" s="284">
        <f t="shared" si="34"/>
        <v>28</v>
      </c>
      <c r="M74" s="266">
        <f t="shared" si="21"/>
        <v>7.6923076923076927E-2</v>
      </c>
      <c r="N74" s="262">
        <v>20</v>
      </c>
      <c r="O74" s="284">
        <v>8</v>
      </c>
      <c r="P74" s="284">
        <f t="shared" si="35"/>
        <v>28</v>
      </c>
      <c r="Q74" s="266">
        <f>(P74-$D36)/$D36</f>
        <v>7.6923076923076927E-2</v>
      </c>
      <c r="R74" s="262"/>
      <c r="S74" s="284"/>
      <c r="T74" s="299">
        <f t="shared" si="36"/>
        <v>0</v>
      </c>
      <c r="U74" s="266">
        <f t="shared" si="43"/>
        <v>1</v>
      </c>
      <c r="V74" s="262"/>
      <c r="W74" s="284"/>
      <c r="X74" s="299">
        <f t="shared" si="44"/>
        <v>0</v>
      </c>
      <c r="Y74" s="266">
        <f t="shared" si="45"/>
        <v>1</v>
      </c>
      <c r="Z74" s="262"/>
      <c r="AA74" s="284"/>
      <c r="AB74" s="299">
        <f t="shared" si="37"/>
        <v>0</v>
      </c>
      <c r="AC74" s="266">
        <f t="shared" si="46"/>
        <v>1</v>
      </c>
      <c r="AD74" s="259"/>
    </row>
    <row r="75" spans="1:30" s="260" customFormat="1" ht="14.1" customHeight="1" thickBot="1" x14ac:dyDescent="0.25">
      <c r="A75" s="302" t="s">
        <v>38</v>
      </c>
      <c r="B75" s="303">
        <v>29</v>
      </c>
      <c r="C75" s="304">
        <v>0</v>
      </c>
      <c r="D75" s="305">
        <f t="shared" si="32"/>
        <v>29</v>
      </c>
      <c r="E75" s="307">
        <f t="shared" si="19"/>
        <v>3.5714285714285712E-2</v>
      </c>
      <c r="F75" s="303">
        <v>28</v>
      </c>
      <c r="G75" s="304">
        <v>0</v>
      </c>
      <c r="H75" s="304">
        <f t="shared" si="33"/>
        <v>28</v>
      </c>
      <c r="I75" s="307">
        <f t="shared" si="20"/>
        <v>0</v>
      </c>
      <c r="J75" s="303">
        <v>27</v>
      </c>
      <c r="K75" s="304">
        <v>0</v>
      </c>
      <c r="L75" s="304">
        <f t="shared" si="34"/>
        <v>27</v>
      </c>
      <c r="M75" s="307">
        <f t="shared" si="21"/>
        <v>-3.5714285714285712E-2</v>
      </c>
      <c r="N75" s="303">
        <v>26</v>
      </c>
      <c r="O75" s="304">
        <v>0</v>
      </c>
      <c r="P75" s="304">
        <f t="shared" si="35"/>
        <v>26</v>
      </c>
      <c r="Q75" s="307">
        <f>(P75-$D37)/$D37</f>
        <v>-7.1428571428571425E-2</v>
      </c>
      <c r="R75" s="303"/>
      <c r="S75" s="304"/>
      <c r="T75" s="304">
        <f t="shared" si="36"/>
        <v>0</v>
      </c>
      <c r="U75" s="307">
        <f t="shared" si="43"/>
        <v>1</v>
      </c>
      <c r="V75" s="303"/>
      <c r="W75" s="304"/>
      <c r="X75" s="304">
        <f t="shared" si="44"/>
        <v>0</v>
      </c>
      <c r="Y75" s="307">
        <f t="shared" si="45"/>
        <v>1</v>
      </c>
      <c r="Z75" s="303"/>
      <c r="AA75" s="304"/>
      <c r="AB75" s="304">
        <f t="shared" si="37"/>
        <v>0</v>
      </c>
      <c r="AC75" s="307">
        <f t="shared" si="46"/>
        <v>1</v>
      </c>
      <c r="AD75" s="259"/>
    </row>
    <row r="76" spans="1:30" s="174" customFormat="1" ht="15" customHeight="1" thickTop="1" x14ac:dyDescent="0.2">
      <c r="A76" s="898" t="s">
        <v>50</v>
      </c>
      <c r="B76" s="898"/>
      <c r="C76" s="898"/>
      <c r="D76" s="898"/>
      <c r="E76" s="898"/>
      <c r="F76" s="898"/>
      <c r="G76" s="898"/>
      <c r="H76" s="898"/>
      <c r="I76" s="898"/>
      <c r="J76" s="898"/>
      <c r="K76" s="898"/>
      <c r="L76" s="898"/>
      <c r="M76" s="898"/>
      <c r="N76" s="898"/>
      <c r="O76" s="898"/>
      <c r="P76" s="898"/>
      <c r="Q76" s="898"/>
      <c r="R76" s="898"/>
      <c r="S76" s="898"/>
      <c r="T76" s="898"/>
      <c r="U76" s="898"/>
      <c r="V76" s="898"/>
      <c r="W76" s="898"/>
      <c r="X76" s="898"/>
      <c r="Y76" s="898"/>
      <c r="Z76" s="898"/>
      <c r="AA76" s="898"/>
      <c r="AB76" s="898"/>
      <c r="AC76" s="898"/>
    </row>
  </sheetData>
  <mergeCells count="16">
    <mergeCell ref="R1:U1"/>
    <mergeCell ref="V1:Y1"/>
    <mergeCell ref="Z1:AC1"/>
    <mergeCell ref="A38:AC38"/>
    <mergeCell ref="B1:E1"/>
    <mergeCell ref="F1:I1"/>
    <mergeCell ref="J1:M1"/>
    <mergeCell ref="N1:Q1"/>
    <mergeCell ref="R39:U39"/>
    <mergeCell ref="V39:Y39"/>
    <mergeCell ref="Z39:AC39"/>
    <mergeCell ref="A76:AC76"/>
    <mergeCell ref="B39:E39"/>
    <mergeCell ref="F39:I39"/>
    <mergeCell ref="J39:M39"/>
    <mergeCell ref="N39:Q39"/>
  </mergeCells>
  <phoneticPr fontId="11" type="noConversion"/>
  <pageMargins left="0.35433070866141736" right="0.31496062992125984" top="0.6692913385826772" bottom="0.19685039370078741" header="0.19685039370078741" footer="0"/>
  <pageSetup paperSize="9" orientation="landscape" r:id="rId1"/>
  <headerFooter alignWithMargins="0">
    <oddHeader>&amp;C&amp;"Arial,Fed"&amp;16Studentertal for Ing.Nat.Sund.Basis 2007/2008</oddHeader>
  </headerFooter>
  <rowBreaks count="1" manualBreakCount="1">
    <brk id="38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82"/>
  <sheetViews>
    <sheetView zoomScale="130" zoomScaleNormal="130" zoomScalePageLayoutView="130" workbookViewId="0">
      <pane xSplit="1" topLeftCell="B1" activePane="topRight" state="frozen"/>
      <selection activeCell="B3" sqref="B3"/>
      <selection pane="topRight" activeCell="B3" sqref="B3"/>
    </sheetView>
  </sheetViews>
  <sheetFormatPr defaultColWidth="8.85546875" defaultRowHeight="12.75" x14ac:dyDescent="0.2"/>
  <cols>
    <col min="1" max="1" width="14.85546875" bestFit="1" customWidth="1"/>
    <col min="2" max="3" width="4" bestFit="1" customWidth="1"/>
    <col min="4" max="4" width="5" bestFit="1" customWidth="1"/>
    <col min="5" max="5" width="5.85546875" bestFit="1" customWidth="1"/>
    <col min="6" max="8" width="4" bestFit="1" customWidth="1"/>
    <col min="9" max="9" width="5.85546875" bestFit="1" customWidth="1"/>
    <col min="10" max="12" width="4" bestFit="1" customWidth="1"/>
    <col min="13" max="13" width="5.85546875" bestFit="1" customWidth="1"/>
    <col min="14" max="16" width="4" bestFit="1" customWidth="1"/>
    <col min="17" max="17" width="5.85546875" bestFit="1" customWidth="1"/>
    <col min="18" max="20" width="4" bestFit="1" customWidth="1"/>
    <col min="21" max="21" width="5.42578125" bestFit="1" customWidth="1"/>
    <col min="22" max="24" width="4" bestFit="1" customWidth="1"/>
    <col min="25" max="25" width="6" customWidth="1"/>
    <col min="26" max="26" width="4.140625" customWidth="1"/>
    <col min="27" max="27" width="3.7109375" customWidth="1"/>
    <col min="28" max="28" width="4.28515625" bestFit="1" customWidth="1"/>
    <col min="29" max="29" width="5.85546875" bestFit="1" customWidth="1"/>
  </cols>
  <sheetData>
    <row r="1" spans="1:29" ht="14.25" thickTop="1" thickBot="1" x14ac:dyDescent="0.25">
      <c r="A1" s="138"/>
      <c r="B1" s="889" t="s">
        <v>120</v>
      </c>
      <c r="C1" s="890"/>
      <c r="D1" s="890"/>
      <c r="E1" s="891"/>
      <c r="F1" s="889" t="s">
        <v>121</v>
      </c>
      <c r="G1" s="890"/>
      <c r="H1" s="890"/>
      <c r="I1" s="891"/>
      <c r="J1" s="889" t="s">
        <v>122</v>
      </c>
      <c r="K1" s="890"/>
      <c r="L1" s="890"/>
      <c r="M1" s="891"/>
      <c r="N1" s="889" t="s">
        <v>25</v>
      </c>
      <c r="O1" s="890"/>
      <c r="P1" s="890"/>
      <c r="Q1" s="891"/>
      <c r="R1" s="889" t="s">
        <v>123</v>
      </c>
      <c r="S1" s="890"/>
      <c r="T1" s="890"/>
      <c r="U1" s="891"/>
      <c r="V1" s="889" t="s">
        <v>110</v>
      </c>
      <c r="W1" s="890"/>
      <c r="X1" s="890"/>
      <c r="Y1" s="899"/>
      <c r="Z1" s="889" t="s">
        <v>124</v>
      </c>
      <c r="AA1" s="890"/>
      <c r="AB1" s="890"/>
      <c r="AC1" s="899"/>
    </row>
    <row r="2" spans="1:29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249"/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29" ht="14.25" thickTop="1" thickBot="1" x14ac:dyDescent="0.25">
      <c r="A3" s="160" t="s">
        <v>84</v>
      </c>
      <c r="B3" s="161">
        <f>B4+B8+B14</f>
        <v>717</v>
      </c>
      <c r="C3" s="162">
        <f>C4+C8+C14</f>
        <v>292</v>
      </c>
      <c r="D3" s="163">
        <f>D4+D8+D14</f>
        <v>1009</v>
      </c>
      <c r="E3" s="250"/>
      <c r="F3" s="161">
        <f>F4+F8+F14</f>
        <v>701</v>
      </c>
      <c r="G3" s="162">
        <f>G4+G8+G14</f>
        <v>283</v>
      </c>
      <c r="H3" s="163">
        <f>H4+H8+H14</f>
        <v>984</v>
      </c>
      <c r="I3" s="165">
        <f>(H3-$D3)/$D3</f>
        <v>-2.4777006937561942E-2</v>
      </c>
      <c r="J3" s="161">
        <f>J4+J8+J14</f>
        <v>693</v>
      </c>
      <c r="K3" s="162">
        <f>K4+K8+K14</f>
        <v>282</v>
      </c>
      <c r="L3" s="163">
        <f>L4+L8+L14</f>
        <v>975</v>
      </c>
      <c r="M3" s="165">
        <f>(L3-$D3)/$D3</f>
        <v>-3.3696729435084241E-2</v>
      </c>
      <c r="N3" s="161">
        <f>N4+N8+N14</f>
        <v>691</v>
      </c>
      <c r="O3" s="166">
        <f>O4+O8+O14</f>
        <v>278</v>
      </c>
      <c r="P3" s="163">
        <f>P4+P8+P14</f>
        <v>944</v>
      </c>
      <c r="Q3" s="165">
        <f>(P3-$D3)/$D3</f>
        <v>-6.4420218037661056E-2</v>
      </c>
      <c r="R3" s="161">
        <f>R4+R8+R14</f>
        <v>664</v>
      </c>
      <c r="S3" s="166">
        <f>S4+S8+S14</f>
        <v>267</v>
      </c>
      <c r="T3" s="163">
        <f>T4+T8+T14</f>
        <v>931</v>
      </c>
      <c r="U3" s="165">
        <f>(T3-$D3)/$D3</f>
        <v>-7.7304261645193259E-2</v>
      </c>
      <c r="V3" s="161">
        <f>V4+V8+V14</f>
        <v>663</v>
      </c>
      <c r="W3" s="166">
        <f>W4+W8+W14</f>
        <v>261</v>
      </c>
      <c r="X3" s="163">
        <f>X4+X8+X14</f>
        <v>924</v>
      </c>
      <c r="Y3" s="165">
        <f>(X3-$D3)/$D3</f>
        <v>-8.424182358771061E-2</v>
      </c>
      <c r="Z3" s="161">
        <f>Z4+Z8+Z14</f>
        <v>661</v>
      </c>
      <c r="AA3" s="166">
        <f>AA4+AA8+AA14</f>
        <v>255</v>
      </c>
      <c r="AB3" s="163">
        <f>AB4+AB8+AB14</f>
        <v>916</v>
      </c>
      <c r="AC3" s="165">
        <f t="shared" ref="AC3:AC39" si="0">(AB3-$D3)/$D3</f>
        <v>-9.2170465807730431E-2</v>
      </c>
    </row>
    <row r="4" spans="1:29" ht="13.5" thickBot="1" x14ac:dyDescent="0.25">
      <c r="A4" s="252" t="s">
        <v>105</v>
      </c>
      <c r="B4" s="253">
        <f>SUM(B5:B7)</f>
        <v>83</v>
      </c>
      <c r="C4" s="254">
        <f>SUM(C5:C7)</f>
        <v>24</v>
      </c>
      <c r="D4" s="255">
        <f>SUM(D5:D7)</f>
        <v>107</v>
      </c>
      <c r="E4" s="256"/>
      <c r="F4" s="253">
        <f>SUM(F5:F7)</f>
        <v>77</v>
      </c>
      <c r="G4" s="254">
        <f>SUM(G5:G7)</f>
        <v>21</v>
      </c>
      <c r="H4" s="255">
        <f>SUM(H5:H7)</f>
        <v>98</v>
      </c>
      <c r="I4" s="257">
        <f>($H4-D4)/$D4</f>
        <v>-8.4112149532710276E-2</v>
      </c>
      <c r="J4" s="253">
        <f>SUM(J5:J7)</f>
        <v>73</v>
      </c>
      <c r="K4" s="254">
        <f>SUM(K5:K7)</f>
        <v>21</v>
      </c>
      <c r="L4" s="255">
        <f>SUM(L5:L7)</f>
        <v>94</v>
      </c>
      <c r="M4" s="257">
        <f t="shared" ref="M4:M39" si="1">(L4-$D4)/$D4</f>
        <v>-0.12149532710280374</v>
      </c>
      <c r="N4" s="253">
        <f>SUM(N5:N7)</f>
        <v>72</v>
      </c>
      <c r="O4" s="254">
        <f>SUM(O5:O7)</f>
        <v>21</v>
      </c>
      <c r="P4" s="255">
        <f>SUM(P5:P7)</f>
        <v>93</v>
      </c>
      <c r="Q4" s="257">
        <f t="shared" ref="Q4:Q39" si="2">(P4-$D4)/$D4</f>
        <v>-0.13084112149532709</v>
      </c>
      <c r="R4" s="253">
        <f>SUM(R5:R7)</f>
        <v>55</v>
      </c>
      <c r="S4" s="254">
        <f>SUM(S5:S7)</f>
        <v>16</v>
      </c>
      <c r="T4" s="255">
        <f>SUM(T5:T7)</f>
        <v>71</v>
      </c>
      <c r="U4" s="257">
        <f t="shared" ref="U4:U39" si="3">(T4-$D4)/$D4</f>
        <v>-0.3364485981308411</v>
      </c>
      <c r="V4" s="253">
        <f>SUM(V5:V7)</f>
        <v>65</v>
      </c>
      <c r="W4" s="254">
        <f>SUM(W5:W7)</f>
        <v>18</v>
      </c>
      <c r="X4" s="255">
        <f>SUM(X5:X7)</f>
        <v>83</v>
      </c>
      <c r="Y4" s="257">
        <f t="shared" ref="Y4:Y39" si="4">(X4-$D4)/$D4</f>
        <v>-0.22429906542056074</v>
      </c>
      <c r="Z4" s="253">
        <f>SUM(Z5:Z7)</f>
        <v>65</v>
      </c>
      <c r="AA4" s="254">
        <f>SUM(AA5:AA7)</f>
        <v>18</v>
      </c>
      <c r="AB4" s="255">
        <f>SUM(AB5:AB7)</f>
        <v>83</v>
      </c>
      <c r="AC4" s="258">
        <f t="shared" si="0"/>
        <v>-0.22429906542056074</v>
      </c>
    </row>
    <row r="5" spans="1:29" x14ac:dyDescent="0.2">
      <c r="A5" s="261" t="s">
        <v>10</v>
      </c>
      <c r="B5" s="262">
        <v>15</v>
      </c>
      <c r="C5" s="263">
        <v>5</v>
      </c>
      <c r="D5" s="263">
        <f>B5+C5</f>
        <v>20</v>
      </c>
      <c r="E5" s="264"/>
      <c r="F5" s="262">
        <v>11</v>
      </c>
      <c r="G5" s="263">
        <v>5</v>
      </c>
      <c r="H5" s="265">
        <f t="shared" ref="H5:H13" si="5">F5+G5</f>
        <v>16</v>
      </c>
      <c r="I5" s="266">
        <f t="shared" ref="I5:I39" si="6">($H5-D5)/$D5</f>
        <v>-0.2</v>
      </c>
      <c r="J5" s="262">
        <v>11</v>
      </c>
      <c r="K5" s="263">
        <v>5</v>
      </c>
      <c r="L5" s="265">
        <f>J5+K5</f>
        <v>16</v>
      </c>
      <c r="M5" s="266">
        <f t="shared" si="1"/>
        <v>-0.2</v>
      </c>
      <c r="N5" s="262">
        <v>11</v>
      </c>
      <c r="O5" s="263">
        <v>5</v>
      </c>
      <c r="P5" s="265">
        <f>N5+O5</f>
        <v>16</v>
      </c>
      <c r="Q5" s="266">
        <f t="shared" si="2"/>
        <v>-0.2</v>
      </c>
      <c r="R5" s="262">
        <v>10</v>
      </c>
      <c r="S5" s="263">
        <v>4</v>
      </c>
      <c r="T5" s="263">
        <f>R5+S5</f>
        <v>14</v>
      </c>
      <c r="U5" s="266">
        <f t="shared" si="3"/>
        <v>-0.3</v>
      </c>
      <c r="V5" s="262">
        <v>11</v>
      </c>
      <c r="W5" s="263">
        <v>5</v>
      </c>
      <c r="X5" s="263">
        <f>V5+W5</f>
        <v>16</v>
      </c>
      <c r="Y5" s="266">
        <f t="shared" si="4"/>
        <v>-0.2</v>
      </c>
      <c r="Z5" s="262">
        <v>11</v>
      </c>
      <c r="AA5" s="263">
        <v>5</v>
      </c>
      <c r="AB5" s="324">
        <f>Z5+AA5</f>
        <v>16</v>
      </c>
      <c r="AC5" s="266">
        <f t="shared" si="0"/>
        <v>-0.2</v>
      </c>
    </row>
    <row r="6" spans="1:29" x14ac:dyDescent="0.2">
      <c r="A6" s="276" t="s">
        <v>40</v>
      </c>
      <c r="B6" s="262">
        <v>4</v>
      </c>
      <c r="C6" s="263">
        <v>4</v>
      </c>
      <c r="D6" s="263">
        <f>B6+C6</f>
        <v>8</v>
      </c>
      <c r="E6" s="264"/>
      <c r="F6" s="262">
        <v>4</v>
      </c>
      <c r="G6" s="263">
        <v>3</v>
      </c>
      <c r="H6" s="263">
        <f t="shared" si="5"/>
        <v>7</v>
      </c>
      <c r="I6" s="266">
        <f t="shared" si="6"/>
        <v>-0.125</v>
      </c>
      <c r="J6" s="262">
        <v>4</v>
      </c>
      <c r="K6" s="263">
        <v>3</v>
      </c>
      <c r="L6" s="263">
        <f>J6+K6</f>
        <v>7</v>
      </c>
      <c r="M6" s="266">
        <f t="shared" si="1"/>
        <v>-0.125</v>
      </c>
      <c r="N6" s="262">
        <v>4</v>
      </c>
      <c r="O6" s="263">
        <v>3</v>
      </c>
      <c r="P6" s="263">
        <f t="shared" ref="P6:P13" si="7">N6+O6</f>
        <v>7</v>
      </c>
      <c r="Q6" s="266">
        <f t="shared" si="2"/>
        <v>-0.125</v>
      </c>
      <c r="R6" s="262">
        <v>3</v>
      </c>
      <c r="S6" s="263">
        <v>1</v>
      </c>
      <c r="T6" s="263">
        <f t="shared" ref="T6:T13" si="8">R6+S6</f>
        <v>4</v>
      </c>
      <c r="U6" s="266">
        <f t="shared" si="3"/>
        <v>-0.5</v>
      </c>
      <c r="V6" s="262">
        <v>4</v>
      </c>
      <c r="W6" s="263">
        <v>1</v>
      </c>
      <c r="X6" s="263">
        <f>V6+W6</f>
        <v>5</v>
      </c>
      <c r="Y6" s="266">
        <f t="shared" si="4"/>
        <v>-0.375</v>
      </c>
      <c r="Z6" s="262">
        <v>4</v>
      </c>
      <c r="AA6" s="263">
        <v>1</v>
      </c>
      <c r="AB6" s="263">
        <f>Z6+AA6</f>
        <v>5</v>
      </c>
      <c r="AC6" s="266">
        <f t="shared" si="0"/>
        <v>-0.375</v>
      </c>
    </row>
    <row r="7" spans="1:29" ht="13.5" thickBot="1" x14ac:dyDescent="0.25">
      <c r="A7" s="283" t="s">
        <v>86</v>
      </c>
      <c r="B7" s="262">
        <v>64</v>
      </c>
      <c r="C7" s="263">
        <v>15</v>
      </c>
      <c r="D7" s="263">
        <f>B7+C7</f>
        <v>79</v>
      </c>
      <c r="E7" s="264"/>
      <c r="F7" s="262">
        <v>62</v>
      </c>
      <c r="G7" s="263">
        <v>13</v>
      </c>
      <c r="H7" s="263">
        <f t="shared" si="5"/>
        <v>75</v>
      </c>
      <c r="I7" s="266">
        <f t="shared" si="6"/>
        <v>-5.0632911392405063E-2</v>
      </c>
      <c r="J7" s="262">
        <v>58</v>
      </c>
      <c r="K7" s="263">
        <v>13</v>
      </c>
      <c r="L7" s="263">
        <f>J7+K7</f>
        <v>71</v>
      </c>
      <c r="M7" s="266">
        <f t="shared" si="1"/>
        <v>-0.10126582278481013</v>
      </c>
      <c r="N7" s="262">
        <v>57</v>
      </c>
      <c r="O7" s="263">
        <v>13</v>
      </c>
      <c r="P7" s="263">
        <f>N7+O7</f>
        <v>70</v>
      </c>
      <c r="Q7" s="266">
        <f t="shared" si="2"/>
        <v>-0.11392405063291139</v>
      </c>
      <c r="R7" s="262">
        <v>42</v>
      </c>
      <c r="S7" s="263">
        <v>11</v>
      </c>
      <c r="T7" s="263">
        <f>R7+S7</f>
        <v>53</v>
      </c>
      <c r="U7" s="266">
        <f t="shared" si="3"/>
        <v>-0.32911392405063289</v>
      </c>
      <c r="V7" s="262">
        <v>50</v>
      </c>
      <c r="W7" s="263">
        <v>12</v>
      </c>
      <c r="X7" s="263">
        <f>V7+W7</f>
        <v>62</v>
      </c>
      <c r="Y7" s="266">
        <f t="shared" si="4"/>
        <v>-0.21518987341772153</v>
      </c>
      <c r="Z7" s="262">
        <v>50</v>
      </c>
      <c r="AA7" s="263">
        <v>12</v>
      </c>
      <c r="AB7" s="263">
        <f>Z7+AA7</f>
        <v>62</v>
      </c>
      <c r="AC7" s="266">
        <f t="shared" si="0"/>
        <v>-0.21518987341772153</v>
      </c>
    </row>
    <row r="8" spans="1:29" ht="13.5" thickBot="1" x14ac:dyDescent="0.25">
      <c r="A8" s="268" t="s">
        <v>81</v>
      </c>
      <c r="B8" s="269">
        <f>SUM(B9:B13)</f>
        <v>49</v>
      </c>
      <c r="C8" s="270">
        <f>SUM(C9:C13)</f>
        <v>17</v>
      </c>
      <c r="D8" s="271">
        <f>SUM(D9:D13)</f>
        <v>66</v>
      </c>
      <c r="E8" s="272"/>
      <c r="F8" s="269">
        <f>SUM(F9:F13)</f>
        <v>49</v>
      </c>
      <c r="G8" s="270">
        <f>SUM(G9:G13)</f>
        <v>18</v>
      </c>
      <c r="H8" s="270">
        <f>SUM(H9:H13)</f>
        <v>67</v>
      </c>
      <c r="I8" s="273">
        <f t="shared" si="6"/>
        <v>1.5151515151515152E-2</v>
      </c>
      <c r="J8" s="269">
        <f>SUM(J9:J13)</f>
        <v>48</v>
      </c>
      <c r="K8" s="270">
        <f>SUM(K9:K13)</f>
        <v>18</v>
      </c>
      <c r="L8" s="270">
        <f t="shared" ref="L8:L13" si="9">J8+K8</f>
        <v>66</v>
      </c>
      <c r="M8" s="273">
        <f t="shared" si="1"/>
        <v>0</v>
      </c>
      <c r="N8" s="269">
        <f>SUM(N9:N13)</f>
        <v>47</v>
      </c>
      <c r="O8" s="270">
        <f>SUM(O9:O13)</f>
        <v>16</v>
      </c>
      <c r="P8" s="270">
        <f t="shared" si="7"/>
        <v>63</v>
      </c>
      <c r="Q8" s="273">
        <f t="shared" si="2"/>
        <v>-4.5454545454545456E-2</v>
      </c>
      <c r="R8" s="269">
        <f>SUM(R9:R13)</f>
        <v>46</v>
      </c>
      <c r="S8" s="270">
        <f>SUM(S9:S13)</f>
        <v>16</v>
      </c>
      <c r="T8" s="274">
        <f t="shared" si="8"/>
        <v>62</v>
      </c>
      <c r="U8" s="273">
        <f t="shared" si="3"/>
        <v>-6.0606060606060608E-2</v>
      </c>
      <c r="V8" s="269">
        <f>SUM(V9:V13)</f>
        <v>42</v>
      </c>
      <c r="W8" s="270">
        <f>SUM(W9:W13)</f>
        <v>16</v>
      </c>
      <c r="X8" s="270">
        <f>SUM(V8:W8)</f>
        <v>58</v>
      </c>
      <c r="Y8" s="273">
        <f t="shared" si="4"/>
        <v>-0.12121212121212122</v>
      </c>
      <c r="Z8" s="269">
        <f>SUM(Z9:Z13)</f>
        <v>42</v>
      </c>
      <c r="AA8" s="270">
        <f>SUM(AA9:AA13)</f>
        <v>16</v>
      </c>
      <c r="AB8" s="270">
        <f>SUM(Z8:AA8)</f>
        <v>58</v>
      </c>
      <c r="AC8" s="275">
        <f t="shared" si="0"/>
        <v>-0.12121212121212122</v>
      </c>
    </row>
    <row r="9" spans="1:29" x14ac:dyDescent="0.2">
      <c r="A9" s="276" t="s">
        <v>9</v>
      </c>
      <c r="B9" s="277">
        <v>14</v>
      </c>
      <c r="C9" s="278">
        <v>5</v>
      </c>
      <c r="D9" s="279">
        <f>B9+C9</f>
        <v>19</v>
      </c>
      <c r="E9" s="280"/>
      <c r="F9" s="277">
        <v>15</v>
      </c>
      <c r="G9" s="278">
        <v>5</v>
      </c>
      <c r="H9" s="265">
        <f t="shared" si="5"/>
        <v>20</v>
      </c>
      <c r="I9" s="281">
        <f t="shared" si="6"/>
        <v>5.2631578947368418E-2</v>
      </c>
      <c r="J9" s="277">
        <v>15</v>
      </c>
      <c r="K9" s="278">
        <v>5</v>
      </c>
      <c r="L9" s="265">
        <f t="shared" si="9"/>
        <v>20</v>
      </c>
      <c r="M9" s="266">
        <f t="shared" si="1"/>
        <v>5.2631578947368418E-2</v>
      </c>
      <c r="N9" s="277">
        <v>14</v>
      </c>
      <c r="O9" s="282">
        <v>5</v>
      </c>
      <c r="P9" s="265">
        <f t="shared" si="7"/>
        <v>19</v>
      </c>
      <c r="Q9" s="281">
        <f t="shared" si="2"/>
        <v>0</v>
      </c>
      <c r="R9" s="329">
        <v>14</v>
      </c>
      <c r="S9" s="330">
        <v>5</v>
      </c>
      <c r="T9" s="265">
        <f t="shared" si="8"/>
        <v>19</v>
      </c>
      <c r="U9" s="281">
        <f t="shared" si="3"/>
        <v>0</v>
      </c>
      <c r="V9" s="277">
        <v>13</v>
      </c>
      <c r="W9" s="282">
        <v>5</v>
      </c>
      <c r="X9" s="265">
        <f>V9+W9</f>
        <v>18</v>
      </c>
      <c r="Y9" s="281">
        <f t="shared" si="4"/>
        <v>-5.2631578947368418E-2</v>
      </c>
      <c r="Z9" s="277">
        <v>13</v>
      </c>
      <c r="AA9" s="282">
        <v>5</v>
      </c>
      <c r="AB9" s="265">
        <f>Z9+AA9</f>
        <v>18</v>
      </c>
      <c r="AC9" s="281">
        <f t="shared" si="0"/>
        <v>-5.2631578947368418E-2</v>
      </c>
    </row>
    <row r="10" spans="1:29" x14ac:dyDescent="0.2">
      <c r="A10" s="283" t="s">
        <v>3</v>
      </c>
      <c r="B10" s="262">
        <v>13</v>
      </c>
      <c r="C10" s="263">
        <v>1</v>
      </c>
      <c r="D10" s="263">
        <f>B10+C10</f>
        <v>14</v>
      </c>
      <c r="E10" s="264"/>
      <c r="F10" s="262">
        <v>13</v>
      </c>
      <c r="G10" s="263">
        <v>1</v>
      </c>
      <c r="H10" s="263">
        <f t="shared" si="5"/>
        <v>14</v>
      </c>
      <c r="I10" s="266">
        <f t="shared" si="6"/>
        <v>0</v>
      </c>
      <c r="J10" s="262">
        <v>13</v>
      </c>
      <c r="K10" s="263">
        <v>1</v>
      </c>
      <c r="L10" s="263">
        <f t="shared" si="9"/>
        <v>14</v>
      </c>
      <c r="M10" s="266">
        <f t="shared" si="1"/>
        <v>0</v>
      </c>
      <c r="N10" s="262">
        <v>13</v>
      </c>
      <c r="O10" s="284">
        <v>1</v>
      </c>
      <c r="P10" s="263">
        <f t="shared" si="7"/>
        <v>14</v>
      </c>
      <c r="Q10" s="266">
        <f t="shared" si="2"/>
        <v>0</v>
      </c>
      <c r="R10" s="331">
        <v>13</v>
      </c>
      <c r="S10" s="332">
        <v>1</v>
      </c>
      <c r="T10" s="263">
        <f t="shared" si="8"/>
        <v>14</v>
      </c>
      <c r="U10" s="266">
        <f t="shared" si="3"/>
        <v>0</v>
      </c>
      <c r="V10" s="262">
        <v>13</v>
      </c>
      <c r="W10" s="284">
        <v>1</v>
      </c>
      <c r="X10" s="263">
        <f>V10+W10</f>
        <v>14</v>
      </c>
      <c r="Y10" s="266">
        <f t="shared" si="4"/>
        <v>0</v>
      </c>
      <c r="Z10" s="262">
        <v>12</v>
      </c>
      <c r="AA10" s="285">
        <v>1</v>
      </c>
      <c r="AB10" s="263">
        <f>Z10+AA10</f>
        <v>13</v>
      </c>
      <c r="AC10" s="266">
        <f t="shared" si="0"/>
        <v>-7.1428571428571425E-2</v>
      </c>
    </row>
    <row r="11" spans="1:29" x14ac:dyDescent="0.2">
      <c r="A11" s="283" t="s">
        <v>13</v>
      </c>
      <c r="B11" s="262">
        <v>2</v>
      </c>
      <c r="C11" s="263">
        <v>7</v>
      </c>
      <c r="D11" s="263">
        <f>B11+C11</f>
        <v>9</v>
      </c>
      <c r="E11" s="264"/>
      <c r="F11" s="262">
        <v>1</v>
      </c>
      <c r="G11" s="263">
        <v>7</v>
      </c>
      <c r="H11" s="263">
        <f t="shared" si="5"/>
        <v>8</v>
      </c>
      <c r="I11" s="266">
        <f t="shared" si="6"/>
        <v>-0.1111111111111111</v>
      </c>
      <c r="J11" s="262">
        <v>1</v>
      </c>
      <c r="K11" s="263">
        <v>7</v>
      </c>
      <c r="L11" s="263">
        <f t="shared" si="9"/>
        <v>8</v>
      </c>
      <c r="M11" s="266">
        <f t="shared" si="1"/>
        <v>-0.1111111111111111</v>
      </c>
      <c r="N11" s="262">
        <v>1</v>
      </c>
      <c r="O11" s="284">
        <v>6</v>
      </c>
      <c r="P11" s="263">
        <f t="shared" si="7"/>
        <v>7</v>
      </c>
      <c r="Q11" s="266">
        <f t="shared" si="2"/>
        <v>-0.22222222222222221</v>
      </c>
      <c r="R11" s="331">
        <v>1</v>
      </c>
      <c r="S11" s="332">
        <v>6</v>
      </c>
      <c r="T11" s="263">
        <f t="shared" si="8"/>
        <v>7</v>
      </c>
      <c r="U11" s="266">
        <f t="shared" si="3"/>
        <v>-0.22222222222222221</v>
      </c>
      <c r="V11" s="262">
        <v>1</v>
      </c>
      <c r="W11" s="284">
        <v>6</v>
      </c>
      <c r="X11" s="263">
        <f>V11+W11</f>
        <v>7</v>
      </c>
      <c r="Y11" s="266">
        <f t="shared" si="4"/>
        <v>-0.22222222222222221</v>
      </c>
      <c r="Z11" s="262">
        <v>1</v>
      </c>
      <c r="AA11" s="284">
        <v>6</v>
      </c>
      <c r="AB11" s="263">
        <f>Z11+AA11</f>
        <v>7</v>
      </c>
      <c r="AC11" s="266">
        <f t="shared" si="0"/>
        <v>-0.22222222222222221</v>
      </c>
    </row>
    <row r="12" spans="1:29" x14ac:dyDescent="0.2">
      <c r="A12" s="283" t="s">
        <v>80</v>
      </c>
      <c r="B12" s="262">
        <v>12</v>
      </c>
      <c r="C12" s="263">
        <v>1</v>
      </c>
      <c r="D12" s="263">
        <f>B12+C12</f>
        <v>13</v>
      </c>
      <c r="E12" s="264"/>
      <c r="F12" s="262">
        <v>12</v>
      </c>
      <c r="G12" s="263">
        <v>1</v>
      </c>
      <c r="H12" s="263">
        <f t="shared" si="5"/>
        <v>13</v>
      </c>
      <c r="I12" s="266">
        <f t="shared" si="6"/>
        <v>0</v>
      </c>
      <c r="J12" s="262">
        <v>12</v>
      </c>
      <c r="K12" s="263">
        <v>1</v>
      </c>
      <c r="L12" s="263">
        <f t="shared" si="9"/>
        <v>13</v>
      </c>
      <c r="M12" s="266">
        <f t="shared" si="1"/>
        <v>0</v>
      </c>
      <c r="N12" s="262">
        <v>12</v>
      </c>
      <c r="O12" s="284">
        <v>1</v>
      </c>
      <c r="P12" s="263">
        <f t="shared" si="7"/>
        <v>13</v>
      </c>
      <c r="Q12" s="266">
        <f t="shared" si="2"/>
        <v>0</v>
      </c>
      <c r="R12" s="331">
        <v>12</v>
      </c>
      <c r="S12" s="332">
        <v>1</v>
      </c>
      <c r="T12" s="263">
        <f t="shared" si="8"/>
        <v>13</v>
      </c>
      <c r="U12" s="266">
        <f t="shared" si="3"/>
        <v>0</v>
      </c>
      <c r="V12" s="262">
        <v>9</v>
      </c>
      <c r="W12" s="284">
        <v>1</v>
      </c>
      <c r="X12" s="263">
        <f>V12+W12</f>
        <v>10</v>
      </c>
      <c r="Y12" s="266">
        <f t="shared" si="4"/>
        <v>-0.23076923076923078</v>
      </c>
      <c r="Z12" s="262">
        <v>10</v>
      </c>
      <c r="AA12" s="284">
        <v>1</v>
      </c>
      <c r="AB12" s="263">
        <f>Z12+AA12</f>
        <v>11</v>
      </c>
      <c r="AC12" s="266">
        <f t="shared" si="0"/>
        <v>-0.15384615384615385</v>
      </c>
    </row>
    <row r="13" spans="1:29" ht="13.5" thickBot="1" x14ac:dyDescent="0.25">
      <c r="A13" s="267" t="s">
        <v>86</v>
      </c>
      <c r="B13" s="277">
        <v>8</v>
      </c>
      <c r="C13" s="278">
        <v>3</v>
      </c>
      <c r="D13" s="286">
        <f>B13+C13</f>
        <v>11</v>
      </c>
      <c r="E13" s="287"/>
      <c r="F13" s="277">
        <v>8</v>
      </c>
      <c r="G13" s="278">
        <v>4</v>
      </c>
      <c r="H13" s="288">
        <f t="shared" si="5"/>
        <v>12</v>
      </c>
      <c r="I13" s="289">
        <f t="shared" si="6"/>
        <v>9.0909090909090912E-2</v>
      </c>
      <c r="J13" s="277">
        <v>7</v>
      </c>
      <c r="K13" s="278">
        <v>4</v>
      </c>
      <c r="L13" s="288">
        <f t="shared" si="9"/>
        <v>11</v>
      </c>
      <c r="M13" s="266">
        <f t="shared" si="1"/>
        <v>0</v>
      </c>
      <c r="N13" s="277">
        <v>7</v>
      </c>
      <c r="O13" s="282">
        <v>3</v>
      </c>
      <c r="P13" s="288">
        <f t="shared" si="7"/>
        <v>10</v>
      </c>
      <c r="Q13" s="289">
        <f t="shared" si="2"/>
        <v>-9.0909090909090912E-2</v>
      </c>
      <c r="R13" s="329">
        <v>6</v>
      </c>
      <c r="S13" s="330">
        <v>3</v>
      </c>
      <c r="T13" s="288">
        <f t="shared" si="8"/>
        <v>9</v>
      </c>
      <c r="U13" s="289">
        <f t="shared" si="3"/>
        <v>-0.18181818181818182</v>
      </c>
      <c r="V13" s="277">
        <v>6</v>
      </c>
      <c r="W13" s="282">
        <v>3</v>
      </c>
      <c r="X13" s="288">
        <f>V13+W13</f>
        <v>9</v>
      </c>
      <c r="Y13" s="289">
        <f t="shared" si="4"/>
        <v>-0.18181818181818182</v>
      </c>
      <c r="Z13" s="277">
        <v>6</v>
      </c>
      <c r="AA13" s="282">
        <v>3</v>
      </c>
      <c r="AB13" s="288">
        <f>Z13+AA13</f>
        <v>9</v>
      </c>
      <c r="AC13" s="289">
        <f t="shared" si="0"/>
        <v>-0.18181818181818182</v>
      </c>
    </row>
    <row r="14" spans="1:29" ht="13.5" thickBot="1" x14ac:dyDescent="0.25">
      <c r="A14" s="290" t="s">
        <v>82</v>
      </c>
      <c r="B14" s="291">
        <f>SUM(B15:B39)</f>
        <v>585</v>
      </c>
      <c r="C14" s="292">
        <f>SUM(C15:C39)</f>
        <v>251</v>
      </c>
      <c r="D14" s="293">
        <f>SUM(D15:D39)</f>
        <v>836</v>
      </c>
      <c r="E14" s="294"/>
      <c r="F14" s="291">
        <f>SUM(F15:F39)</f>
        <v>575</v>
      </c>
      <c r="G14" s="292">
        <f>SUM(G15:G39)</f>
        <v>244</v>
      </c>
      <c r="H14" s="293">
        <f>SUM(H15:H39)</f>
        <v>819</v>
      </c>
      <c r="I14" s="295">
        <f t="shared" si="6"/>
        <v>-2.033492822966507E-2</v>
      </c>
      <c r="J14" s="291">
        <f>SUM(J15:J39)</f>
        <v>572</v>
      </c>
      <c r="K14" s="292">
        <f>SUM(K15:K39)</f>
        <v>243</v>
      </c>
      <c r="L14" s="292">
        <f>SUM(L15:L39)</f>
        <v>815</v>
      </c>
      <c r="M14" s="295">
        <f t="shared" si="1"/>
        <v>-2.5119617224880382E-2</v>
      </c>
      <c r="N14" s="291">
        <f>SUM(N15:N39)</f>
        <v>572</v>
      </c>
      <c r="O14" s="296">
        <f>SUM(O15:O39)</f>
        <v>241</v>
      </c>
      <c r="P14" s="292">
        <f>SUM(P15:P39)</f>
        <v>788</v>
      </c>
      <c r="Q14" s="295">
        <f t="shared" si="2"/>
        <v>-5.7416267942583733E-2</v>
      </c>
      <c r="R14" s="291">
        <f>SUM(R15:R39)</f>
        <v>563</v>
      </c>
      <c r="S14" s="296">
        <f>SUM(S15:S39)</f>
        <v>235</v>
      </c>
      <c r="T14" s="297">
        <f>SUM(T15:T39)</f>
        <v>798</v>
      </c>
      <c r="U14" s="295">
        <f t="shared" si="3"/>
        <v>-4.5454545454545456E-2</v>
      </c>
      <c r="V14" s="291">
        <f>SUM(V15:V39)</f>
        <v>556</v>
      </c>
      <c r="W14" s="296">
        <f>SUM(W15:W39)</f>
        <v>227</v>
      </c>
      <c r="X14" s="292">
        <f>SUM(X15:X39)</f>
        <v>783</v>
      </c>
      <c r="Y14" s="295">
        <f t="shared" si="4"/>
        <v>-6.3397129186602869E-2</v>
      </c>
      <c r="Z14" s="291">
        <f>SUM(Z15:Z39)</f>
        <v>554</v>
      </c>
      <c r="AA14" s="296">
        <f>SUM(AA15:AA39)</f>
        <v>221</v>
      </c>
      <c r="AB14" s="292">
        <f>SUM(AB15:AB39)</f>
        <v>775</v>
      </c>
      <c r="AC14" s="295">
        <f t="shared" si="0"/>
        <v>-7.2966507177033499E-2</v>
      </c>
    </row>
    <row r="15" spans="1:29" x14ac:dyDescent="0.2">
      <c r="A15" s="261" t="s">
        <v>44</v>
      </c>
      <c r="B15" s="298">
        <v>65</v>
      </c>
      <c r="C15" s="299">
        <v>73</v>
      </c>
      <c r="D15" s="300">
        <f t="shared" ref="D15:D39" si="10">B15+C15</f>
        <v>138</v>
      </c>
      <c r="E15" s="280"/>
      <c r="F15" s="298">
        <v>65</v>
      </c>
      <c r="G15" s="299">
        <v>71</v>
      </c>
      <c r="H15" s="299">
        <f>F15+G15</f>
        <v>136</v>
      </c>
      <c r="I15" s="281">
        <f t="shared" si="6"/>
        <v>-1.4492753623188406E-2</v>
      </c>
      <c r="J15" s="298">
        <v>65</v>
      </c>
      <c r="K15" s="299">
        <v>71</v>
      </c>
      <c r="L15" s="299">
        <f t="shared" ref="L15:L39" si="11">J15+K15</f>
        <v>136</v>
      </c>
      <c r="M15" s="266">
        <f t="shared" si="1"/>
        <v>-1.4492753623188406E-2</v>
      </c>
      <c r="N15" s="298">
        <v>65</v>
      </c>
      <c r="O15" s="299">
        <v>70</v>
      </c>
      <c r="P15" s="299">
        <f t="shared" ref="P15:P39" si="12">N15+O15</f>
        <v>135</v>
      </c>
      <c r="Q15" s="281">
        <f t="shared" si="2"/>
        <v>-2.1739130434782608E-2</v>
      </c>
      <c r="R15" s="298">
        <v>65</v>
      </c>
      <c r="S15" s="299">
        <v>68</v>
      </c>
      <c r="T15" s="299">
        <f t="shared" ref="T15:T39" si="13">R15+S15</f>
        <v>133</v>
      </c>
      <c r="U15" s="281">
        <f t="shared" si="3"/>
        <v>-3.6231884057971016E-2</v>
      </c>
      <c r="V15" s="298">
        <v>61</v>
      </c>
      <c r="W15" s="299">
        <v>65</v>
      </c>
      <c r="X15" s="299">
        <f>SUM(V15:W15)</f>
        <v>126</v>
      </c>
      <c r="Y15" s="281">
        <f t="shared" si="4"/>
        <v>-8.6956521739130432E-2</v>
      </c>
      <c r="Z15" s="298">
        <v>61</v>
      </c>
      <c r="AA15" s="299">
        <v>62</v>
      </c>
      <c r="AB15" s="299">
        <f t="shared" ref="AB15:AB39" si="14">SUM(Z15:AA15)</f>
        <v>123</v>
      </c>
      <c r="AC15" s="281">
        <f t="shared" si="0"/>
        <v>-0.10869565217391304</v>
      </c>
    </row>
    <row r="16" spans="1:29" x14ac:dyDescent="0.2">
      <c r="A16" s="283" t="s">
        <v>9</v>
      </c>
      <c r="B16" s="262">
        <v>55</v>
      </c>
      <c r="C16" s="284">
        <v>17</v>
      </c>
      <c r="D16" s="300">
        <f t="shared" si="10"/>
        <v>72</v>
      </c>
      <c r="E16" s="264"/>
      <c r="F16" s="262">
        <v>55</v>
      </c>
      <c r="G16" s="284">
        <v>16</v>
      </c>
      <c r="H16" s="299">
        <f t="shared" ref="H16:H39" si="15">F16+G16</f>
        <v>71</v>
      </c>
      <c r="I16" s="266">
        <f t="shared" si="6"/>
        <v>-1.3888888888888888E-2</v>
      </c>
      <c r="J16" s="262">
        <v>55</v>
      </c>
      <c r="K16" s="284">
        <v>16</v>
      </c>
      <c r="L16" s="284">
        <f t="shared" si="11"/>
        <v>71</v>
      </c>
      <c r="M16" s="266">
        <f t="shared" si="1"/>
        <v>-1.3888888888888888E-2</v>
      </c>
      <c r="N16" s="262">
        <v>55</v>
      </c>
      <c r="O16" s="284">
        <v>16</v>
      </c>
      <c r="P16" s="284">
        <f t="shared" si="12"/>
        <v>71</v>
      </c>
      <c r="Q16" s="266">
        <f t="shared" si="2"/>
        <v>-1.3888888888888888E-2</v>
      </c>
      <c r="R16" s="262">
        <v>55</v>
      </c>
      <c r="S16" s="284">
        <v>16</v>
      </c>
      <c r="T16" s="299">
        <f t="shared" si="13"/>
        <v>71</v>
      </c>
      <c r="U16" s="266">
        <f t="shared" si="3"/>
        <v>-1.3888888888888888E-2</v>
      </c>
      <c r="V16" s="262">
        <v>55</v>
      </c>
      <c r="W16" s="284">
        <v>16</v>
      </c>
      <c r="X16" s="299">
        <f>SUM(V16:W16)</f>
        <v>71</v>
      </c>
      <c r="Y16" s="266">
        <f t="shared" si="4"/>
        <v>-1.3888888888888888E-2</v>
      </c>
      <c r="Z16" s="262">
        <v>55</v>
      </c>
      <c r="AA16" s="284">
        <v>16</v>
      </c>
      <c r="AB16" s="299">
        <f t="shared" si="14"/>
        <v>71</v>
      </c>
      <c r="AC16" s="266">
        <f t="shared" si="0"/>
        <v>-1.3888888888888888E-2</v>
      </c>
    </row>
    <row r="17" spans="1:29" x14ac:dyDescent="0.2">
      <c r="A17" s="283" t="s">
        <v>102</v>
      </c>
      <c r="B17" s="262">
        <v>14</v>
      </c>
      <c r="C17" s="284">
        <v>1</v>
      </c>
      <c r="D17" s="300">
        <f t="shared" si="10"/>
        <v>15</v>
      </c>
      <c r="E17" s="264"/>
      <c r="F17" s="262">
        <v>13</v>
      </c>
      <c r="G17" s="284">
        <v>1</v>
      </c>
      <c r="H17" s="299">
        <f t="shared" si="15"/>
        <v>14</v>
      </c>
      <c r="I17" s="266">
        <f t="shared" si="6"/>
        <v>-6.6666666666666666E-2</v>
      </c>
      <c r="J17" s="262">
        <v>13</v>
      </c>
      <c r="K17" s="284">
        <v>1</v>
      </c>
      <c r="L17" s="284">
        <f>J17+K17</f>
        <v>14</v>
      </c>
      <c r="M17" s="266">
        <f t="shared" si="1"/>
        <v>-6.6666666666666666E-2</v>
      </c>
      <c r="N17" s="262">
        <v>13</v>
      </c>
      <c r="O17" s="284">
        <v>1</v>
      </c>
      <c r="P17" s="284">
        <f>N17+O17</f>
        <v>14</v>
      </c>
      <c r="Q17" s="266">
        <f t="shared" si="2"/>
        <v>-6.6666666666666666E-2</v>
      </c>
      <c r="R17" s="262">
        <v>13</v>
      </c>
      <c r="S17" s="284">
        <v>1</v>
      </c>
      <c r="T17" s="299">
        <f>R17+S17</f>
        <v>14</v>
      </c>
      <c r="U17" s="266">
        <f t="shared" si="3"/>
        <v>-6.6666666666666666E-2</v>
      </c>
      <c r="V17" s="262">
        <v>14</v>
      </c>
      <c r="W17" s="284">
        <v>1</v>
      </c>
      <c r="X17" s="299">
        <f>SUM(V17:W17)</f>
        <v>15</v>
      </c>
      <c r="Y17" s="266">
        <f t="shared" si="4"/>
        <v>0</v>
      </c>
      <c r="Z17" s="262">
        <v>14</v>
      </c>
      <c r="AA17" s="284">
        <v>1</v>
      </c>
      <c r="AB17" s="299">
        <f>SUM(Z17:AA17)</f>
        <v>15</v>
      </c>
      <c r="AC17" s="266">
        <f t="shared" si="0"/>
        <v>0</v>
      </c>
    </row>
    <row r="18" spans="1:29" x14ac:dyDescent="0.2">
      <c r="A18" s="283" t="s">
        <v>119</v>
      </c>
      <c r="B18" s="262">
        <v>6</v>
      </c>
      <c r="C18" s="284">
        <v>7</v>
      </c>
      <c r="D18" s="300">
        <f t="shared" si="10"/>
        <v>13</v>
      </c>
      <c r="E18" s="264"/>
      <c r="F18" s="262">
        <v>6</v>
      </c>
      <c r="G18" s="284">
        <v>7</v>
      </c>
      <c r="H18" s="299">
        <f t="shared" si="15"/>
        <v>13</v>
      </c>
      <c r="I18" s="266">
        <f t="shared" si="6"/>
        <v>0</v>
      </c>
      <c r="J18" s="262">
        <v>6</v>
      </c>
      <c r="K18" s="284">
        <v>7</v>
      </c>
      <c r="L18" s="284">
        <f>J18+K18</f>
        <v>13</v>
      </c>
      <c r="M18" s="266">
        <f t="shared" si="1"/>
        <v>0</v>
      </c>
      <c r="N18" s="262">
        <v>6</v>
      </c>
      <c r="O18" s="284">
        <v>7</v>
      </c>
      <c r="P18" s="284">
        <f>N18+O18</f>
        <v>13</v>
      </c>
      <c r="Q18" s="266">
        <f t="shared" si="2"/>
        <v>0</v>
      </c>
      <c r="R18" s="262">
        <v>6</v>
      </c>
      <c r="S18" s="284">
        <v>6</v>
      </c>
      <c r="T18" s="299">
        <f>R18+S18</f>
        <v>12</v>
      </c>
      <c r="U18" s="266">
        <f>(T18-$D18)/$D18</f>
        <v>-7.6923076923076927E-2</v>
      </c>
      <c r="V18" s="262">
        <v>6</v>
      </c>
      <c r="W18" s="284">
        <v>6</v>
      </c>
      <c r="X18" s="263">
        <f>V18+W18</f>
        <v>12</v>
      </c>
      <c r="Y18" s="266">
        <f t="shared" si="4"/>
        <v>-7.6923076923076927E-2</v>
      </c>
      <c r="Z18" s="262">
        <v>6</v>
      </c>
      <c r="AA18" s="284">
        <v>6</v>
      </c>
      <c r="AB18" s="299">
        <f>SUM(Z18:AA18)</f>
        <v>12</v>
      </c>
      <c r="AC18" s="266">
        <f t="shared" si="0"/>
        <v>-7.6923076923076927E-2</v>
      </c>
    </row>
    <row r="19" spans="1:29" x14ac:dyDescent="0.2">
      <c r="A19" s="283" t="s">
        <v>4</v>
      </c>
      <c r="B19" s="262">
        <v>61</v>
      </c>
      <c r="C19" s="284">
        <v>1</v>
      </c>
      <c r="D19" s="300">
        <f t="shared" si="10"/>
        <v>62</v>
      </c>
      <c r="E19" s="264"/>
      <c r="F19" s="262">
        <v>61</v>
      </c>
      <c r="G19" s="284">
        <v>1</v>
      </c>
      <c r="H19" s="299">
        <f t="shared" si="15"/>
        <v>62</v>
      </c>
      <c r="I19" s="266">
        <f t="shared" si="6"/>
        <v>0</v>
      </c>
      <c r="J19" s="262">
        <v>60</v>
      </c>
      <c r="K19" s="284">
        <v>1</v>
      </c>
      <c r="L19" s="284">
        <f t="shared" si="11"/>
        <v>61</v>
      </c>
      <c r="M19" s="266">
        <f t="shared" si="1"/>
        <v>-1.6129032258064516E-2</v>
      </c>
      <c r="N19" s="262">
        <v>59</v>
      </c>
      <c r="O19" s="284">
        <v>1</v>
      </c>
      <c r="P19" s="284">
        <f t="shared" si="12"/>
        <v>60</v>
      </c>
      <c r="Q19" s="266">
        <f t="shared" si="2"/>
        <v>-3.2258064516129031E-2</v>
      </c>
      <c r="R19" s="262">
        <v>58</v>
      </c>
      <c r="S19" s="284">
        <v>1</v>
      </c>
      <c r="T19" s="299">
        <f t="shared" si="13"/>
        <v>59</v>
      </c>
      <c r="U19" s="266">
        <f t="shared" si="3"/>
        <v>-4.8387096774193547E-2</v>
      </c>
      <c r="V19" s="262">
        <v>57</v>
      </c>
      <c r="W19" s="284">
        <v>0</v>
      </c>
      <c r="X19" s="299">
        <f t="shared" ref="X19:X39" si="16">V19+W19</f>
        <v>57</v>
      </c>
      <c r="Y19" s="266">
        <f t="shared" si="4"/>
        <v>-8.0645161290322578E-2</v>
      </c>
      <c r="Z19" s="262">
        <v>57</v>
      </c>
      <c r="AA19" s="284">
        <v>0</v>
      </c>
      <c r="AB19" s="299">
        <f t="shared" si="14"/>
        <v>57</v>
      </c>
      <c r="AC19" s="266">
        <f t="shared" si="0"/>
        <v>-8.0645161290322578E-2</v>
      </c>
    </row>
    <row r="20" spans="1:29" x14ac:dyDescent="0.2">
      <c r="A20" s="283" t="s">
        <v>103</v>
      </c>
      <c r="B20" s="262">
        <v>25</v>
      </c>
      <c r="C20" s="284">
        <v>3</v>
      </c>
      <c r="D20" s="300">
        <f t="shared" si="10"/>
        <v>28</v>
      </c>
      <c r="E20" s="264"/>
      <c r="F20" s="262">
        <v>26</v>
      </c>
      <c r="G20" s="284">
        <v>4</v>
      </c>
      <c r="H20" s="299">
        <f t="shared" si="15"/>
        <v>30</v>
      </c>
      <c r="I20" s="266">
        <f t="shared" si="6"/>
        <v>7.1428571428571425E-2</v>
      </c>
      <c r="J20" s="262">
        <v>26</v>
      </c>
      <c r="K20" s="284">
        <v>3</v>
      </c>
      <c r="L20" s="284">
        <f>J20+K20</f>
        <v>29</v>
      </c>
      <c r="M20" s="266">
        <f t="shared" si="1"/>
        <v>3.5714285714285712E-2</v>
      </c>
      <c r="N20" s="262">
        <v>26</v>
      </c>
      <c r="O20" s="284">
        <v>3</v>
      </c>
      <c r="P20" s="284">
        <f>N20+O20</f>
        <v>29</v>
      </c>
      <c r="Q20" s="266">
        <f t="shared" si="2"/>
        <v>3.5714285714285712E-2</v>
      </c>
      <c r="R20" s="262">
        <v>26</v>
      </c>
      <c r="S20" s="284">
        <v>3</v>
      </c>
      <c r="T20" s="299">
        <f>R20+S20</f>
        <v>29</v>
      </c>
      <c r="U20" s="266">
        <f t="shared" si="3"/>
        <v>3.5714285714285712E-2</v>
      </c>
      <c r="V20" s="262">
        <v>25</v>
      </c>
      <c r="W20" s="284">
        <v>2</v>
      </c>
      <c r="X20" s="299">
        <f>SUM(V20:W20)</f>
        <v>27</v>
      </c>
      <c r="Y20" s="266">
        <f t="shared" si="4"/>
        <v>-3.5714285714285712E-2</v>
      </c>
      <c r="Z20" s="262">
        <v>24</v>
      </c>
      <c r="AA20" s="284">
        <v>2</v>
      </c>
      <c r="AB20" s="299">
        <f>SUM(Z20:AA20)</f>
        <v>26</v>
      </c>
      <c r="AC20" s="266">
        <f t="shared" si="0"/>
        <v>-7.1428571428571425E-2</v>
      </c>
    </row>
    <row r="21" spans="1:29" x14ac:dyDescent="0.2">
      <c r="A21" s="283" t="s">
        <v>11</v>
      </c>
      <c r="B21" s="262">
        <v>1</v>
      </c>
      <c r="C21" s="284">
        <v>5</v>
      </c>
      <c r="D21" s="300">
        <f t="shared" si="10"/>
        <v>6</v>
      </c>
      <c r="E21" s="264"/>
      <c r="F21" s="262">
        <v>1</v>
      </c>
      <c r="G21" s="284">
        <v>5</v>
      </c>
      <c r="H21" s="299">
        <f t="shared" si="15"/>
        <v>6</v>
      </c>
      <c r="I21" s="266">
        <f t="shared" si="6"/>
        <v>0</v>
      </c>
      <c r="J21" s="262">
        <v>1</v>
      </c>
      <c r="K21" s="284">
        <v>5</v>
      </c>
      <c r="L21" s="284">
        <f t="shared" si="11"/>
        <v>6</v>
      </c>
      <c r="M21" s="266">
        <f t="shared" si="1"/>
        <v>0</v>
      </c>
      <c r="N21" s="262">
        <v>1</v>
      </c>
      <c r="O21" s="284">
        <v>5</v>
      </c>
      <c r="P21" s="284">
        <f t="shared" si="12"/>
        <v>6</v>
      </c>
      <c r="Q21" s="266">
        <f t="shared" si="2"/>
        <v>0</v>
      </c>
      <c r="R21" s="262">
        <v>1</v>
      </c>
      <c r="S21" s="284">
        <v>5</v>
      </c>
      <c r="T21" s="299">
        <f t="shared" si="13"/>
        <v>6</v>
      </c>
      <c r="U21" s="266">
        <f t="shared" si="3"/>
        <v>0</v>
      </c>
      <c r="V21" s="262">
        <v>1</v>
      </c>
      <c r="W21" s="284">
        <v>5</v>
      </c>
      <c r="X21" s="299">
        <f t="shared" si="16"/>
        <v>6</v>
      </c>
      <c r="Y21" s="266">
        <f t="shared" si="4"/>
        <v>0</v>
      </c>
      <c r="Z21" s="262">
        <v>1</v>
      </c>
      <c r="AA21" s="284">
        <v>5</v>
      </c>
      <c r="AB21" s="299">
        <f t="shared" si="14"/>
        <v>6</v>
      </c>
      <c r="AC21" s="266">
        <f t="shared" si="0"/>
        <v>0</v>
      </c>
    </row>
    <row r="22" spans="1:29" x14ac:dyDescent="0.2">
      <c r="A22" s="283" t="s">
        <v>116</v>
      </c>
      <c r="B22" s="262">
        <v>31</v>
      </c>
      <c r="C22" s="284">
        <v>7</v>
      </c>
      <c r="D22" s="300">
        <f t="shared" si="10"/>
        <v>38</v>
      </c>
      <c r="E22" s="264"/>
      <c r="F22" s="262">
        <v>32</v>
      </c>
      <c r="G22" s="284">
        <v>7</v>
      </c>
      <c r="H22" s="299">
        <f t="shared" si="15"/>
        <v>39</v>
      </c>
      <c r="I22" s="266">
        <f t="shared" si="6"/>
        <v>2.6315789473684209E-2</v>
      </c>
      <c r="J22" s="262">
        <v>29</v>
      </c>
      <c r="K22" s="284">
        <v>7</v>
      </c>
      <c r="L22" s="284">
        <f t="shared" si="11"/>
        <v>36</v>
      </c>
      <c r="M22" s="266">
        <f t="shared" si="1"/>
        <v>-5.2631578947368418E-2</v>
      </c>
      <c r="N22" s="262">
        <v>29</v>
      </c>
      <c r="O22" s="284">
        <v>7</v>
      </c>
      <c r="P22" s="284">
        <f t="shared" si="12"/>
        <v>36</v>
      </c>
      <c r="Q22" s="266">
        <f t="shared" si="2"/>
        <v>-5.2631578947368418E-2</v>
      </c>
      <c r="R22" s="262">
        <v>28</v>
      </c>
      <c r="S22" s="284">
        <v>6</v>
      </c>
      <c r="T22" s="299">
        <f t="shared" si="13"/>
        <v>34</v>
      </c>
      <c r="U22" s="266">
        <f t="shared" si="3"/>
        <v>-0.10526315789473684</v>
      </c>
      <c r="V22" s="262">
        <v>31</v>
      </c>
      <c r="W22" s="284">
        <v>6</v>
      </c>
      <c r="X22" s="299">
        <f t="shared" si="16"/>
        <v>37</v>
      </c>
      <c r="Y22" s="266">
        <f t="shared" si="4"/>
        <v>-2.6315789473684209E-2</v>
      </c>
      <c r="Z22" s="262">
        <v>29</v>
      </c>
      <c r="AA22" s="284">
        <v>6</v>
      </c>
      <c r="AB22" s="299">
        <f t="shared" si="14"/>
        <v>35</v>
      </c>
      <c r="AC22" s="266">
        <f t="shared" si="0"/>
        <v>-7.8947368421052627E-2</v>
      </c>
    </row>
    <row r="23" spans="1:29" x14ac:dyDescent="0.2">
      <c r="A23" s="261" t="s">
        <v>104</v>
      </c>
      <c r="B23" s="262">
        <v>54</v>
      </c>
      <c r="C23" s="284">
        <v>16</v>
      </c>
      <c r="D23" s="300">
        <f t="shared" si="10"/>
        <v>70</v>
      </c>
      <c r="E23" s="264"/>
      <c r="F23" s="262">
        <v>53</v>
      </c>
      <c r="G23" s="284">
        <v>16</v>
      </c>
      <c r="H23" s="299">
        <f t="shared" si="15"/>
        <v>69</v>
      </c>
      <c r="I23" s="266">
        <f t="shared" si="6"/>
        <v>-1.4285714285714285E-2</v>
      </c>
      <c r="J23" s="262">
        <v>53</v>
      </c>
      <c r="K23" s="284">
        <v>16</v>
      </c>
      <c r="L23" s="284">
        <f>J23+K23</f>
        <v>69</v>
      </c>
      <c r="M23" s="266">
        <f t="shared" si="1"/>
        <v>-1.4285714285714285E-2</v>
      </c>
      <c r="N23" s="262">
        <v>54</v>
      </c>
      <c r="O23" s="284">
        <v>16</v>
      </c>
      <c r="P23" s="284">
        <f>N23+O23</f>
        <v>70</v>
      </c>
      <c r="Q23" s="266">
        <f t="shared" si="2"/>
        <v>0</v>
      </c>
      <c r="R23" s="262">
        <v>51</v>
      </c>
      <c r="S23" s="284">
        <v>16</v>
      </c>
      <c r="T23" s="299">
        <f>R23+S23</f>
        <v>67</v>
      </c>
      <c r="U23" s="266">
        <f t="shared" si="3"/>
        <v>-4.2857142857142858E-2</v>
      </c>
      <c r="V23" s="262">
        <v>49</v>
      </c>
      <c r="W23" s="284">
        <v>16</v>
      </c>
      <c r="X23" s="299">
        <f>SUM(V23:W23)</f>
        <v>65</v>
      </c>
      <c r="Y23" s="266">
        <f t="shared" si="4"/>
        <v>-7.1428571428571425E-2</v>
      </c>
      <c r="Z23" s="262">
        <v>50</v>
      </c>
      <c r="AA23" s="284">
        <v>15</v>
      </c>
      <c r="AB23" s="299">
        <f>SUM(Z23:AA23)</f>
        <v>65</v>
      </c>
      <c r="AC23" s="266">
        <f t="shared" si="0"/>
        <v>-7.1428571428571425E-2</v>
      </c>
    </row>
    <row r="24" spans="1:29" x14ac:dyDescent="0.2">
      <c r="A24" s="261" t="s">
        <v>138</v>
      </c>
      <c r="B24" s="262">
        <v>20</v>
      </c>
      <c r="C24" s="284">
        <v>34</v>
      </c>
      <c r="D24" s="300">
        <f t="shared" si="10"/>
        <v>54</v>
      </c>
      <c r="E24" s="264"/>
      <c r="F24" s="262">
        <v>19</v>
      </c>
      <c r="G24" s="284">
        <v>32</v>
      </c>
      <c r="H24" s="299">
        <f t="shared" si="15"/>
        <v>51</v>
      </c>
      <c r="I24" s="266">
        <f t="shared" si="6"/>
        <v>-5.5555555555555552E-2</v>
      </c>
      <c r="J24" s="262">
        <v>19</v>
      </c>
      <c r="K24" s="284">
        <v>32</v>
      </c>
      <c r="L24" s="284">
        <f t="shared" si="11"/>
        <v>51</v>
      </c>
      <c r="M24" s="266">
        <f t="shared" si="1"/>
        <v>-5.5555555555555552E-2</v>
      </c>
      <c r="N24" s="262">
        <v>19</v>
      </c>
      <c r="O24" s="284">
        <v>32</v>
      </c>
      <c r="P24" s="284">
        <f t="shared" si="12"/>
        <v>51</v>
      </c>
      <c r="Q24" s="266">
        <f t="shared" si="2"/>
        <v>-5.5555555555555552E-2</v>
      </c>
      <c r="R24" s="262">
        <v>19</v>
      </c>
      <c r="S24" s="284">
        <v>32</v>
      </c>
      <c r="T24" s="299">
        <f t="shared" si="13"/>
        <v>51</v>
      </c>
      <c r="U24" s="266">
        <f t="shared" si="3"/>
        <v>-5.5555555555555552E-2</v>
      </c>
      <c r="V24" s="262">
        <v>21</v>
      </c>
      <c r="W24" s="284">
        <v>31</v>
      </c>
      <c r="X24" s="299">
        <f t="shared" si="16"/>
        <v>52</v>
      </c>
      <c r="Y24" s="266">
        <f t="shared" si="4"/>
        <v>-3.7037037037037035E-2</v>
      </c>
      <c r="Z24" s="262">
        <v>21</v>
      </c>
      <c r="AA24" s="284">
        <v>31</v>
      </c>
      <c r="AB24" s="299">
        <f t="shared" si="14"/>
        <v>52</v>
      </c>
      <c r="AC24" s="266">
        <f t="shared" si="0"/>
        <v>-3.7037037037037035E-2</v>
      </c>
    </row>
    <row r="25" spans="1:29" x14ac:dyDescent="0.2">
      <c r="A25" s="261" t="s">
        <v>1</v>
      </c>
      <c r="B25" s="262">
        <v>4</v>
      </c>
      <c r="C25" s="284">
        <v>2</v>
      </c>
      <c r="D25" s="300">
        <f t="shared" si="10"/>
        <v>6</v>
      </c>
      <c r="E25" s="264"/>
      <c r="F25" s="262">
        <v>3</v>
      </c>
      <c r="G25" s="284">
        <v>2</v>
      </c>
      <c r="H25" s="299">
        <f t="shared" si="15"/>
        <v>5</v>
      </c>
      <c r="I25" s="266">
        <f t="shared" si="6"/>
        <v>-0.16666666666666666</v>
      </c>
      <c r="J25" s="262">
        <v>3</v>
      </c>
      <c r="K25" s="284">
        <v>2</v>
      </c>
      <c r="L25" s="284">
        <f t="shared" si="11"/>
        <v>5</v>
      </c>
      <c r="M25" s="266">
        <f t="shared" si="1"/>
        <v>-0.16666666666666666</v>
      </c>
      <c r="N25" s="262">
        <v>3</v>
      </c>
      <c r="O25" s="284">
        <v>2</v>
      </c>
      <c r="P25" s="284">
        <f t="shared" si="12"/>
        <v>5</v>
      </c>
      <c r="Q25" s="266">
        <f t="shared" si="2"/>
        <v>-0.16666666666666666</v>
      </c>
      <c r="R25" s="262">
        <v>3</v>
      </c>
      <c r="S25" s="284">
        <v>2</v>
      </c>
      <c r="T25" s="299">
        <f t="shared" si="13"/>
        <v>5</v>
      </c>
      <c r="U25" s="266">
        <f t="shared" si="3"/>
        <v>-0.16666666666666666</v>
      </c>
      <c r="V25" s="262">
        <v>2</v>
      </c>
      <c r="W25" s="284">
        <v>1</v>
      </c>
      <c r="X25" s="299">
        <f t="shared" si="16"/>
        <v>3</v>
      </c>
      <c r="Y25" s="266">
        <f t="shared" si="4"/>
        <v>-0.5</v>
      </c>
      <c r="Z25" s="262">
        <v>2</v>
      </c>
      <c r="AA25" s="284">
        <v>1</v>
      </c>
      <c r="AB25" s="299">
        <f t="shared" si="14"/>
        <v>3</v>
      </c>
      <c r="AC25" s="266">
        <f t="shared" si="0"/>
        <v>-0.5</v>
      </c>
    </row>
    <row r="26" spans="1:29" x14ac:dyDescent="0.2">
      <c r="A26" s="283" t="s">
        <v>118</v>
      </c>
      <c r="B26" s="262">
        <v>10</v>
      </c>
      <c r="C26" s="284">
        <v>0</v>
      </c>
      <c r="D26" s="300">
        <f>B26+C26</f>
        <v>10</v>
      </c>
      <c r="E26" s="264"/>
      <c r="F26" s="262">
        <v>10</v>
      </c>
      <c r="G26" s="284">
        <v>0</v>
      </c>
      <c r="H26" s="299">
        <f t="shared" si="15"/>
        <v>10</v>
      </c>
      <c r="I26" s="266">
        <f>($H26-D26)/$D26</f>
        <v>0</v>
      </c>
      <c r="J26" s="262">
        <v>11</v>
      </c>
      <c r="K26" s="284">
        <v>0</v>
      </c>
      <c r="L26" s="284">
        <f>J26+K26</f>
        <v>11</v>
      </c>
      <c r="M26" s="266">
        <f>(L26-$D26)/$D26</f>
        <v>0.1</v>
      </c>
      <c r="N26" s="262">
        <v>11</v>
      </c>
      <c r="O26" s="284">
        <v>0</v>
      </c>
      <c r="P26" s="284">
        <f>N26+O26</f>
        <v>11</v>
      </c>
      <c r="Q26" s="266">
        <f>(P26-$D26)/$D26</f>
        <v>0.1</v>
      </c>
      <c r="R26" s="262">
        <v>11</v>
      </c>
      <c r="S26" s="284">
        <v>0</v>
      </c>
      <c r="T26" s="299">
        <f>R26+S26</f>
        <v>11</v>
      </c>
      <c r="U26" s="266">
        <f>(T26-$D26)/$D26</f>
        <v>0.1</v>
      </c>
      <c r="V26" s="262">
        <v>10</v>
      </c>
      <c r="W26" s="284">
        <v>0</v>
      </c>
      <c r="X26" s="284">
        <f>V26+W26</f>
        <v>10</v>
      </c>
      <c r="Y26" s="266">
        <f>(X26-$D26)/$D26</f>
        <v>0</v>
      </c>
      <c r="Z26" s="262">
        <v>10</v>
      </c>
      <c r="AA26" s="284">
        <v>0</v>
      </c>
      <c r="AB26" s="299">
        <f>SUM(Z26:AA26)</f>
        <v>10</v>
      </c>
      <c r="AC26" s="266">
        <f>(AB26-$D26)/$D26</f>
        <v>0</v>
      </c>
    </row>
    <row r="27" spans="1:29" x14ac:dyDescent="0.2">
      <c r="A27" s="261" t="s">
        <v>60</v>
      </c>
      <c r="B27" s="262">
        <v>15</v>
      </c>
      <c r="C27" s="284">
        <v>25</v>
      </c>
      <c r="D27" s="300">
        <f t="shared" si="10"/>
        <v>40</v>
      </c>
      <c r="E27" s="264"/>
      <c r="F27" s="262">
        <v>14</v>
      </c>
      <c r="G27" s="284">
        <v>25</v>
      </c>
      <c r="H27" s="299">
        <f t="shared" si="15"/>
        <v>39</v>
      </c>
      <c r="I27" s="266">
        <f t="shared" si="6"/>
        <v>-2.5000000000000001E-2</v>
      </c>
      <c r="J27" s="262">
        <v>14</v>
      </c>
      <c r="K27" s="284">
        <v>25</v>
      </c>
      <c r="L27" s="284">
        <f t="shared" si="11"/>
        <v>39</v>
      </c>
      <c r="M27" s="266">
        <f t="shared" si="1"/>
        <v>-2.5000000000000001E-2</v>
      </c>
      <c r="N27" s="262">
        <v>14</v>
      </c>
      <c r="O27" s="284">
        <v>25</v>
      </c>
      <c r="P27" s="284">
        <f t="shared" si="12"/>
        <v>39</v>
      </c>
      <c r="Q27" s="266">
        <f t="shared" si="2"/>
        <v>-2.5000000000000001E-2</v>
      </c>
      <c r="R27" s="262">
        <v>14</v>
      </c>
      <c r="S27" s="284">
        <v>24</v>
      </c>
      <c r="T27" s="299">
        <f t="shared" si="13"/>
        <v>38</v>
      </c>
      <c r="U27" s="266">
        <f t="shared" si="3"/>
        <v>-0.05</v>
      </c>
      <c r="V27" s="262">
        <v>13</v>
      </c>
      <c r="W27" s="284">
        <v>22</v>
      </c>
      <c r="X27" s="299">
        <f t="shared" si="16"/>
        <v>35</v>
      </c>
      <c r="Y27" s="266">
        <f t="shared" si="4"/>
        <v>-0.125</v>
      </c>
      <c r="Z27" s="262">
        <v>13</v>
      </c>
      <c r="AA27" s="284">
        <v>22</v>
      </c>
      <c r="AB27" s="299">
        <f t="shared" si="14"/>
        <v>35</v>
      </c>
      <c r="AC27" s="266">
        <f t="shared" si="0"/>
        <v>-0.125</v>
      </c>
    </row>
    <row r="28" spans="1:29" x14ac:dyDescent="0.2">
      <c r="A28" s="261" t="s">
        <v>10</v>
      </c>
      <c r="B28" s="262">
        <v>18</v>
      </c>
      <c r="C28" s="284">
        <v>8</v>
      </c>
      <c r="D28" s="300">
        <f t="shared" si="10"/>
        <v>26</v>
      </c>
      <c r="E28" s="264"/>
      <c r="F28" s="262">
        <v>17</v>
      </c>
      <c r="G28" s="284">
        <v>8</v>
      </c>
      <c r="H28" s="299">
        <f t="shared" si="15"/>
        <v>25</v>
      </c>
      <c r="I28" s="266">
        <f t="shared" si="6"/>
        <v>-3.8461538461538464E-2</v>
      </c>
      <c r="J28" s="262">
        <v>17</v>
      </c>
      <c r="K28" s="284">
        <v>8</v>
      </c>
      <c r="L28" s="284">
        <f t="shared" si="11"/>
        <v>25</v>
      </c>
      <c r="M28" s="266">
        <f t="shared" si="1"/>
        <v>-3.8461538461538464E-2</v>
      </c>
      <c r="N28" s="262">
        <v>17</v>
      </c>
      <c r="O28" s="284">
        <v>8</v>
      </c>
      <c r="P28" s="284">
        <v>0</v>
      </c>
      <c r="Q28" s="266">
        <f t="shared" si="2"/>
        <v>-1</v>
      </c>
      <c r="R28" s="262">
        <v>17</v>
      </c>
      <c r="S28" s="284">
        <v>8</v>
      </c>
      <c r="T28" s="299">
        <f t="shared" si="13"/>
        <v>25</v>
      </c>
      <c r="U28" s="266">
        <f t="shared" si="3"/>
        <v>-3.8461538461538464E-2</v>
      </c>
      <c r="V28" s="262">
        <v>17</v>
      </c>
      <c r="W28" s="284">
        <v>9</v>
      </c>
      <c r="X28" s="299">
        <f t="shared" si="16"/>
        <v>26</v>
      </c>
      <c r="Y28" s="266">
        <f t="shared" si="4"/>
        <v>0</v>
      </c>
      <c r="Z28" s="262">
        <v>17</v>
      </c>
      <c r="AA28" s="284">
        <v>9</v>
      </c>
      <c r="AB28" s="299">
        <f t="shared" si="14"/>
        <v>26</v>
      </c>
      <c r="AC28" s="266">
        <f t="shared" si="0"/>
        <v>0</v>
      </c>
    </row>
    <row r="29" spans="1:29" x14ac:dyDescent="0.2">
      <c r="A29" s="261" t="s">
        <v>117</v>
      </c>
      <c r="B29" s="262">
        <v>44</v>
      </c>
      <c r="C29" s="284">
        <v>1</v>
      </c>
      <c r="D29" s="300">
        <f>B29+C29</f>
        <v>45</v>
      </c>
      <c r="E29" s="264"/>
      <c r="F29" s="262">
        <v>43</v>
      </c>
      <c r="G29" s="284">
        <v>0</v>
      </c>
      <c r="H29" s="299">
        <f t="shared" si="15"/>
        <v>43</v>
      </c>
      <c r="I29" s="266">
        <f>($H29-D29)/$D29</f>
        <v>-4.4444444444444446E-2</v>
      </c>
      <c r="J29" s="262">
        <v>43</v>
      </c>
      <c r="K29" s="284">
        <v>0</v>
      </c>
      <c r="L29" s="284">
        <f>J29+K29</f>
        <v>43</v>
      </c>
      <c r="M29" s="266">
        <f>(L29-$D29)/$D29</f>
        <v>-4.4444444444444446E-2</v>
      </c>
      <c r="N29" s="262">
        <v>43</v>
      </c>
      <c r="O29" s="284">
        <v>0</v>
      </c>
      <c r="P29" s="284">
        <f>N29+O29</f>
        <v>43</v>
      </c>
      <c r="Q29" s="266">
        <f>(P29-$D29)/$D29</f>
        <v>-4.4444444444444446E-2</v>
      </c>
      <c r="R29" s="262">
        <v>43</v>
      </c>
      <c r="S29" s="284">
        <v>0</v>
      </c>
      <c r="T29" s="299">
        <f>R29+S29</f>
        <v>43</v>
      </c>
      <c r="U29" s="266">
        <f>(T29-$D29)/$D29</f>
        <v>-4.4444444444444446E-2</v>
      </c>
      <c r="V29" s="262">
        <v>48</v>
      </c>
      <c r="W29" s="284">
        <v>0</v>
      </c>
      <c r="X29" s="299">
        <f>V29+W29</f>
        <v>48</v>
      </c>
      <c r="Y29" s="266">
        <f>(X29-$D29)/$D29</f>
        <v>6.6666666666666666E-2</v>
      </c>
      <c r="Z29" s="262">
        <v>48</v>
      </c>
      <c r="AA29" s="284">
        <v>0</v>
      </c>
      <c r="AB29" s="299">
        <f>SUM(Z29:AA29)</f>
        <v>48</v>
      </c>
      <c r="AC29" s="266">
        <f>(AB29-$D29)/$D29</f>
        <v>6.6666666666666666E-2</v>
      </c>
    </row>
    <row r="30" spans="1:29" x14ac:dyDescent="0.2">
      <c r="A30" s="261" t="s">
        <v>91</v>
      </c>
      <c r="B30" s="262">
        <v>44</v>
      </c>
      <c r="C30" s="284">
        <v>7</v>
      </c>
      <c r="D30" s="300">
        <f t="shared" si="10"/>
        <v>51</v>
      </c>
      <c r="E30" s="264"/>
      <c r="F30" s="262">
        <v>42</v>
      </c>
      <c r="G30" s="284">
        <v>7</v>
      </c>
      <c r="H30" s="299">
        <f t="shared" si="15"/>
        <v>49</v>
      </c>
      <c r="I30" s="266">
        <f t="shared" si="6"/>
        <v>-3.9215686274509803E-2</v>
      </c>
      <c r="J30" s="262">
        <v>42</v>
      </c>
      <c r="K30" s="284">
        <v>7</v>
      </c>
      <c r="L30" s="284">
        <f t="shared" si="11"/>
        <v>49</v>
      </c>
      <c r="M30" s="266">
        <f t="shared" si="1"/>
        <v>-3.9215686274509803E-2</v>
      </c>
      <c r="N30" s="262">
        <v>42</v>
      </c>
      <c r="O30" s="284">
        <v>7</v>
      </c>
      <c r="P30" s="284">
        <f t="shared" si="12"/>
        <v>49</v>
      </c>
      <c r="Q30" s="266">
        <f t="shared" si="2"/>
        <v>-3.9215686274509803E-2</v>
      </c>
      <c r="R30" s="262">
        <v>39</v>
      </c>
      <c r="S30" s="284">
        <v>7</v>
      </c>
      <c r="T30" s="299">
        <f t="shared" si="13"/>
        <v>46</v>
      </c>
      <c r="U30" s="266">
        <f t="shared" si="3"/>
        <v>-9.8039215686274508E-2</v>
      </c>
      <c r="V30" s="262">
        <v>39</v>
      </c>
      <c r="W30" s="284">
        <v>7</v>
      </c>
      <c r="X30" s="299">
        <f t="shared" si="16"/>
        <v>46</v>
      </c>
      <c r="Y30" s="266">
        <f t="shared" si="4"/>
        <v>-9.8039215686274508E-2</v>
      </c>
      <c r="Z30" s="262">
        <v>39</v>
      </c>
      <c r="AA30" s="284">
        <v>7</v>
      </c>
      <c r="AB30" s="299">
        <f t="shared" si="14"/>
        <v>46</v>
      </c>
      <c r="AC30" s="266">
        <f t="shared" si="0"/>
        <v>-9.8039215686274508E-2</v>
      </c>
    </row>
    <row r="31" spans="1:29" x14ac:dyDescent="0.2">
      <c r="A31" s="261" t="s">
        <v>56</v>
      </c>
      <c r="B31" s="262">
        <v>24</v>
      </c>
      <c r="C31" s="284">
        <v>7</v>
      </c>
      <c r="D31" s="300">
        <f t="shared" si="10"/>
        <v>31</v>
      </c>
      <c r="E31" s="264"/>
      <c r="F31" s="262">
        <v>26</v>
      </c>
      <c r="G31" s="284">
        <v>6</v>
      </c>
      <c r="H31" s="299">
        <f t="shared" si="15"/>
        <v>32</v>
      </c>
      <c r="I31" s="266">
        <f t="shared" si="6"/>
        <v>3.2258064516129031E-2</v>
      </c>
      <c r="J31" s="262">
        <v>26</v>
      </c>
      <c r="K31" s="284">
        <v>6</v>
      </c>
      <c r="L31" s="284">
        <f t="shared" si="11"/>
        <v>32</v>
      </c>
      <c r="M31" s="266">
        <f t="shared" si="1"/>
        <v>3.2258064516129031E-2</v>
      </c>
      <c r="N31" s="262">
        <v>26</v>
      </c>
      <c r="O31" s="284">
        <v>5</v>
      </c>
      <c r="P31" s="284">
        <f t="shared" si="12"/>
        <v>31</v>
      </c>
      <c r="Q31" s="266">
        <f t="shared" si="2"/>
        <v>0</v>
      </c>
      <c r="R31" s="262">
        <v>26</v>
      </c>
      <c r="S31" s="284">
        <v>5</v>
      </c>
      <c r="T31" s="299">
        <f t="shared" si="13"/>
        <v>31</v>
      </c>
      <c r="U31" s="266">
        <f t="shared" si="3"/>
        <v>0</v>
      </c>
      <c r="V31" s="262">
        <v>21</v>
      </c>
      <c r="W31" s="284">
        <v>5</v>
      </c>
      <c r="X31" s="299">
        <f t="shared" si="16"/>
        <v>26</v>
      </c>
      <c r="Y31" s="266">
        <f t="shared" si="4"/>
        <v>-0.16129032258064516</v>
      </c>
      <c r="Z31" s="262">
        <v>21</v>
      </c>
      <c r="AA31" s="284">
        <v>5</v>
      </c>
      <c r="AB31" s="299">
        <f t="shared" si="14"/>
        <v>26</v>
      </c>
      <c r="AC31" s="266">
        <f t="shared" si="0"/>
        <v>-0.16129032258064516</v>
      </c>
    </row>
    <row r="32" spans="1:29" x14ac:dyDescent="0.2">
      <c r="A32" s="261" t="s">
        <v>15</v>
      </c>
      <c r="B32" s="262">
        <v>20</v>
      </c>
      <c r="C32" s="284">
        <v>3</v>
      </c>
      <c r="D32" s="300">
        <f t="shared" si="10"/>
        <v>23</v>
      </c>
      <c r="E32" s="264"/>
      <c r="F32" s="262">
        <v>19</v>
      </c>
      <c r="G32" s="284">
        <v>4</v>
      </c>
      <c r="H32" s="299">
        <f t="shared" si="15"/>
        <v>23</v>
      </c>
      <c r="I32" s="266">
        <f t="shared" si="6"/>
        <v>0</v>
      </c>
      <c r="J32" s="262">
        <v>19</v>
      </c>
      <c r="K32" s="284">
        <v>4</v>
      </c>
      <c r="L32" s="284">
        <f t="shared" si="11"/>
        <v>23</v>
      </c>
      <c r="M32" s="266">
        <f t="shared" si="1"/>
        <v>0</v>
      </c>
      <c r="N32" s="262">
        <v>20</v>
      </c>
      <c r="O32" s="284">
        <v>4</v>
      </c>
      <c r="P32" s="284">
        <f t="shared" si="12"/>
        <v>24</v>
      </c>
      <c r="Q32" s="266">
        <f t="shared" si="2"/>
        <v>4.3478260869565216E-2</v>
      </c>
      <c r="R32" s="262">
        <v>19</v>
      </c>
      <c r="S32" s="284">
        <v>4</v>
      </c>
      <c r="T32" s="299">
        <f t="shared" si="13"/>
        <v>23</v>
      </c>
      <c r="U32" s="266">
        <f t="shared" si="3"/>
        <v>0</v>
      </c>
      <c r="V32" s="301">
        <v>16</v>
      </c>
      <c r="W32" s="284">
        <v>6</v>
      </c>
      <c r="X32" s="299">
        <f t="shared" si="16"/>
        <v>22</v>
      </c>
      <c r="Y32" s="266">
        <f t="shared" si="4"/>
        <v>-4.3478260869565216E-2</v>
      </c>
      <c r="Z32" s="262">
        <v>16</v>
      </c>
      <c r="AA32" s="284">
        <v>6</v>
      </c>
      <c r="AB32" s="299">
        <f t="shared" si="14"/>
        <v>22</v>
      </c>
      <c r="AC32" s="266">
        <f t="shared" si="0"/>
        <v>-4.3478260869565216E-2</v>
      </c>
    </row>
    <row r="33" spans="1:29" x14ac:dyDescent="0.2">
      <c r="A33" s="261" t="s">
        <v>16</v>
      </c>
      <c r="B33" s="262">
        <v>8</v>
      </c>
      <c r="C33" s="284">
        <v>0</v>
      </c>
      <c r="D33" s="300">
        <f t="shared" si="10"/>
        <v>8</v>
      </c>
      <c r="E33" s="264"/>
      <c r="F33" s="262">
        <v>5</v>
      </c>
      <c r="G33" s="284">
        <v>0</v>
      </c>
      <c r="H33" s="299">
        <f t="shared" si="15"/>
        <v>5</v>
      </c>
      <c r="I33" s="266">
        <f t="shared" si="6"/>
        <v>-0.375</v>
      </c>
      <c r="J33" s="262">
        <v>5</v>
      </c>
      <c r="K33" s="284">
        <v>0</v>
      </c>
      <c r="L33" s="284">
        <f t="shared" si="11"/>
        <v>5</v>
      </c>
      <c r="M33" s="266">
        <f t="shared" si="1"/>
        <v>-0.375</v>
      </c>
      <c r="N33" s="262">
        <v>5</v>
      </c>
      <c r="O33" s="284">
        <v>0</v>
      </c>
      <c r="P33" s="284">
        <f t="shared" si="12"/>
        <v>5</v>
      </c>
      <c r="Q33" s="266">
        <f t="shared" si="2"/>
        <v>-0.375</v>
      </c>
      <c r="R33" s="262">
        <v>5</v>
      </c>
      <c r="S33" s="284">
        <v>0</v>
      </c>
      <c r="T33" s="299">
        <f t="shared" si="13"/>
        <v>5</v>
      </c>
      <c r="U33" s="266">
        <f t="shared" si="3"/>
        <v>-0.375</v>
      </c>
      <c r="V33" s="262">
        <v>5</v>
      </c>
      <c r="W33" s="284">
        <v>0</v>
      </c>
      <c r="X33" s="299">
        <f t="shared" si="16"/>
        <v>5</v>
      </c>
      <c r="Y33" s="266">
        <f t="shared" si="4"/>
        <v>-0.375</v>
      </c>
      <c r="Z33" s="262">
        <v>5</v>
      </c>
      <c r="AA33" s="284">
        <v>0</v>
      </c>
      <c r="AB33" s="299">
        <f t="shared" si="14"/>
        <v>5</v>
      </c>
      <c r="AC33" s="266">
        <f t="shared" si="0"/>
        <v>-0.375</v>
      </c>
    </row>
    <row r="34" spans="1:29" x14ac:dyDescent="0.2">
      <c r="A34" s="261" t="s">
        <v>18</v>
      </c>
      <c r="B34" s="262">
        <v>1</v>
      </c>
      <c r="C34" s="284">
        <v>3</v>
      </c>
      <c r="D34" s="300">
        <f t="shared" si="10"/>
        <v>4</v>
      </c>
      <c r="E34" s="264"/>
      <c r="F34" s="262">
        <v>1</v>
      </c>
      <c r="G34" s="284">
        <v>3</v>
      </c>
      <c r="H34" s="299">
        <f t="shared" si="15"/>
        <v>4</v>
      </c>
      <c r="I34" s="266">
        <f t="shared" si="6"/>
        <v>0</v>
      </c>
      <c r="J34" s="262">
        <v>1</v>
      </c>
      <c r="K34" s="284">
        <v>3</v>
      </c>
      <c r="L34" s="284">
        <f t="shared" si="11"/>
        <v>4</v>
      </c>
      <c r="M34" s="266">
        <f t="shared" si="1"/>
        <v>0</v>
      </c>
      <c r="N34" s="262">
        <v>1</v>
      </c>
      <c r="O34" s="284">
        <v>3</v>
      </c>
      <c r="P34" s="284">
        <f t="shared" si="12"/>
        <v>4</v>
      </c>
      <c r="Q34" s="266">
        <f t="shared" si="2"/>
        <v>0</v>
      </c>
      <c r="R34" s="262">
        <v>1</v>
      </c>
      <c r="S34" s="284">
        <v>3</v>
      </c>
      <c r="T34" s="299">
        <f t="shared" si="13"/>
        <v>4</v>
      </c>
      <c r="U34" s="266">
        <f t="shared" si="3"/>
        <v>0</v>
      </c>
      <c r="V34" s="262">
        <v>1</v>
      </c>
      <c r="W34" s="284">
        <v>3</v>
      </c>
      <c r="X34" s="299">
        <f t="shared" si="16"/>
        <v>4</v>
      </c>
      <c r="Y34" s="266">
        <f t="shared" si="4"/>
        <v>0</v>
      </c>
      <c r="Z34" s="262">
        <v>1</v>
      </c>
      <c r="AA34" s="284">
        <v>3</v>
      </c>
      <c r="AB34" s="299">
        <f t="shared" si="14"/>
        <v>4</v>
      </c>
      <c r="AC34" s="266">
        <f t="shared" si="0"/>
        <v>0</v>
      </c>
    </row>
    <row r="35" spans="1:29" x14ac:dyDescent="0.2">
      <c r="A35" s="261" t="s">
        <v>14</v>
      </c>
      <c r="B35" s="262">
        <v>5</v>
      </c>
      <c r="C35" s="284">
        <v>4</v>
      </c>
      <c r="D35" s="300">
        <f t="shared" si="10"/>
        <v>9</v>
      </c>
      <c r="E35" s="264"/>
      <c r="F35" s="262">
        <v>5</v>
      </c>
      <c r="G35" s="284">
        <v>4</v>
      </c>
      <c r="H35" s="299">
        <f t="shared" si="15"/>
        <v>9</v>
      </c>
      <c r="I35" s="266">
        <f t="shared" si="6"/>
        <v>0</v>
      </c>
      <c r="J35" s="262">
        <v>5</v>
      </c>
      <c r="K35" s="284">
        <v>4</v>
      </c>
      <c r="L35" s="284">
        <f t="shared" si="11"/>
        <v>9</v>
      </c>
      <c r="M35" s="266">
        <f t="shared" si="1"/>
        <v>0</v>
      </c>
      <c r="N35" s="262">
        <v>5</v>
      </c>
      <c r="O35" s="284">
        <v>4</v>
      </c>
      <c r="P35" s="284">
        <f t="shared" si="12"/>
        <v>9</v>
      </c>
      <c r="Q35" s="266">
        <f t="shared" si="2"/>
        <v>0</v>
      </c>
      <c r="R35" s="262">
        <v>5</v>
      </c>
      <c r="S35" s="284">
        <v>4</v>
      </c>
      <c r="T35" s="299">
        <f t="shared" si="13"/>
        <v>9</v>
      </c>
      <c r="U35" s="266">
        <f t="shared" si="3"/>
        <v>0</v>
      </c>
      <c r="V35" s="262">
        <v>3</v>
      </c>
      <c r="W35" s="284">
        <v>4</v>
      </c>
      <c r="X35" s="299">
        <f t="shared" si="16"/>
        <v>7</v>
      </c>
      <c r="Y35" s="266">
        <f t="shared" si="4"/>
        <v>-0.22222222222222221</v>
      </c>
      <c r="Z35" s="262">
        <v>3</v>
      </c>
      <c r="AA35" s="284">
        <v>4</v>
      </c>
      <c r="AB35" s="299">
        <f t="shared" si="14"/>
        <v>7</v>
      </c>
      <c r="AC35" s="266">
        <f t="shared" si="0"/>
        <v>-0.22222222222222221</v>
      </c>
    </row>
    <row r="36" spans="1:29" x14ac:dyDescent="0.2">
      <c r="A36" s="261" t="s">
        <v>92</v>
      </c>
      <c r="B36" s="262">
        <v>4</v>
      </c>
      <c r="C36" s="284">
        <v>12</v>
      </c>
      <c r="D36" s="300">
        <f t="shared" si="10"/>
        <v>16</v>
      </c>
      <c r="E36" s="264"/>
      <c r="F36" s="262">
        <v>4</v>
      </c>
      <c r="G36" s="284">
        <v>11</v>
      </c>
      <c r="H36" s="299">
        <f t="shared" si="15"/>
        <v>15</v>
      </c>
      <c r="I36" s="266">
        <f t="shared" si="6"/>
        <v>-6.25E-2</v>
      </c>
      <c r="J36" s="262">
        <v>4</v>
      </c>
      <c r="K36" s="284">
        <v>11</v>
      </c>
      <c r="L36" s="284">
        <f t="shared" si="11"/>
        <v>15</v>
      </c>
      <c r="M36" s="266">
        <f t="shared" si="1"/>
        <v>-6.25E-2</v>
      </c>
      <c r="N36" s="262">
        <v>4</v>
      </c>
      <c r="O36" s="284">
        <v>11</v>
      </c>
      <c r="P36" s="284">
        <f t="shared" si="12"/>
        <v>15</v>
      </c>
      <c r="Q36" s="266">
        <f t="shared" si="2"/>
        <v>-6.25E-2</v>
      </c>
      <c r="R36" s="262">
        <v>4</v>
      </c>
      <c r="S36" s="284">
        <v>10</v>
      </c>
      <c r="T36" s="299">
        <f t="shared" si="13"/>
        <v>14</v>
      </c>
      <c r="U36" s="266">
        <f t="shared" si="3"/>
        <v>-0.125</v>
      </c>
      <c r="V36" s="262">
        <v>3</v>
      </c>
      <c r="W36" s="284">
        <v>9</v>
      </c>
      <c r="X36" s="299">
        <f t="shared" si="16"/>
        <v>12</v>
      </c>
      <c r="Y36" s="266">
        <f t="shared" si="4"/>
        <v>-0.25</v>
      </c>
      <c r="Z36" s="262">
        <v>3</v>
      </c>
      <c r="AA36" s="284">
        <v>7</v>
      </c>
      <c r="AB36" s="299">
        <f t="shared" si="14"/>
        <v>10</v>
      </c>
      <c r="AC36" s="266">
        <f t="shared" si="0"/>
        <v>-0.375</v>
      </c>
    </row>
    <row r="37" spans="1:29" x14ac:dyDescent="0.2">
      <c r="A37" s="261" t="s">
        <v>40</v>
      </c>
      <c r="B37" s="262">
        <v>6</v>
      </c>
      <c r="C37" s="284">
        <v>7</v>
      </c>
      <c r="D37" s="300">
        <f t="shared" si="10"/>
        <v>13</v>
      </c>
      <c r="E37" s="264"/>
      <c r="F37" s="262">
        <v>6</v>
      </c>
      <c r="G37" s="284">
        <v>5</v>
      </c>
      <c r="H37" s="299">
        <f t="shared" si="15"/>
        <v>11</v>
      </c>
      <c r="I37" s="266">
        <f t="shared" si="6"/>
        <v>-0.15384615384615385</v>
      </c>
      <c r="J37" s="262">
        <v>6</v>
      </c>
      <c r="K37" s="284">
        <v>5</v>
      </c>
      <c r="L37" s="284">
        <f t="shared" si="11"/>
        <v>11</v>
      </c>
      <c r="M37" s="266">
        <f t="shared" si="1"/>
        <v>-0.15384615384615385</v>
      </c>
      <c r="N37" s="262">
        <v>5</v>
      </c>
      <c r="O37" s="284">
        <v>5</v>
      </c>
      <c r="P37" s="284">
        <f t="shared" si="12"/>
        <v>10</v>
      </c>
      <c r="Q37" s="266">
        <f t="shared" si="2"/>
        <v>-0.23076923076923078</v>
      </c>
      <c r="R37" s="262">
        <v>5</v>
      </c>
      <c r="S37" s="284">
        <v>5</v>
      </c>
      <c r="T37" s="299">
        <f t="shared" si="13"/>
        <v>10</v>
      </c>
      <c r="U37" s="266">
        <f t="shared" si="3"/>
        <v>-0.23076923076923078</v>
      </c>
      <c r="V37" s="262">
        <v>5</v>
      </c>
      <c r="W37" s="284">
        <v>5</v>
      </c>
      <c r="X37" s="299">
        <f t="shared" si="16"/>
        <v>10</v>
      </c>
      <c r="Y37" s="266">
        <f t="shared" si="4"/>
        <v>-0.23076923076923078</v>
      </c>
      <c r="Z37" s="262">
        <v>5</v>
      </c>
      <c r="AA37" s="284">
        <v>5</v>
      </c>
      <c r="AB37" s="299">
        <f t="shared" si="14"/>
        <v>10</v>
      </c>
      <c r="AC37" s="266">
        <f t="shared" si="0"/>
        <v>-0.23076923076923078</v>
      </c>
    </row>
    <row r="38" spans="1:29" x14ac:dyDescent="0.2">
      <c r="A38" s="261" t="s">
        <v>5</v>
      </c>
      <c r="B38" s="262">
        <v>13</v>
      </c>
      <c r="C38" s="284">
        <v>7</v>
      </c>
      <c r="D38" s="300">
        <f t="shared" si="10"/>
        <v>20</v>
      </c>
      <c r="E38" s="264"/>
      <c r="F38" s="262">
        <v>13</v>
      </c>
      <c r="G38" s="284">
        <v>8</v>
      </c>
      <c r="H38" s="299">
        <f t="shared" si="15"/>
        <v>21</v>
      </c>
      <c r="I38" s="266">
        <f t="shared" si="6"/>
        <v>0.05</v>
      </c>
      <c r="J38" s="262">
        <v>13</v>
      </c>
      <c r="K38" s="284">
        <v>8</v>
      </c>
      <c r="L38" s="284">
        <f t="shared" si="11"/>
        <v>21</v>
      </c>
      <c r="M38" s="266">
        <f t="shared" si="1"/>
        <v>0.05</v>
      </c>
      <c r="N38" s="262">
        <v>13</v>
      </c>
      <c r="O38" s="284">
        <v>8</v>
      </c>
      <c r="P38" s="284">
        <f t="shared" si="12"/>
        <v>21</v>
      </c>
      <c r="Q38" s="266">
        <f t="shared" si="2"/>
        <v>0.05</v>
      </c>
      <c r="R38" s="262">
        <v>13</v>
      </c>
      <c r="S38" s="284">
        <v>8</v>
      </c>
      <c r="T38" s="299">
        <f t="shared" si="13"/>
        <v>21</v>
      </c>
      <c r="U38" s="266">
        <f t="shared" si="3"/>
        <v>0.05</v>
      </c>
      <c r="V38" s="262">
        <v>13</v>
      </c>
      <c r="W38" s="284">
        <v>7</v>
      </c>
      <c r="X38" s="299">
        <f t="shared" si="16"/>
        <v>20</v>
      </c>
      <c r="Y38" s="266">
        <f t="shared" si="4"/>
        <v>0</v>
      </c>
      <c r="Z38" s="262">
        <v>13</v>
      </c>
      <c r="AA38" s="284">
        <v>7</v>
      </c>
      <c r="AB38" s="299">
        <f t="shared" si="14"/>
        <v>20</v>
      </c>
      <c r="AC38" s="266">
        <f t="shared" si="0"/>
        <v>0</v>
      </c>
    </row>
    <row r="39" spans="1:29" ht="13.5" thickBot="1" x14ac:dyDescent="0.25">
      <c r="A39" s="302" t="s">
        <v>38</v>
      </c>
      <c r="B39" s="303">
        <v>37</v>
      </c>
      <c r="C39" s="304">
        <v>1</v>
      </c>
      <c r="D39" s="305">
        <f t="shared" si="10"/>
        <v>38</v>
      </c>
      <c r="E39" s="306"/>
      <c r="F39" s="303">
        <v>36</v>
      </c>
      <c r="G39" s="304">
        <v>1</v>
      </c>
      <c r="H39" s="299">
        <f t="shared" si="15"/>
        <v>37</v>
      </c>
      <c r="I39" s="307">
        <f t="shared" si="6"/>
        <v>-2.6315789473684209E-2</v>
      </c>
      <c r="J39" s="303">
        <v>36</v>
      </c>
      <c r="K39" s="304">
        <v>1</v>
      </c>
      <c r="L39" s="304">
        <f t="shared" si="11"/>
        <v>37</v>
      </c>
      <c r="M39" s="307">
        <f t="shared" si="1"/>
        <v>-2.6315789473684209E-2</v>
      </c>
      <c r="N39" s="303">
        <v>36</v>
      </c>
      <c r="O39" s="304">
        <v>1</v>
      </c>
      <c r="P39" s="304">
        <f t="shared" si="12"/>
        <v>37</v>
      </c>
      <c r="Q39" s="307">
        <f t="shared" si="2"/>
        <v>-2.6315789473684209E-2</v>
      </c>
      <c r="R39" s="303">
        <v>36</v>
      </c>
      <c r="S39" s="304">
        <v>1</v>
      </c>
      <c r="T39" s="304">
        <f t="shared" si="13"/>
        <v>37</v>
      </c>
      <c r="U39" s="307">
        <f t="shared" si="3"/>
        <v>-2.6315789473684209E-2</v>
      </c>
      <c r="V39" s="303">
        <v>40</v>
      </c>
      <c r="W39" s="304">
        <v>1</v>
      </c>
      <c r="X39" s="304">
        <f t="shared" si="16"/>
        <v>41</v>
      </c>
      <c r="Y39" s="307">
        <f t="shared" si="4"/>
        <v>7.8947368421052627E-2</v>
      </c>
      <c r="Z39" s="303">
        <v>40</v>
      </c>
      <c r="AA39" s="304">
        <v>1</v>
      </c>
      <c r="AB39" s="304">
        <f t="shared" si="14"/>
        <v>41</v>
      </c>
      <c r="AC39" s="307">
        <f t="shared" si="0"/>
        <v>7.8947368421052627E-2</v>
      </c>
    </row>
    <row r="40" spans="1:29" ht="13.5" thickTop="1" x14ac:dyDescent="0.2">
      <c r="A40" s="898" t="s">
        <v>50</v>
      </c>
      <c r="B40" s="898"/>
      <c r="C40" s="898"/>
      <c r="D40" s="898"/>
      <c r="E40" s="898"/>
      <c r="F40" s="898"/>
      <c r="G40" s="898"/>
      <c r="H40" s="898"/>
      <c r="I40" s="898"/>
      <c r="J40" s="898"/>
      <c r="K40" s="898"/>
      <c r="L40" s="898"/>
      <c r="M40" s="898"/>
      <c r="N40" s="898"/>
      <c r="O40" s="898"/>
      <c r="P40" s="898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8"/>
      <c r="AC40" s="898"/>
    </row>
    <row r="41" spans="1:29" x14ac:dyDescent="0.2">
      <c r="A41" s="358"/>
      <c r="B41" s="358"/>
      <c r="C41" s="358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</row>
    <row r="42" spans="1:29" ht="13.5" thickBot="1" x14ac:dyDescent="0.25">
      <c r="A42" s="358"/>
      <c r="B42" s="358"/>
      <c r="C42" s="358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</row>
    <row r="43" spans="1:29" ht="14.25" thickTop="1" thickBot="1" x14ac:dyDescent="0.25">
      <c r="A43" s="251"/>
      <c r="B43" s="889" t="s">
        <v>125</v>
      </c>
      <c r="C43" s="890"/>
      <c r="D43" s="890"/>
      <c r="E43" s="891"/>
      <c r="F43" s="889" t="s">
        <v>126</v>
      </c>
      <c r="G43" s="890"/>
      <c r="H43" s="890"/>
      <c r="I43" s="891"/>
      <c r="J43" s="889" t="s">
        <v>127</v>
      </c>
      <c r="K43" s="890"/>
      <c r="L43" s="890"/>
      <c r="M43" s="891"/>
      <c r="N43" s="889" t="s">
        <v>128</v>
      </c>
      <c r="O43" s="890"/>
      <c r="P43" s="890"/>
      <c r="Q43" s="891"/>
      <c r="R43" s="889"/>
      <c r="S43" s="901"/>
      <c r="T43" s="901"/>
      <c r="U43" s="902"/>
      <c r="V43" s="900"/>
      <c r="W43" s="901"/>
      <c r="X43" s="901"/>
      <c r="Y43" s="902"/>
      <c r="Z43" s="900"/>
      <c r="AA43" s="901"/>
      <c r="AB43" s="901"/>
      <c r="AC43" s="902"/>
    </row>
    <row r="44" spans="1:29" ht="14.25" thickTop="1" thickBot="1" x14ac:dyDescent="0.25">
      <c r="A44" s="159"/>
      <c r="B44" s="63" t="s">
        <v>22</v>
      </c>
      <c r="C44" s="64" t="s">
        <v>21</v>
      </c>
      <c r="D44" s="58" t="s">
        <v>23</v>
      </c>
      <c r="E44" s="56" t="s">
        <v>47</v>
      </c>
      <c r="F44" s="63" t="s">
        <v>22</v>
      </c>
      <c r="G44" s="64" t="s">
        <v>21</v>
      </c>
      <c r="H44" s="58" t="s">
        <v>23</v>
      </c>
      <c r="I44" s="56" t="s">
        <v>47</v>
      </c>
      <c r="J44" s="63" t="s">
        <v>22</v>
      </c>
      <c r="K44" s="64" t="s">
        <v>21</v>
      </c>
      <c r="L44" s="58" t="s">
        <v>23</v>
      </c>
      <c r="M44" s="56" t="s">
        <v>47</v>
      </c>
      <c r="N44" s="63" t="s">
        <v>22</v>
      </c>
      <c r="O44" s="64" t="s">
        <v>21</v>
      </c>
      <c r="P44" s="58" t="s">
        <v>23</v>
      </c>
      <c r="Q44" s="56" t="s">
        <v>47</v>
      </c>
      <c r="R44" s="63" t="s">
        <v>22</v>
      </c>
      <c r="S44" s="64" t="s">
        <v>21</v>
      </c>
      <c r="T44" s="58" t="s">
        <v>23</v>
      </c>
      <c r="U44" s="56" t="s">
        <v>47</v>
      </c>
      <c r="V44" s="63" t="s">
        <v>22</v>
      </c>
      <c r="W44" s="64" t="s">
        <v>21</v>
      </c>
      <c r="X44" s="58" t="s">
        <v>23</v>
      </c>
      <c r="Y44" s="56" t="s">
        <v>47</v>
      </c>
      <c r="Z44" s="63" t="s">
        <v>22</v>
      </c>
      <c r="AA44" s="64" t="s">
        <v>21</v>
      </c>
      <c r="AB44" s="66" t="s">
        <v>48</v>
      </c>
      <c r="AC44" s="60" t="s">
        <v>47</v>
      </c>
    </row>
    <row r="45" spans="1:29" ht="14.25" thickTop="1" thickBot="1" x14ac:dyDescent="0.25">
      <c r="A45" s="160" t="s">
        <v>84</v>
      </c>
      <c r="B45" s="161">
        <f>B46+B50+B56</f>
        <v>648</v>
      </c>
      <c r="C45" s="162">
        <f>C46+C50+C56</f>
        <v>253</v>
      </c>
      <c r="D45" s="163">
        <f>D46+D50+D56</f>
        <v>901</v>
      </c>
      <c r="E45" s="164">
        <f t="shared" ref="E45:E81" si="17">(D45-$D3)/$D3</f>
        <v>-0.10703666997026759</v>
      </c>
      <c r="F45" s="161">
        <f>F46+F50+F56</f>
        <v>648</v>
      </c>
      <c r="G45" s="162">
        <f>G46+G50+G56</f>
        <v>253</v>
      </c>
      <c r="H45" s="163">
        <f>H46+H50+H56</f>
        <v>901</v>
      </c>
      <c r="I45" s="164">
        <f t="shared" ref="I45:I81" si="18">(H45-$D3)/$D3</f>
        <v>-0.10703666997026759</v>
      </c>
      <c r="J45" s="161">
        <f>J46+J50+J56</f>
        <v>634</v>
      </c>
      <c r="K45" s="162">
        <f>K46+K50+K56</f>
        <v>247</v>
      </c>
      <c r="L45" s="163">
        <f>L46+L50+L56</f>
        <v>881</v>
      </c>
      <c r="M45" s="164">
        <f t="shared" ref="M45:M81" si="19">(L45-$D3)/$D3</f>
        <v>-0.12685827552031714</v>
      </c>
      <c r="N45" s="161">
        <f>N46+N50+N56</f>
        <v>635</v>
      </c>
      <c r="O45" s="166">
        <f>O46+O50+O56</f>
        <v>243</v>
      </c>
      <c r="P45" s="163">
        <f>P46+P50+P56</f>
        <v>878</v>
      </c>
      <c r="Q45" s="164">
        <f t="shared" ref="Q45:Q66" si="20">(P45-$D3)/$D3</f>
        <v>-0.12983151635282458</v>
      </c>
      <c r="R45" s="161">
        <f>R46+R50+R56</f>
        <v>0</v>
      </c>
      <c r="S45" s="166">
        <f>S46+S50+S56</f>
        <v>0</v>
      </c>
      <c r="T45" s="163">
        <f>T46+T50+T56</f>
        <v>0</v>
      </c>
      <c r="U45" s="164">
        <f t="shared" ref="U45:U60" si="21">($H3-T45)/$H3</f>
        <v>1</v>
      </c>
      <c r="V45" s="161">
        <f>V46+V50+V56</f>
        <v>0</v>
      </c>
      <c r="W45" s="166">
        <f>W46+W50+W56</f>
        <v>0</v>
      </c>
      <c r="X45" s="163">
        <f>X46+X50+X56</f>
        <v>0</v>
      </c>
      <c r="Y45" s="164">
        <f t="shared" ref="Y45:Y60" si="22">($H3-X45)/$H3</f>
        <v>1</v>
      </c>
      <c r="Z45" s="161">
        <f>Z46+Z50+Z56</f>
        <v>0</v>
      </c>
      <c r="AA45" s="166">
        <f>AA46+AA50+AA56</f>
        <v>0</v>
      </c>
      <c r="AB45" s="163">
        <f>AB46+AB50+AB56</f>
        <v>0</v>
      </c>
      <c r="AC45" s="236">
        <f t="shared" ref="AC45:AC60" si="23">($H3-AB45)/$H3</f>
        <v>1</v>
      </c>
    </row>
    <row r="46" spans="1:29" ht="13.5" thickBot="1" x14ac:dyDescent="0.25">
      <c r="A46" s="252" t="s">
        <v>105</v>
      </c>
      <c r="B46" s="253">
        <f>B47+B49</f>
        <v>53</v>
      </c>
      <c r="C46" s="254">
        <f>C47+C49</f>
        <v>17</v>
      </c>
      <c r="D46" s="254">
        <f>D47+D49</f>
        <v>70</v>
      </c>
      <c r="E46" s="308">
        <f t="shared" si="17"/>
        <v>-0.34579439252336447</v>
      </c>
      <c r="F46" s="253">
        <f>F47+F49</f>
        <v>54</v>
      </c>
      <c r="G46" s="254">
        <f>G47+G49</f>
        <v>17</v>
      </c>
      <c r="H46" s="254">
        <f>H47+H49</f>
        <v>71</v>
      </c>
      <c r="I46" s="308">
        <f t="shared" si="18"/>
        <v>-0.3364485981308411</v>
      </c>
      <c r="J46" s="253">
        <f>J47+J49</f>
        <v>52</v>
      </c>
      <c r="K46" s="254">
        <f>K47+K49</f>
        <v>16</v>
      </c>
      <c r="L46" s="254">
        <f>L47+L49</f>
        <v>68</v>
      </c>
      <c r="M46" s="308">
        <f t="shared" si="19"/>
        <v>-0.3644859813084112</v>
      </c>
      <c r="N46" s="253">
        <f>N47+N49</f>
        <v>54</v>
      </c>
      <c r="O46" s="254">
        <f>O47+O49</f>
        <v>15</v>
      </c>
      <c r="P46" s="254">
        <f>P47+P49</f>
        <v>69</v>
      </c>
      <c r="Q46" s="308">
        <f t="shared" si="20"/>
        <v>-0.35514018691588783</v>
      </c>
      <c r="R46" s="253">
        <f>R47+R49</f>
        <v>0</v>
      </c>
      <c r="S46" s="254">
        <f>S47+S49</f>
        <v>0</v>
      </c>
      <c r="T46" s="254">
        <f>T47+T49</f>
        <v>0</v>
      </c>
      <c r="U46" s="308">
        <f t="shared" si="21"/>
        <v>1</v>
      </c>
      <c r="V46" s="253">
        <f>V47+V49</f>
        <v>0</v>
      </c>
      <c r="W46" s="254">
        <f>W47+W49</f>
        <v>0</v>
      </c>
      <c r="X46" s="254">
        <f>X47+X49</f>
        <v>0</v>
      </c>
      <c r="Y46" s="308">
        <f t="shared" si="22"/>
        <v>1</v>
      </c>
      <c r="Z46" s="253">
        <f>Z47+Z49</f>
        <v>0</v>
      </c>
      <c r="AA46" s="254">
        <f>AA47+AA49</f>
        <v>0</v>
      </c>
      <c r="AB46" s="254">
        <f>AB47+AB49</f>
        <v>0</v>
      </c>
      <c r="AC46" s="309">
        <f t="shared" si="23"/>
        <v>1</v>
      </c>
    </row>
    <row r="47" spans="1:29" ht="13.5" thickBot="1" x14ac:dyDescent="0.25">
      <c r="A47" s="261" t="s">
        <v>10</v>
      </c>
      <c r="B47" s="310">
        <v>11</v>
      </c>
      <c r="C47" s="311">
        <v>5</v>
      </c>
      <c r="D47" s="312">
        <f>B47+C47</f>
        <v>16</v>
      </c>
      <c r="E47" s="313">
        <f t="shared" si="17"/>
        <v>-0.2</v>
      </c>
      <c r="F47" s="310">
        <v>11</v>
      </c>
      <c r="G47" s="311">
        <v>5</v>
      </c>
      <c r="H47" s="311">
        <f>(F47+G47)</f>
        <v>16</v>
      </c>
      <c r="I47" s="313">
        <f t="shared" si="18"/>
        <v>-0.2</v>
      </c>
      <c r="J47" s="310">
        <v>11</v>
      </c>
      <c r="K47" s="311">
        <v>5</v>
      </c>
      <c r="L47" s="311">
        <f>(J47+K47)</f>
        <v>16</v>
      </c>
      <c r="M47" s="313">
        <f t="shared" si="19"/>
        <v>-0.2</v>
      </c>
      <c r="N47" s="310">
        <v>11</v>
      </c>
      <c r="O47" s="311">
        <v>4</v>
      </c>
      <c r="P47" s="311">
        <f>SUM(N47:O47)</f>
        <v>15</v>
      </c>
      <c r="Q47" s="313">
        <f t="shared" si="20"/>
        <v>-0.25</v>
      </c>
      <c r="R47" s="310"/>
      <c r="S47" s="311"/>
      <c r="T47" s="311"/>
      <c r="U47" s="313">
        <f t="shared" si="21"/>
        <v>1</v>
      </c>
      <c r="V47" s="310"/>
      <c r="W47" s="311"/>
      <c r="X47" s="311"/>
      <c r="Y47" s="313">
        <f t="shared" si="22"/>
        <v>1</v>
      </c>
      <c r="Z47" s="310"/>
      <c r="AA47" s="311"/>
      <c r="AB47" s="311"/>
      <c r="AC47" s="281">
        <f t="shared" si="23"/>
        <v>1</v>
      </c>
    </row>
    <row r="48" spans="1:29" x14ac:dyDescent="0.2">
      <c r="A48" s="276" t="s">
        <v>40</v>
      </c>
      <c r="B48" s="262">
        <v>4</v>
      </c>
      <c r="C48" s="263">
        <v>1</v>
      </c>
      <c r="D48" s="263">
        <f>B48+C48</f>
        <v>5</v>
      </c>
      <c r="E48" s="313">
        <f t="shared" si="17"/>
        <v>-0.375</v>
      </c>
      <c r="F48" s="262">
        <v>4</v>
      </c>
      <c r="G48" s="263">
        <v>1</v>
      </c>
      <c r="H48" s="263">
        <f>F48+G48</f>
        <v>5</v>
      </c>
      <c r="I48" s="325">
        <f t="shared" si="18"/>
        <v>-0.375</v>
      </c>
      <c r="J48" s="298">
        <v>4</v>
      </c>
      <c r="K48" s="326">
        <v>1</v>
      </c>
      <c r="L48" s="326">
        <f>J48+K48</f>
        <v>5</v>
      </c>
      <c r="M48" s="325">
        <f t="shared" si="19"/>
        <v>-0.375</v>
      </c>
      <c r="N48" s="298">
        <v>3</v>
      </c>
      <c r="O48" s="326">
        <v>1</v>
      </c>
      <c r="P48" s="326">
        <f>N48+O48</f>
        <v>4</v>
      </c>
      <c r="Q48" s="325">
        <f t="shared" si="20"/>
        <v>-0.5</v>
      </c>
      <c r="R48" s="298"/>
      <c r="S48" s="326"/>
      <c r="T48" s="326">
        <f>R48+S48</f>
        <v>0</v>
      </c>
      <c r="U48" s="325">
        <f t="shared" si="21"/>
        <v>1</v>
      </c>
      <c r="V48" s="298"/>
      <c r="W48" s="326"/>
      <c r="X48" s="326">
        <f>V48+W48</f>
        <v>0</v>
      </c>
      <c r="Y48" s="325">
        <f t="shared" si="22"/>
        <v>1</v>
      </c>
      <c r="Z48" s="298"/>
      <c r="AA48" s="326"/>
      <c r="AB48" s="278"/>
      <c r="AC48" s="327">
        <f t="shared" si="23"/>
        <v>1</v>
      </c>
    </row>
    <row r="49" spans="1:29" ht="13.5" thickBot="1" x14ac:dyDescent="0.25">
      <c r="A49" s="283" t="s">
        <v>86</v>
      </c>
      <c r="B49" s="316">
        <v>42</v>
      </c>
      <c r="C49" s="317">
        <v>12</v>
      </c>
      <c r="D49" s="318">
        <f>B49+C49</f>
        <v>54</v>
      </c>
      <c r="E49" s="319">
        <f t="shared" si="17"/>
        <v>-0.31645569620253167</v>
      </c>
      <c r="F49" s="316">
        <v>43</v>
      </c>
      <c r="G49" s="317">
        <v>12</v>
      </c>
      <c r="H49" s="317">
        <f>(F49+G49)</f>
        <v>55</v>
      </c>
      <c r="I49" s="319">
        <f t="shared" si="18"/>
        <v>-0.30379746835443039</v>
      </c>
      <c r="J49" s="316">
        <v>41</v>
      </c>
      <c r="K49" s="317">
        <v>11</v>
      </c>
      <c r="L49" s="317">
        <f>(J49+K49)</f>
        <v>52</v>
      </c>
      <c r="M49" s="319">
        <f t="shared" si="19"/>
        <v>-0.34177215189873417</v>
      </c>
      <c r="N49" s="316">
        <v>43</v>
      </c>
      <c r="O49" s="317">
        <v>11</v>
      </c>
      <c r="P49" s="317">
        <f>SUM(N49:O49)</f>
        <v>54</v>
      </c>
      <c r="Q49" s="319">
        <f t="shared" si="20"/>
        <v>-0.31645569620253167</v>
      </c>
      <c r="R49" s="316"/>
      <c r="S49" s="317"/>
      <c r="T49" s="317"/>
      <c r="U49" s="319">
        <f t="shared" si="21"/>
        <v>1</v>
      </c>
      <c r="V49" s="316"/>
      <c r="W49" s="317"/>
      <c r="X49" s="317"/>
      <c r="Y49" s="319">
        <f t="shared" si="22"/>
        <v>1</v>
      </c>
      <c r="Z49" s="316"/>
      <c r="AA49" s="317"/>
      <c r="AB49" s="317"/>
      <c r="AC49" s="289">
        <f t="shared" si="23"/>
        <v>1</v>
      </c>
    </row>
    <row r="50" spans="1:29" ht="13.5" thickBot="1" x14ac:dyDescent="0.25">
      <c r="A50" s="268" t="s">
        <v>81</v>
      </c>
      <c r="B50" s="269">
        <f>SUM(B51:B55)</f>
        <v>42</v>
      </c>
      <c r="C50" s="270">
        <f>SUM(C51:C55)</f>
        <v>15</v>
      </c>
      <c r="D50" s="271">
        <f>SUM(D51:D55)</f>
        <v>57</v>
      </c>
      <c r="E50" s="320">
        <f t="shared" si="17"/>
        <v>-0.13636363636363635</v>
      </c>
      <c r="F50" s="269">
        <f>SUM(F51:F55)</f>
        <v>41</v>
      </c>
      <c r="G50" s="270">
        <f>SUM(G51:G55)</f>
        <v>15</v>
      </c>
      <c r="H50" s="270">
        <f t="shared" ref="H50:H55" si="24">F50+G50</f>
        <v>56</v>
      </c>
      <c r="I50" s="320">
        <f t="shared" si="18"/>
        <v>-0.15151515151515152</v>
      </c>
      <c r="J50" s="269">
        <f>SUM(J51:J55)</f>
        <v>41</v>
      </c>
      <c r="K50" s="270">
        <f>SUM(K51:K55)</f>
        <v>15</v>
      </c>
      <c r="L50" s="270">
        <f t="shared" ref="L50:L55" si="25">J50+K50</f>
        <v>56</v>
      </c>
      <c r="M50" s="320">
        <f t="shared" si="19"/>
        <v>-0.15151515151515152</v>
      </c>
      <c r="N50" s="269">
        <f>SUM(N51:N55)</f>
        <v>39</v>
      </c>
      <c r="O50" s="270">
        <f>SUM(O51:O55)</f>
        <v>13</v>
      </c>
      <c r="P50" s="270">
        <f>N50+O50</f>
        <v>52</v>
      </c>
      <c r="Q50" s="320">
        <f t="shared" si="20"/>
        <v>-0.21212121212121213</v>
      </c>
      <c r="R50" s="269">
        <f>SUM(R51:R55)</f>
        <v>0</v>
      </c>
      <c r="S50" s="270">
        <f>SUM(S51:S55)</f>
        <v>0</v>
      </c>
      <c r="T50" s="274">
        <f t="shared" ref="T50:T55" si="26">R50+S50</f>
        <v>0</v>
      </c>
      <c r="U50" s="320">
        <f t="shared" si="21"/>
        <v>1</v>
      </c>
      <c r="V50" s="269">
        <f>SUM(V51:V55)</f>
        <v>0</v>
      </c>
      <c r="W50" s="270">
        <f>SUM(W51:W55)</f>
        <v>0</v>
      </c>
      <c r="X50" s="270">
        <f t="shared" ref="X50:X55" si="27">SUM(V50:W50)</f>
        <v>0</v>
      </c>
      <c r="Y50" s="320">
        <f t="shared" si="22"/>
        <v>1</v>
      </c>
      <c r="Z50" s="269">
        <f>SUM(Z51:Z55)</f>
        <v>0</v>
      </c>
      <c r="AA50" s="270">
        <f>SUM(AA51:AA55)</f>
        <v>0</v>
      </c>
      <c r="AB50" s="270">
        <f t="shared" ref="AB50:AB55" si="28">SUM(Z50:AA50)</f>
        <v>0</v>
      </c>
      <c r="AC50" s="321">
        <f t="shared" si="23"/>
        <v>1</v>
      </c>
    </row>
    <row r="51" spans="1:29" x14ac:dyDescent="0.2">
      <c r="A51" s="276" t="s">
        <v>9</v>
      </c>
      <c r="B51" s="277">
        <v>13</v>
      </c>
      <c r="C51" s="282">
        <v>5</v>
      </c>
      <c r="D51" s="279">
        <f>B51+C51</f>
        <v>18</v>
      </c>
      <c r="E51" s="281">
        <f t="shared" si="17"/>
        <v>-5.2631578947368418E-2</v>
      </c>
      <c r="F51" s="277">
        <v>13</v>
      </c>
      <c r="G51" s="282">
        <v>5</v>
      </c>
      <c r="H51" s="265">
        <f t="shared" si="24"/>
        <v>18</v>
      </c>
      <c r="I51" s="281">
        <f t="shared" si="18"/>
        <v>-5.2631578947368418E-2</v>
      </c>
      <c r="J51" s="277">
        <v>13</v>
      </c>
      <c r="K51" s="278">
        <v>5</v>
      </c>
      <c r="L51" s="265">
        <f t="shared" si="25"/>
        <v>18</v>
      </c>
      <c r="M51" s="281">
        <f t="shared" si="19"/>
        <v>-5.2631578947368418E-2</v>
      </c>
      <c r="N51" s="277">
        <v>13</v>
      </c>
      <c r="O51" s="278">
        <v>5</v>
      </c>
      <c r="P51" s="265">
        <f>SUM(N51:O51)</f>
        <v>18</v>
      </c>
      <c r="Q51" s="281">
        <f t="shared" si="20"/>
        <v>-5.2631578947368418E-2</v>
      </c>
      <c r="R51" s="277"/>
      <c r="S51" s="278"/>
      <c r="T51" s="265">
        <f t="shared" si="26"/>
        <v>0</v>
      </c>
      <c r="U51" s="281">
        <f t="shared" si="21"/>
        <v>1</v>
      </c>
      <c r="V51" s="277"/>
      <c r="W51" s="278"/>
      <c r="X51" s="265">
        <f t="shared" si="27"/>
        <v>0</v>
      </c>
      <c r="Y51" s="281">
        <f t="shared" si="22"/>
        <v>1</v>
      </c>
      <c r="Z51" s="277"/>
      <c r="AA51" s="282"/>
      <c r="AB51" s="265">
        <f t="shared" si="28"/>
        <v>0</v>
      </c>
      <c r="AC51" s="281">
        <f t="shared" si="23"/>
        <v>1</v>
      </c>
    </row>
    <row r="52" spans="1:29" x14ac:dyDescent="0.2">
      <c r="A52" s="283" t="s">
        <v>3</v>
      </c>
      <c r="B52" s="262">
        <v>12</v>
      </c>
      <c r="C52" s="285">
        <v>1</v>
      </c>
      <c r="D52" s="263">
        <f>B52+C52</f>
        <v>13</v>
      </c>
      <c r="E52" s="266">
        <f t="shared" si="17"/>
        <v>-7.1428571428571425E-2</v>
      </c>
      <c r="F52" s="262">
        <v>11</v>
      </c>
      <c r="G52" s="285">
        <v>1</v>
      </c>
      <c r="H52" s="263">
        <f t="shared" si="24"/>
        <v>12</v>
      </c>
      <c r="I52" s="266">
        <f t="shared" si="18"/>
        <v>-0.14285714285714285</v>
      </c>
      <c r="J52" s="262">
        <v>10</v>
      </c>
      <c r="K52" s="263">
        <v>1</v>
      </c>
      <c r="L52" s="263">
        <f t="shared" si="25"/>
        <v>11</v>
      </c>
      <c r="M52" s="266">
        <f t="shared" si="19"/>
        <v>-0.21428571428571427</v>
      </c>
      <c r="N52" s="262">
        <v>10</v>
      </c>
      <c r="O52" s="263">
        <v>1</v>
      </c>
      <c r="P52" s="263">
        <f>SUM(N52:O52)</f>
        <v>11</v>
      </c>
      <c r="Q52" s="266">
        <f t="shared" si="20"/>
        <v>-0.21428571428571427</v>
      </c>
      <c r="R52" s="262"/>
      <c r="S52" s="263"/>
      <c r="T52" s="263">
        <f t="shared" si="26"/>
        <v>0</v>
      </c>
      <c r="U52" s="266">
        <f t="shared" si="21"/>
        <v>1</v>
      </c>
      <c r="V52" s="262"/>
      <c r="W52" s="263"/>
      <c r="X52" s="263">
        <f t="shared" si="27"/>
        <v>0</v>
      </c>
      <c r="Y52" s="266">
        <f t="shared" si="22"/>
        <v>1</v>
      </c>
      <c r="Z52" s="262"/>
      <c r="AA52" s="284"/>
      <c r="AB52" s="263">
        <f t="shared" si="28"/>
        <v>0</v>
      </c>
      <c r="AC52" s="266">
        <f t="shared" si="23"/>
        <v>1</v>
      </c>
    </row>
    <row r="53" spans="1:29" x14ac:dyDescent="0.2">
      <c r="A53" s="283" t="s">
        <v>13</v>
      </c>
      <c r="B53" s="262">
        <v>1</v>
      </c>
      <c r="C53" s="284">
        <v>6</v>
      </c>
      <c r="D53" s="263">
        <f>B53+C53</f>
        <v>7</v>
      </c>
      <c r="E53" s="266">
        <f t="shared" si="17"/>
        <v>-0.22222222222222221</v>
      </c>
      <c r="F53" s="262">
        <v>1</v>
      </c>
      <c r="G53" s="284">
        <v>6</v>
      </c>
      <c r="H53" s="263">
        <f t="shared" si="24"/>
        <v>7</v>
      </c>
      <c r="I53" s="266">
        <f t="shared" si="18"/>
        <v>-0.22222222222222221</v>
      </c>
      <c r="J53" s="262">
        <v>1</v>
      </c>
      <c r="K53" s="263">
        <v>6</v>
      </c>
      <c r="L53" s="263">
        <f t="shared" si="25"/>
        <v>7</v>
      </c>
      <c r="M53" s="266">
        <f t="shared" si="19"/>
        <v>-0.22222222222222221</v>
      </c>
      <c r="N53" s="262">
        <v>1</v>
      </c>
      <c r="O53" s="263">
        <v>6</v>
      </c>
      <c r="P53" s="263">
        <f>SUM(N53:O53)</f>
        <v>7</v>
      </c>
      <c r="Q53" s="266">
        <f t="shared" si="20"/>
        <v>-0.22222222222222221</v>
      </c>
      <c r="R53" s="262"/>
      <c r="S53" s="263"/>
      <c r="T53" s="263">
        <f t="shared" si="26"/>
        <v>0</v>
      </c>
      <c r="U53" s="266">
        <f t="shared" si="21"/>
        <v>1</v>
      </c>
      <c r="V53" s="262"/>
      <c r="W53" s="263"/>
      <c r="X53" s="263">
        <f t="shared" si="27"/>
        <v>0</v>
      </c>
      <c r="Y53" s="266">
        <f t="shared" si="22"/>
        <v>1</v>
      </c>
      <c r="Z53" s="262"/>
      <c r="AA53" s="284"/>
      <c r="AB53" s="263">
        <f t="shared" si="28"/>
        <v>0</v>
      </c>
      <c r="AC53" s="266">
        <f t="shared" si="23"/>
        <v>1</v>
      </c>
    </row>
    <row r="54" spans="1:29" x14ac:dyDescent="0.2">
      <c r="A54" s="283" t="s">
        <v>80</v>
      </c>
      <c r="B54" s="262">
        <v>10</v>
      </c>
      <c r="C54" s="284">
        <v>1</v>
      </c>
      <c r="D54" s="263">
        <f>B54+C54</f>
        <v>11</v>
      </c>
      <c r="E54" s="322">
        <f t="shared" si="17"/>
        <v>-0.15384615384615385</v>
      </c>
      <c r="F54" s="262">
        <v>10</v>
      </c>
      <c r="G54" s="284">
        <v>1</v>
      </c>
      <c r="H54" s="263">
        <f t="shared" si="24"/>
        <v>11</v>
      </c>
      <c r="I54" s="322">
        <f t="shared" si="18"/>
        <v>-0.15384615384615385</v>
      </c>
      <c r="J54" s="262">
        <v>11</v>
      </c>
      <c r="K54" s="263">
        <v>1</v>
      </c>
      <c r="L54" s="263">
        <f t="shared" si="25"/>
        <v>12</v>
      </c>
      <c r="M54" s="322">
        <f t="shared" si="19"/>
        <v>-7.6923076923076927E-2</v>
      </c>
      <c r="N54" s="262">
        <v>11</v>
      </c>
      <c r="O54" s="263">
        <v>1</v>
      </c>
      <c r="P54" s="263">
        <f>SUM(N54:O54)</f>
        <v>12</v>
      </c>
      <c r="Q54" s="322">
        <f t="shared" si="20"/>
        <v>-7.6923076923076927E-2</v>
      </c>
      <c r="R54" s="262"/>
      <c r="S54" s="263"/>
      <c r="T54" s="263">
        <f t="shared" si="26"/>
        <v>0</v>
      </c>
      <c r="U54" s="322">
        <f t="shared" si="21"/>
        <v>1</v>
      </c>
      <c r="V54" s="262"/>
      <c r="W54" s="263"/>
      <c r="X54" s="263">
        <f t="shared" si="27"/>
        <v>0</v>
      </c>
      <c r="Y54" s="322">
        <f t="shared" si="22"/>
        <v>1</v>
      </c>
      <c r="Z54" s="262"/>
      <c r="AA54" s="284"/>
      <c r="AB54" s="263">
        <f t="shared" si="28"/>
        <v>0</v>
      </c>
      <c r="AC54" s="322">
        <f t="shared" si="23"/>
        <v>1</v>
      </c>
    </row>
    <row r="55" spans="1:29" ht="13.5" thickBot="1" x14ac:dyDescent="0.25">
      <c r="A55" s="267" t="s">
        <v>86</v>
      </c>
      <c r="B55" s="277">
        <v>6</v>
      </c>
      <c r="C55" s="282">
        <v>2</v>
      </c>
      <c r="D55" s="286">
        <f>B55+C55</f>
        <v>8</v>
      </c>
      <c r="E55" s="266">
        <f t="shared" si="17"/>
        <v>-0.27272727272727271</v>
      </c>
      <c r="F55" s="277">
        <v>6</v>
      </c>
      <c r="G55" s="282">
        <v>2</v>
      </c>
      <c r="H55" s="288">
        <f t="shared" si="24"/>
        <v>8</v>
      </c>
      <c r="I55" s="266">
        <f t="shared" si="18"/>
        <v>-0.27272727272727271</v>
      </c>
      <c r="J55" s="277">
        <v>6</v>
      </c>
      <c r="K55" s="278">
        <v>2</v>
      </c>
      <c r="L55" s="288">
        <f t="shared" si="25"/>
        <v>8</v>
      </c>
      <c r="M55" s="266">
        <f t="shared" si="19"/>
        <v>-0.27272727272727271</v>
      </c>
      <c r="N55" s="277">
        <v>4</v>
      </c>
      <c r="O55" s="278">
        <v>0</v>
      </c>
      <c r="P55" s="288">
        <f>SUM(N55:O55)</f>
        <v>4</v>
      </c>
      <c r="Q55" s="266">
        <f t="shared" si="20"/>
        <v>-0.63636363636363635</v>
      </c>
      <c r="R55" s="277"/>
      <c r="S55" s="278"/>
      <c r="T55" s="288">
        <f t="shared" si="26"/>
        <v>0</v>
      </c>
      <c r="U55" s="266">
        <f t="shared" si="21"/>
        <v>1</v>
      </c>
      <c r="V55" s="277"/>
      <c r="W55" s="278"/>
      <c r="X55" s="288">
        <f t="shared" si="27"/>
        <v>0</v>
      </c>
      <c r="Y55" s="266">
        <f t="shared" si="22"/>
        <v>1</v>
      </c>
      <c r="Z55" s="277"/>
      <c r="AA55" s="282"/>
      <c r="AB55" s="288">
        <f t="shared" si="28"/>
        <v>0</v>
      </c>
      <c r="AC55" s="266">
        <f t="shared" si="23"/>
        <v>1</v>
      </c>
    </row>
    <row r="56" spans="1:29" ht="13.5" thickBot="1" x14ac:dyDescent="0.25">
      <c r="A56" s="290" t="s">
        <v>82</v>
      </c>
      <c r="B56" s="291">
        <f>SUM(B57:B81)</f>
        <v>553</v>
      </c>
      <c r="C56" s="292">
        <f>SUM(C57:C81)</f>
        <v>221</v>
      </c>
      <c r="D56" s="293">
        <f>SUM(D57:D81)</f>
        <v>774</v>
      </c>
      <c r="E56" s="323">
        <f t="shared" si="17"/>
        <v>-7.4162679425837319E-2</v>
      </c>
      <c r="F56" s="291">
        <f>SUM(F57:F81)</f>
        <v>553</v>
      </c>
      <c r="G56" s="292">
        <f>SUM(G57:G81)</f>
        <v>221</v>
      </c>
      <c r="H56" s="293">
        <f>SUM(H57:H81)</f>
        <v>774</v>
      </c>
      <c r="I56" s="323">
        <f t="shared" si="18"/>
        <v>-7.4162679425837319E-2</v>
      </c>
      <c r="J56" s="291">
        <f>SUM(J57:J81)</f>
        <v>541</v>
      </c>
      <c r="K56" s="292">
        <f>SUM(K57:K81)</f>
        <v>216</v>
      </c>
      <c r="L56" s="292">
        <f>SUM(L57:L81)</f>
        <v>757</v>
      </c>
      <c r="M56" s="323">
        <f t="shared" si="19"/>
        <v>-9.4497607655502386E-2</v>
      </c>
      <c r="N56" s="291">
        <f>SUM(N57:N81)</f>
        <v>542</v>
      </c>
      <c r="O56" s="296">
        <f>SUM(O57:O81)</f>
        <v>215</v>
      </c>
      <c r="P56" s="292">
        <f>SUM(P57:P81)</f>
        <v>757</v>
      </c>
      <c r="Q56" s="323">
        <f t="shared" si="20"/>
        <v>-9.4497607655502386E-2</v>
      </c>
      <c r="R56" s="291">
        <f>SUM(R57:R81)</f>
        <v>0</v>
      </c>
      <c r="S56" s="296">
        <f>SUM(S57:S81)</f>
        <v>0</v>
      </c>
      <c r="T56" s="292">
        <f>SUM(T57:T81)</f>
        <v>0</v>
      </c>
      <c r="U56" s="323">
        <f t="shared" si="21"/>
        <v>1</v>
      </c>
      <c r="V56" s="291">
        <f>SUM(V57:V81)</f>
        <v>0</v>
      </c>
      <c r="W56" s="296">
        <f>SUM(W57:W81)</f>
        <v>0</v>
      </c>
      <c r="X56" s="292">
        <f>SUM(X57:X81)</f>
        <v>0</v>
      </c>
      <c r="Y56" s="323">
        <f t="shared" si="22"/>
        <v>1</v>
      </c>
      <c r="Z56" s="291">
        <f>SUM(Z57:Z81)</f>
        <v>0</v>
      </c>
      <c r="AA56" s="296">
        <f>SUM(AA57:AA81)</f>
        <v>0</v>
      </c>
      <c r="AB56" s="292">
        <f>SUM(AB57:AB81)</f>
        <v>0</v>
      </c>
      <c r="AC56" s="328">
        <f t="shared" si="23"/>
        <v>1</v>
      </c>
    </row>
    <row r="57" spans="1:29" x14ac:dyDescent="0.2">
      <c r="A57" s="261" t="s">
        <v>44</v>
      </c>
      <c r="B57" s="298">
        <v>61</v>
      </c>
      <c r="C57" s="299">
        <v>62</v>
      </c>
      <c r="D57" s="300">
        <f t="shared" ref="D57:D81" si="29">B57+C57</f>
        <v>123</v>
      </c>
      <c r="E57" s="281">
        <f t="shared" si="17"/>
        <v>-0.10869565217391304</v>
      </c>
      <c r="F57" s="298">
        <v>61</v>
      </c>
      <c r="G57" s="299">
        <v>62</v>
      </c>
      <c r="H57" s="299">
        <f t="shared" ref="H57:H81" si="30">F57+G57</f>
        <v>123</v>
      </c>
      <c r="I57" s="281">
        <f t="shared" si="18"/>
        <v>-0.10869565217391304</v>
      </c>
      <c r="J57" s="298">
        <v>60</v>
      </c>
      <c r="K57" s="299">
        <v>60</v>
      </c>
      <c r="L57" s="299">
        <f t="shared" ref="L57:L81" si="31">J57+K57</f>
        <v>120</v>
      </c>
      <c r="M57" s="281">
        <f t="shared" si="19"/>
        <v>-0.13043478260869565</v>
      </c>
      <c r="N57" s="298">
        <v>60</v>
      </c>
      <c r="O57" s="299">
        <v>61</v>
      </c>
      <c r="P57" s="299">
        <f t="shared" ref="P57:P81" si="32">N57+O57</f>
        <v>121</v>
      </c>
      <c r="Q57" s="281">
        <f t="shared" si="20"/>
        <v>-0.12318840579710146</v>
      </c>
      <c r="R57" s="298"/>
      <c r="S57" s="299"/>
      <c r="T57" s="299">
        <f t="shared" ref="T57:T81" si="33">R57+S57</f>
        <v>0</v>
      </c>
      <c r="U57" s="281">
        <f t="shared" si="21"/>
        <v>1</v>
      </c>
      <c r="V57" s="298"/>
      <c r="W57" s="299"/>
      <c r="X57" s="299">
        <f>SUM(V57:W57)</f>
        <v>0</v>
      </c>
      <c r="Y57" s="281">
        <f t="shared" si="22"/>
        <v>1</v>
      </c>
      <c r="Z57" s="298"/>
      <c r="AA57" s="299"/>
      <c r="AB57" s="299">
        <f t="shared" ref="AB57:AB81" si="34">SUM(Z57:AA57)</f>
        <v>0</v>
      </c>
      <c r="AC57" s="281">
        <f t="shared" si="23"/>
        <v>1</v>
      </c>
    </row>
    <row r="58" spans="1:29" x14ac:dyDescent="0.2">
      <c r="A58" s="283" t="s">
        <v>9</v>
      </c>
      <c r="B58" s="262">
        <v>55</v>
      </c>
      <c r="C58" s="284">
        <v>16</v>
      </c>
      <c r="D58" s="300">
        <f t="shared" si="29"/>
        <v>71</v>
      </c>
      <c r="E58" s="266">
        <f t="shared" si="17"/>
        <v>-1.3888888888888888E-2</v>
      </c>
      <c r="F58" s="262">
        <v>55</v>
      </c>
      <c r="G58" s="284">
        <v>16</v>
      </c>
      <c r="H58" s="299">
        <f t="shared" si="30"/>
        <v>71</v>
      </c>
      <c r="I58" s="266">
        <f t="shared" si="18"/>
        <v>-1.3888888888888888E-2</v>
      </c>
      <c r="J58" s="262">
        <v>55</v>
      </c>
      <c r="K58" s="284">
        <v>16</v>
      </c>
      <c r="L58" s="284">
        <f t="shared" si="31"/>
        <v>71</v>
      </c>
      <c r="M58" s="266">
        <f t="shared" si="19"/>
        <v>-1.3888888888888888E-2</v>
      </c>
      <c r="N58" s="262">
        <v>54</v>
      </c>
      <c r="O58" s="284">
        <v>16</v>
      </c>
      <c r="P58" s="299">
        <f t="shared" si="32"/>
        <v>70</v>
      </c>
      <c r="Q58" s="266">
        <f t="shared" si="20"/>
        <v>-2.7777777777777776E-2</v>
      </c>
      <c r="R58" s="262"/>
      <c r="S58" s="284"/>
      <c r="T58" s="299">
        <f t="shared" si="33"/>
        <v>0</v>
      </c>
      <c r="U58" s="266">
        <f t="shared" si="21"/>
        <v>1</v>
      </c>
      <c r="V58" s="262"/>
      <c r="W58" s="284"/>
      <c r="X58" s="299">
        <f>SUM(V58:W58)</f>
        <v>0</v>
      </c>
      <c r="Y58" s="266">
        <f t="shared" si="22"/>
        <v>1</v>
      </c>
      <c r="Z58" s="262"/>
      <c r="AA58" s="284"/>
      <c r="AB58" s="299">
        <f t="shared" si="34"/>
        <v>0</v>
      </c>
      <c r="AC58" s="266">
        <f t="shared" si="23"/>
        <v>1</v>
      </c>
    </row>
    <row r="59" spans="1:29" x14ac:dyDescent="0.2">
      <c r="A59" s="283" t="s">
        <v>102</v>
      </c>
      <c r="B59" s="262">
        <v>15</v>
      </c>
      <c r="C59" s="284">
        <v>1</v>
      </c>
      <c r="D59" s="300">
        <f t="shared" si="29"/>
        <v>16</v>
      </c>
      <c r="E59" s="266">
        <f t="shared" si="17"/>
        <v>6.6666666666666666E-2</v>
      </c>
      <c r="F59" s="262">
        <v>15</v>
      </c>
      <c r="G59" s="284">
        <v>1</v>
      </c>
      <c r="H59" s="299">
        <f t="shared" si="30"/>
        <v>16</v>
      </c>
      <c r="I59" s="266">
        <f t="shared" si="18"/>
        <v>6.6666666666666666E-2</v>
      </c>
      <c r="J59" s="262">
        <v>13</v>
      </c>
      <c r="K59" s="284">
        <v>1</v>
      </c>
      <c r="L59" s="284">
        <f t="shared" si="31"/>
        <v>14</v>
      </c>
      <c r="M59" s="266">
        <f t="shared" si="19"/>
        <v>-6.6666666666666666E-2</v>
      </c>
      <c r="N59" s="262">
        <v>15</v>
      </c>
      <c r="O59" s="284">
        <v>1</v>
      </c>
      <c r="P59" s="299">
        <f t="shared" si="32"/>
        <v>16</v>
      </c>
      <c r="Q59" s="266">
        <f t="shared" si="20"/>
        <v>6.6666666666666666E-2</v>
      </c>
      <c r="R59" s="262"/>
      <c r="S59" s="284"/>
      <c r="T59" s="299">
        <f t="shared" si="33"/>
        <v>0</v>
      </c>
      <c r="U59" s="266">
        <f t="shared" si="21"/>
        <v>1</v>
      </c>
      <c r="V59" s="262"/>
      <c r="W59" s="284"/>
      <c r="X59" s="299">
        <f t="shared" ref="X59:X67" si="35">SUM(V59:W59)</f>
        <v>0</v>
      </c>
      <c r="Y59" s="266">
        <f t="shared" si="22"/>
        <v>1</v>
      </c>
      <c r="Z59" s="262"/>
      <c r="AA59" s="284"/>
      <c r="AB59" s="299">
        <f t="shared" si="34"/>
        <v>0</v>
      </c>
      <c r="AC59" s="266">
        <f t="shared" si="23"/>
        <v>1</v>
      </c>
    </row>
    <row r="60" spans="1:29" x14ac:dyDescent="0.2">
      <c r="A60" s="283" t="s">
        <v>119</v>
      </c>
      <c r="B60" s="262">
        <v>6</v>
      </c>
      <c r="C60" s="284">
        <v>7</v>
      </c>
      <c r="D60" s="300">
        <f t="shared" si="29"/>
        <v>13</v>
      </c>
      <c r="E60" s="266">
        <f t="shared" si="17"/>
        <v>0</v>
      </c>
      <c r="F60" s="262">
        <v>6</v>
      </c>
      <c r="G60" s="284">
        <v>7</v>
      </c>
      <c r="H60" s="299">
        <f>F60+G60</f>
        <v>13</v>
      </c>
      <c r="I60" s="266">
        <f t="shared" si="18"/>
        <v>0</v>
      </c>
      <c r="J60" s="262">
        <v>6</v>
      </c>
      <c r="K60" s="284">
        <v>7</v>
      </c>
      <c r="L60" s="284">
        <f>J60+K60</f>
        <v>13</v>
      </c>
      <c r="M60" s="266">
        <f t="shared" si="19"/>
        <v>0</v>
      </c>
      <c r="N60" s="262">
        <v>6</v>
      </c>
      <c r="O60" s="284">
        <v>7</v>
      </c>
      <c r="P60" s="284">
        <f>N60+O60</f>
        <v>13</v>
      </c>
      <c r="Q60" s="266">
        <f t="shared" si="20"/>
        <v>0</v>
      </c>
      <c r="R60" s="262"/>
      <c r="S60" s="284"/>
      <c r="T60" s="299">
        <f>R60+S60</f>
        <v>0</v>
      </c>
      <c r="U60" s="266">
        <f t="shared" si="21"/>
        <v>1</v>
      </c>
      <c r="V60" s="262"/>
      <c r="W60" s="284"/>
      <c r="X60" s="263">
        <f>V60+W60</f>
        <v>0</v>
      </c>
      <c r="Y60" s="266">
        <f t="shared" si="22"/>
        <v>1</v>
      </c>
      <c r="Z60" s="262"/>
      <c r="AA60" s="284"/>
      <c r="AB60" s="299">
        <f>SUM(Z60:AA60)</f>
        <v>0</v>
      </c>
      <c r="AC60" s="266">
        <f t="shared" si="23"/>
        <v>1</v>
      </c>
    </row>
    <row r="61" spans="1:29" x14ac:dyDescent="0.2">
      <c r="A61" s="283" t="s">
        <v>4</v>
      </c>
      <c r="B61" s="262">
        <v>57</v>
      </c>
      <c r="C61" s="284">
        <v>0</v>
      </c>
      <c r="D61" s="300">
        <f t="shared" si="29"/>
        <v>57</v>
      </c>
      <c r="E61" s="266">
        <f t="shared" si="17"/>
        <v>-8.0645161290322578E-2</v>
      </c>
      <c r="F61" s="262">
        <v>57</v>
      </c>
      <c r="G61" s="284">
        <v>0</v>
      </c>
      <c r="H61" s="299">
        <f t="shared" si="30"/>
        <v>57</v>
      </c>
      <c r="I61" s="266">
        <f t="shared" si="18"/>
        <v>-8.0645161290322578E-2</v>
      </c>
      <c r="J61" s="262">
        <v>57</v>
      </c>
      <c r="K61" s="284">
        <v>0</v>
      </c>
      <c r="L61" s="284">
        <f t="shared" si="31"/>
        <v>57</v>
      </c>
      <c r="M61" s="266">
        <f t="shared" si="19"/>
        <v>-8.0645161290322578E-2</v>
      </c>
      <c r="N61" s="262">
        <v>55</v>
      </c>
      <c r="O61" s="284">
        <v>0</v>
      </c>
      <c r="P61" s="299">
        <f t="shared" si="32"/>
        <v>55</v>
      </c>
      <c r="Q61" s="266">
        <f t="shared" si="20"/>
        <v>-0.11290322580645161</v>
      </c>
      <c r="R61" s="262"/>
      <c r="S61" s="284"/>
      <c r="T61" s="299">
        <f t="shared" si="33"/>
        <v>0</v>
      </c>
      <c r="U61" s="266">
        <f>($H26-T61)/$H26</f>
        <v>1</v>
      </c>
      <c r="V61" s="262"/>
      <c r="W61" s="284"/>
      <c r="X61" s="299">
        <f t="shared" si="35"/>
        <v>0</v>
      </c>
      <c r="Y61" s="266">
        <f>($H26-X61)/$H26</f>
        <v>1</v>
      </c>
      <c r="Z61" s="262"/>
      <c r="AA61" s="284"/>
      <c r="AB61" s="299">
        <f t="shared" si="34"/>
        <v>0</v>
      </c>
      <c r="AC61" s="266">
        <f>($H26-AB61)/$H26</f>
        <v>1</v>
      </c>
    </row>
    <row r="62" spans="1:29" x14ac:dyDescent="0.2">
      <c r="A62" s="283" t="s">
        <v>103</v>
      </c>
      <c r="B62" s="262">
        <v>24</v>
      </c>
      <c r="C62" s="284">
        <v>2</v>
      </c>
      <c r="D62" s="300">
        <f t="shared" si="29"/>
        <v>26</v>
      </c>
      <c r="E62" s="266">
        <f t="shared" si="17"/>
        <v>-7.1428571428571425E-2</v>
      </c>
      <c r="F62" s="262">
        <v>24</v>
      </c>
      <c r="G62" s="284">
        <v>2</v>
      </c>
      <c r="H62" s="299">
        <f t="shared" si="30"/>
        <v>26</v>
      </c>
      <c r="I62" s="266">
        <f t="shared" si="18"/>
        <v>-7.1428571428571425E-2</v>
      </c>
      <c r="J62" s="262">
        <v>24</v>
      </c>
      <c r="K62" s="284">
        <v>2</v>
      </c>
      <c r="L62" s="284">
        <f t="shared" si="31"/>
        <v>26</v>
      </c>
      <c r="M62" s="266">
        <f t="shared" si="19"/>
        <v>-7.1428571428571425E-2</v>
      </c>
      <c r="N62" s="262">
        <v>24</v>
      </c>
      <c r="O62" s="284">
        <v>2</v>
      </c>
      <c r="P62" s="299">
        <f t="shared" si="32"/>
        <v>26</v>
      </c>
      <c r="Q62" s="266">
        <f t="shared" si="20"/>
        <v>-7.1428571428571425E-2</v>
      </c>
      <c r="R62" s="262"/>
      <c r="S62" s="284"/>
      <c r="T62" s="299">
        <f t="shared" si="33"/>
        <v>0</v>
      </c>
      <c r="U62" s="266">
        <f>($H19-T62)/$H19</f>
        <v>1</v>
      </c>
      <c r="V62" s="262"/>
      <c r="W62" s="284"/>
      <c r="X62" s="299">
        <f t="shared" si="35"/>
        <v>0</v>
      </c>
      <c r="Y62" s="266">
        <f>($H19-X62)/$H19</f>
        <v>1</v>
      </c>
      <c r="Z62" s="262"/>
      <c r="AA62" s="284"/>
      <c r="AB62" s="299">
        <f t="shared" si="34"/>
        <v>0</v>
      </c>
      <c r="AC62" s="266">
        <f>($H19-AB62)/$H19</f>
        <v>1</v>
      </c>
    </row>
    <row r="63" spans="1:29" x14ac:dyDescent="0.2">
      <c r="A63" s="283" t="s">
        <v>11</v>
      </c>
      <c r="B63" s="262">
        <v>1</v>
      </c>
      <c r="C63" s="284">
        <v>5</v>
      </c>
      <c r="D63" s="300">
        <f t="shared" si="29"/>
        <v>6</v>
      </c>
      <c r="E63" s="266">
        <f t="shared" si="17"/>
        <v>0</v>
      </c>
      <c r="F63" s="262">
        <v>1</v>
      </c>
      <c r="G63" s="284">
        <v>5</v>
      </c>
      <c r="H63" s="299">
        <f t="shared" si="30"/>
        <v>6</v>
      </c>
      <c r="I63" s="266">
        <f t="shared" si="18"/>
        <v>0</v>
      </c>
      <c r="J63" s="262">
        <v>1</v>
      </c>
      <c r="K63" s="284">
        <v>5</v>
      </c>
      <c r="L63" s="284">
        <f t="shared" si="31"/>
        <v>6</v>
      </c>
      <c r="M63" s="266">
        <f t="shared" si="19"/>
        <v>0</v>
      </c>
      <c r="N63" s="262">
        <v>1</v>
      </c>
      <c r="O63" s="284">
        <v>5</v>
      </c>
      <c r="P63" s="299">
        <f t="shared" si="32"/>
        <v>6</v>
      </c>
      <c r="Q63" s="266">
        <f t="shared" si="20"/>
        <v>0</v>
      </c>
      <c r="R63" s="262"/>
      <c r="S63" s="284"/>
      <c r="T63" s="299">
        <f t="shared" si="33"/>
        <v>0</v>
      </c>
      <c r="U63" s="266">
        <f>($H20-T63)/$H20</f>
        <v>1</v>
      </c>
      <c r="V63" s="262"/>
      <c r="W63" s="284"/>
      <c r="X63" s="299">
        <f t="shared" si="35"/>
        <v>0</v>
      </c>
      <c r="Y63" s="266">
        <f>($H20-X63)/$H20</f>
        <v>1</v>
      </c>
      <c r="Z63" s="262"/>
      <c r="AA63" s="284"/>
      <c r="AB63" s="299">
        <f t="shared" si="34"/>
        <v>0</v>
      </c>
      <c r="AC63" s="266">
        <f>($H20-AB63)/$H20</f>
        <v>1</v>
      </c>
    </row>
    <row r="64" spans="1:29" x14ac:dyDescent="0.2">
      <c r="A64" s="283" t="s">
        <v>116</v>
      </c>
      <c r="B64" s="262">
        <v>29</v>
      </c>
      <c r="C64" s="284">
        <v>6</v>
      </c>
      <c r="D64" s="300">
        <f t="shared" si="29"/>
        <v>35</v>
      </c>
      <c r="E64" s="266">
        <f t="shared" si="17"/>
        <v>-7.8947368421052627E-2</v>
      </c>
      <c r="F64" s="262">
        <v>29</v>
      </c>
      <c r="G64" s="284">
        <v>6</v>
      </c>
      <c r="H64" s="299">
        <f t="shared" si="30"/>
        <v>35</v>
      </c>
      <c r="I64" s="266">
        <f t="shared" si="18"/>
        <v>-7.8947368421052627E-2</v>
      </c>
      <c r="J64" s="262">
        <v>29</v>
      </c>
      <c r="K64" s="284">
        <v>6</v>
      </c>
      <c r="L64" s="284">
        <f t="shared" si="31"/>
        <v>35</v>
      </c>
      <c r="M64" s="266">
        <f t="shared" si="19"/>
        <v>-7.8947368421052627E-2</v>
      </c>
      <c r="N64" s="262">
        <v>31</v>
      </c>
      <c r="O64" s="284">
        <v>6</v>
      </c>
      <c r="P64" s="299">
        <f t="shared" si="32"/>
        <v>37</v>
      </c>
      <c r="Q64" s="266">
        <f t="shared" si="20"/>
        <v>-2.6315789473684209E-2</v>
      </c>
      <c r="R64" s="262"/>
      <c r="S64" s="284"/>
      <c r="T64" s="299">
        <f t="shared" si="33"/>
        <v>0</v>
      </c>
      <c r="U64" s="266">
        <f>($H21-T64)/$H21</f>
        <v>1</v>
      </c>
      <c r="V64" s="262"/>
      <c r="W64" s="284"/>
      <c r="X64" s="299">
        <f t="shared" si="35"/>
        <v>0</v>
      </c>
      <c r="Y64" s="266">
        <f>($H21-X64)/$H21</f>
        <v>1</v>
      </c>
      <c r="Z64" s="262"/>
      <c r="AA64" s="284"/>
      <c r="AB64" s="299">
        <f t="shared" si="34"/>
        <v>0</v>
      </c>
      <c r="AC64" s="266">
        <f>($H21-AB64)/$H21</f>
        <v>1</v>
      </c>
    </row>
    <row r="65" spans="1:29" x14ac:dyDescent="0.2">
      <c r="A65" s="261" t="s">
        <v>104</v>
      </c>
      <c r="B65" s="262">
        <v>50</v>
      </c>
      <c r="C65" s="284">
        <v>15</v>
      </c>
      <c r="D65" s="300">
        <f t="shared" si="29"/>
        <v>65</v>
      </c>
      <c r="E65" s="266">
        <f t="shared" si="17"/>
        <v>-7.1428571428571425E-2</v>
      </c>
      <c r="F65" s="262">
        <v>50</v>
      </c>
      <c r="G65" s="284">
        <v>15</v>
      </c>
      <c r="H65" s="299">
        <f t="shared" si="30"/>
        <v>65</v>
      </c>
      <c r="I65" s="266">
        <f t="shared" si="18"/>
        <v>-7.1428571428571425E-2</v>
      </c>
      <c r="J65" s="262">
        <v>50</v>
      </c>
      <c r="K65" s="284">
        <v>15</v>
      </c>
      <c r="L65" s="284">
        <f t="shared" si="31"/>
        <v>65</v>
      </c>
      <c r="M65" s="266">
        <f t="shared" si="19"/>
        <v>-7.1428571428571425E-2</v>
      </c>
      <c r="N65" s="262">
        <v>49</v>
      </c>
      <c r="O65" s="284">
        <v>15</v>
      </c>
      <c r="P65" s="299">
        <f t="shared" si="32"/>
        <v>64</v>
      </c>
      <c r="Q65" s="266">
        <f t="shared" si="20"/>
        <v>-8.5714285714285715E-2</v>
      </c>
      <c r="R65" s="262"/>
      <c r="S65" s="284"/>
      <c r="T65" s="299">
        <f t="shared" si="33"/>
        <v>0</v>
      </c>
      <c r="U65" s="266">
        <f>($H22-T65)/$H22</f>
        <v>1</v>
      </c>
      <c r="V65" s="262"/>
      <c r="W65" s="284"/>
      <c r="X65" s="299">
        <f t="shared" si="35"/>
        <v>0</v>
      </c>
      <c r="Y65" s="266">
        <f>($H22-X65)/$H22</f>
        <v>1</v>
      </c>
      <c r="Z65" s="262"/>
      <c r="AA65" s="284"/>
      <c r="AB65" s="299">
        <f t="shared" si="34"/>
        <v>0</v>
      </c>
      <c r="AC65" s="266">
        <f>($H22-AB65)/$H22</f>
        <v>1</v>
      </c>
    </row>
    <row r="66" spans="1:29" x14ac:dyDescent="0.2">
      <c r="A66" s="261" t="s">
        <v>138</v>
      </c>
      <c r="B66" s="262">
        <v>21</v>
      </c>
      <c r="C66" s="284">
        <v>31</v>
      </c>
      <c r="D66" s="300">
        <f t="shared" si="29"/>
        <v>52</v>
      </c>
      <c r="E66" s="266">
        <f t="shared" si="17"/>
        <v>-3.7037037037037035E-2</v>
      </c>
      <c r="F66" s="262">
        <v>21</v>
      </c>
      <c r="G66" s="284">
        <v>31</v>
      </c>
      <c r="H66" s="299">
        <f t="shared" si="30"/>
        <v>52</v>
      </c>
      <c r="I66" s="266">
        <f t="shared" si="18"/>
        <v>-3.7037037037037035E-2</v>
      </c>
      <c r="J66" s="262">
        <v>21</v>
      </c>
      <c r="K66" s="284">
        <v>29</v>
      </c>
      <c r="L66" s="284">
        <f t="shared" si="31"/>
        <v>50</v>
      </c>
      <c r="M66" s="266">
        <f t="shared" si="19"/>
        <v>-7.407407407407407E-2</v>
      </c>
      <c r="N66" s="262">
        <v>20</v>
      </c>
      <c r="O66" s="284">
        <v>29</v>
      </c>
      <c r="P66" s="299">
        <f t="shared" si="32"/>
        <v>49</v>
      </c>
      <c r="Q66" s="266">
        <f t="shared" si="20"/>
        <v>-9.2592592592592587E-2</v>
      </c>
      <c r="R66" s="262"/>
      <c r="S66" s="284"/>
      <c r="T66" s="299">
        <f t="shared" si="33"/>
        <v>0</v>
      </c>
      <c r="U66" s="266">
        <f>($H29-T66)/$H29</f>
        <v>1</v>
      </c>
      <c r="V66" s="262"/>
      <c r="W66" s="284"/>
      <c r="X66" s="299">
        <f t="shared" si="35"/>
        <v>0</v>
      </c>
      <c r="Y66" s="266">
        <f>($H29-X66)/$H29</f>
        <v>1</v>
      </c>
      <c r="Z66" s="262"/>
      <c r="AA66" s="284"/>
      <c r="AB66" s="299">
        <f t="shared" si="34"/>
        <v>0</v>
      </c>
      <c r="AC66" s="266">
        <f>($H29-AB66)/$H29</f>
        <v>1</v>
      </c>
    </row>
    <row r="67" spans="1:29" x14ac:dyDescent="0.2">
      <c r="A67" s="261" t="s">
        <v>1</v>
      </c>
      <c r="B67" s="262">
        <v>2</v>
      </c>
      <c r="C67" s="284">
        <v>1</v>
      </c>
      <c r="D67" s="300">
        <f t="shared" si="29"/>
        <v>3</v>
      </c>
      <c r="E67" s="266">
        <f t="shared" si="17"/>
        <v>-0.5</v>
      </c>
      <c r="F67" s="262">
        <v>2</v>
      </c>
      <c r="G67" s="284">
        <v>1</v>
      </c>
      <c r="H67" s="299">
        <f t="shared" si="30"/>
        <v>3</v>
      </c>
      <c r="I67" s="266">
        <f t="shared" si="18"/>
        <v>-0.5</v>
      </c>
      <c r="J67" s="262">
        <v>2</v>
      </c>
      <c r="K67" s="284">
        <v>0</v>
      </c>
      <c r="L67" s="284">
        <f t="shared" si="31"/>
        <v>2</v>
      </c>
      <c r="M67" s="266">
        <f t="shared" si="19"/>
        <v>-0.66666666666666663</v>
      </c>
      <c r="N67" s="262">
        <v>2</v>
      </c>
      <c r="O67" s="284">
        <v>0</v>
      </c>
      <c r="P67" s="299">
        <f t="shared" si="32"/>
        <v>2</v>
      </c>
      <c r="Q67" s="266">
        <f t="shared" ref="Q67:Q76" si="36">(P67-$D24)/$D24</f>
        <v>-0.96296296296296291</v>
      </c>
      <c r="R67" s="262"/>
      <c r="S67" s="284"/>
      <c r="T67" s="299">
        <f t="shared" si="33"/>
        <v>0</v>
      </c>
      <c r="U67" s="266">
        <f>($H23-T67)/$H23</f>
        <v>1</v>
      </c>
      <c r="V67" s="262"/>
      <c r="W67" s="284"/>
      <c r="X67" s="299">
        <f t="shared" si="35"/>
        <v>0</v>
      </c>
      <c r="Y67" s="266">
        <f>($H23-X67)/$H23</f>
        <v>1</v>
      </c>
      <c r="Z67" s="262"/>
      <c r="AA67" s="284"/>
      <c r="AB67" s="299">
        <f t="shared" si="34"/>
        <v>0</v>
      </c>
      <c r="AC67" s="266">
        <f>($H23-AB67)/$H23</f>
        <v>1</v>
      </c>
    </row>
    <row r="68" spans="1:29" x14ac:dyDescent="0.2">
      <c r="A68" s="283" t="s">
        <v>118</v>
      </c>
      <c r="B68" s="262">
        <v>10</v>
      </c>
      <c r="C68" s="284">
        <v>0</v>
      </c>
      <c r="D68" s="300">
        <f t="shared" si="29"/>
        <v>10</v>
      </c>
      <c r="E68" s="266">
        <f t="shared" si="17"/>
        <v>0</v>
      </c>
      <c r="F68" s="262">
        <v>10</v>
      </c>
      <c r="G68" s="284">
        <v>0</v>
      </c>
      <c r="H68" s="299">
        <f t="shared" si="30"/>
        <v>10</v>
      </c>
      <c r="I68" s="266">
        <f t="shared" si="18"/>
        <v>0</v>
      </c>
      <c r="J68" s="262">
        <v>10</v>
      </c>
      <c r="K68" s="284">
        <v>0</v>
      </c>
      <c r="L68" s="284">
        <f t="shared" si="31"/>
        <v>10</v>
      </c>
      <c r="M68" s="266">
        <f t="shared" si="19"/>
        <v>0</v>
      </c>
      <c r="N68" s="262">
        <v>10</v>
      </c>
      <c r="O68" s="284">
        <v>0</v>
      </c>
      <c r="P68" s="284">
        <f t="shared" si="32"/>
        <v>10</v>
      </c>
      <c r="Q68" s="266">
        <f t="shared" si="36"/>
        <v>0.66666666666666663</v>
      </c>
      <c r="R68" s="262"/>
      <c r="S68" s="284"/>
      <c r="T68" s="299">
        <f t="shared" si="33"/>
        <v>0</v>
      </c>
      <c r="U68" s="266">
        <f>($H24-T68)/$H24</f>
        <v>1</v>
      </c>
      <c r="V68" s="262"/>
      <c r="W68" s="284"/>
      <c r="X68" s="299">
        <f t="shared" ref="X68:X81" si="37">V68+W68</f>
        <v>0</v>
      </c>
      <c r="Y68" s="266">
        <f>($H24-X68)/$H24</f>
        <v>1</v>
      </c>
      <c r="Z68" s="262"/>
      <c r="AA68" s="284"/>
      <c r="AB68" s="299">
        <f t="shared" si="34"/>
        <v>0</v>
      </c>
      <c r="AC68" s="266">
        <f>($H24-AB68)/$H24</f>
        <v>1</v>
      </c>
    </row>
    <row r="69" spans="1:29" x14ac:dyDescent="0.2">
      <c r="A69" s="261" t="s">
        <v>60</v>
      </c>
      <c r="B69" s="262">
        <v>13</v>
      </c>
      <c r="C69" s="284">
        <v>22</v>
      </c>
      <c r="D69" s="300">
        <f t="shared" si="29"/>
        <v>35</v>
      </c>
      <c r="E69" s="266">
        <f t="shared" si="17"/>
        <v>-0.125</v>
      </c>
      <c r="F69" s="262">
        <v>13</v>
      </c>
      <c r="G69" s="284">
        <v>22</v>
      </c>
      <c r="H69" s="299">
        <f t="shared" si="30"/>
        <v>35</v>
      </c>
      <c r="I69" s="266">
        <f t="shared" si="18"/>
        <v>-0.125</v>
      </c>
      <c r="J69" s="262">
        <v>10</v>
      </c>
      <c r="K69" s="284">
        <v>22</v>
      </c>
      <c r="L69" s="284">
        <f t="shared" si="31"/>
        <v>32</v>
      </c>
      <c r="M69" s="266">
        <f t="shared" si="19"/>
        <v>-0.2</v>
      </c>
      <c r="N69" s="262">
        <v>10</v>
      </c>
      <c r="O69" s="284">
        <v>22</v>
      </c>
      <c r="P69" s="284">
        <f t="shared" si="32"/>
        <v>32</v>
      </c>
      <c r="Q69" s="266">
        <f t="shared" si="36"/>
        <v>2.2000000000000002</v>
      </c>
      <c r="R69" s="262"/>
      <c r="S69" s="284"/>
      <c r="T69" s="299">
        <f t="shared" si="33"/>
        <v>0</v>
      </c>
      <c r="U69" s="266">
        <f>($H25-T69)/$H25</f>
        <v>1</v>
      </c>
      <c r="V69" s="262"/>
      <c r="W69" s="284"/>
      <c r="X69" s="299">
        <f t="shared" si="37"/>
        <v>0</v>
      </c>
      <c r="Y69" s="266">
        <f>($H25-X69)/$H25</f>
        <v>1</v>
      </c>
      <c r="Z69" s="262"/>
      <c r="AA69" s="284"/>
      <c r="AB69" s="299">
        <f t="shared" si="34"/>
        <v>0</v>
      </c>
      <c r="AC69" s="266">
        <f>($H25-AB69)/$H25</f>
        <v>1</v>
      </c>
    </row>
    <row r="70" spans="1:29" x14ac:dyDescent="0.2">
      <c r="A70" s="261" t="s">
        <v>10</v>
      </c>
      <c r="B70" s="262">
        <v>17</v>
      </c>
      <c r="C70" s="284">
        <v>9</v>
      </c>
      <c r="D70" s="300">
        <f t="shared" si="29"/>
        <v>26</v>
      </c>
      <c r="E70" s="266">
        <f t="shared" si="17"/>
        <v>0</v>
      </c>
      <c r="F70" s="262">
        <v>17</v>
      </c>
      <c r="G70" s="284">
        <v>9</v>
      </c>
      <c r="H70" s="299">
        <f t="shared" si="30"/>
        <v>26</v>
      </c>
      <c r="I70" s="266">
        <f t="shared" si="18"/>
        <v>0</v>
      </c>
      <c r="J70" s="262">
        <v>17</v>
      </c>
      <c r="K70" s="284">
        <v>9</v>
      </c>
      <c r="L70" s="284">
        <f t="shared" si="31"/>
        <v>26</v>
      </c>
      <c r="M70" s="266">
        <f t="shared" si="19"/>
        <v>0</v>
      </c>
      <c r="N70" s="262">
        <v>16</v>
      </c>
      <c r="O70" s="284">
        <v>8</v>
      </c>
      <c r="P70" s="284">
        <f t="shared" si="32"/>
        <v>24</v>
      </c>
      <c r="Q70" s="266">
        <f t="shared" si="36"/>
        <v>-0.4</v>
      </c>
      <c r="R70" s="262"/>
      <c r="S70" s="284"/>
      <c r="T70" s="299">
        <f t="shared" si="33"/>
        <v>0</v>
      </c>
      <c r="U70" s="266">
        <f>($H27-T70)/$H27</f>
        <v>1</v>
      </c>
      <c r="V70" s="262"/>
      <c r="W70" s="284"/>
      <c r="X70" s="299">
        <f t="shared" si="37"/>
        <v>0</v>
      </c>
      <c r="Y70" s="266">
        <f>($H27-X70)/$H27</f>
        <v>1</v>
      </c>
      <c r="Z70" s="262"/>
      <c r="AA70" s="284"/>
      <c r="AB70" s="299">
        <f t="shared" si="34"/>
        <v>0</v>
      </c>
      <c r="AC70" s="266">
        <f>($H27-AB70)/$H27</f>
        <v>1</v>
      </c>
    </row>
    <row r="71" spans="1:29" x14ac:dyDescent="0.2">
      <c r="A71" s="261" t="s">
        <v>117</v>
      </c>
      <c r="B71" s="262">
        <v>48</v>
      </c>
      <c r="C71" s="284">
        <v>0</v>
      </c>
      <c r="D71" s="300">
        <f t="shared" si="29"/>
        <v>48</v>
      </c>
      <c r="E71" s="266">
        <f t="shared" si="17"/>
        <v>6.6666666666666666E-2</v>
      </c>
      <c r="F71" s="262">
        <v>48</v>
      </c>
      <c r="G71" s="284">
        <v>0</v>
      </c>
      <c r="H71" s="299">
        <f t="shared" si="30"/>
        <v>48</v>
      </c>
      <c r="I71" s="266">
        <f t="shared" si="18"/>
        <v>6.6666666666666666E-2</v>
      </c>
      <c r="J71" s="262">
        <v>46</v>
      </c>
      <c r="K71" s="284">
        <v>0</v>
      </c>
      <c r="L71" s="284">
        <f t="shared" si="31"/>
        <v>46</v>
      </c>
      <c r="M71" s="266">
        <f t="shared" si="19"/>
        <v>2.2222222222222223E-2</v>
      </c>
      <c r="N71" s="262">
        <v>45</v>
      </c>
      <c r="O71" s="284">
        <v>0</v>
      </c>
      <c r="P71" s="284">
        <f t="shared" si="32"/>
        <v>45</v>
      </c>
      <c r="Q71" s="266">
        <f t="shared" si="36"/>
        <v>0.73076923076923073</v>
      </c>
      <c r="R71" s="262"/>
      <c r="S71" s="284"/>
      <c r="T71" s="299">
        <f t="shared" si="33"/>
        <v>0</v>
      </c>
      <c r="U71" s="266">
        <f>($H28-T71)/$H28</f>
        <v>1</v>
      </c>
      <c r="V71" s="262"/>
      <c r="W71" s="284"/>
      <c r="X71" s="299">
        <f t="shared" si="37"/>
        <v>0</v>
      </c>
      <c r="Y71" s="266">
        <f>($H28-X71)/$H28</f>
        <v>1</v>
      </c>
      <c r="Z71" s="262"/>
      <c r="AA71" s="284"/>
      <c r="AB71" s="299">
        <f t="shared" si="34"/>
        <v>0</v>
      </c>
      <c r="AC71" s="266">
        <f>($H28-AB71)/$H28</f>
        <v>1</v>
      </c>
    </row>
    <row r="72" spans="1:29" x14ac:dyDescent="0.2">
      <c r="A72" s="261" t="s">
        <v>91</v>
      </c>
      <c r="B72" s="262">
        <v>39</v>
      </c>
      <c r="C72" s="284">
        <v>7</v>
      </c>
      <c r="D72" s="300">
        <f t="shared" si="29"/>
        <v>46</v>
      </c>
      <c r="E72" s="266">
        <f t="shared" si="17"/>
        <v>-9.8039215686274508E-2</v>
      </c>
      <c r="F72" s="262">
        <v>39</v>
      </c>
      <c r="G72" s="284">
        <v>7</v>
      </c>
      <c r="H72" s="299">
        <f t="shared" si="30"/>
        <v>46</v>
      </c>
      <c r="I72" s="266">
        <f t="shared" si="18"/>
        <v>-9.8039215686274508E-2</v>
      </c>
      <c r="J72" s="262">
        <v>36</v>
      </c>
      <c r="K72" s="284">
        <v>7</v>
      </c>
      <c r="L72" s="284">
        <f t="shared" si="31"/>
        <v>43</v>
      </c>
      <c r="M72" s="266">
        <f t="shared" si="19"/>
        <v>-0.15686274509803921</v>
      </c>
      <c r="N72" s="262">
        <v>38</v>
      </c>
      <c r="O72" s="284">
        <v>7</v>
      </c>
      <c r="P72" s="284">
        <f t="shared" si="32"/>
        <v>45</v>
      </c>
      <c r="Q72" s="266">
        <f t="shared" si="36"/>
        <v>0</v>
      </c>
      <c r="R72" s="262"/>
      <c r="S72" s="284"/>
      <c r="T72" s="299">
        <f t="shared" si="33"/>
        <v>0</v>
      </c>
      <c r="U72" s="266">
        <f t="shared" ref="U72:U81" si="38">($H30-T72)/$H30</f>
        <v>1</v>
      </c>
      <c r="V72" s="262"/>
      <c r="W72" s="284"/>
      <c r="X72" s="299">
        <f t="shared" si="37"/>
        <v>0</v>
      </c>
      <c r="Y72" s="266">
        <f t="shared" ref="Y72:Y81" si="39">($H30-X72)/$H30</f>
        <v>1</v>
      </c>
      <c r="Z72" s="262"/>
      <c r="AA72" s="284"/>
      <c r="AB72" s="299">
        <f t="shared" si="34"/>
        <v>0</v>
      </c>
      <c r="AC72" s="266">
        <f t="shared" ref="AC72:AC81" si="40">($H30-AB72)/$H30</f>
        <v>1</v>
      </c>
    </row>
    <row r="73" spans="1:29" x14ac:dyDescent="0.2">
      <c r="A73" s="261" t="s">
        <v>56</v>
      </c>
      <c r="B73" s="262">
        <v>21</v>
      </c>
      <c r="C73" s="284">
        <v>5</v>
      </c>
      <c r="D73" s="300">
        <f t="shared" si="29"/>
        <v>26</v>
      </c>
      <c r="E73" s="266">
        <f t="shared" si="17"/>
        <v>-0.16129032258064516</v>
      </c>
      <c r="F73" s="262">
        <v>21</v>
      </c>
      <c r="G73" s="284">
        <v>5</v>
      </c>
      <c r="H73" s="299">
        <f t="shared" si="30"/>
        <v>26</v>
      </c>
      <c r="I73" s="266">
        <f t="shared" si="18"/>
        <v>-0.16129032258064516</v>
      </c>
      <c r="J73" s="262">
        <v>21</v>
      </c>
      <c r="K73" s="284">
        <v>5</v>
      </c>
      <c r="L73" s="284">
        <f t="shared" si="31"/>
        <v>26</v>
      </c>
      <c r="M73" s="266">
        <f t="shared" si="19"/>
        <v>-0.16129032258064516</v>
      </c>
      <c r="N73" s="262">
        <v>22</v>
      </c>
      <c r="O73" s="284">
        <v>5</v>
      </c>
      <c r="P73" s="284">
        <f t="shared" si="32"/>
        <v>27</v>
      </c>
      <c r="Q73" s="266">
        <f t="shared" si="36"/>
        <v>-0.47058823529411764</v>
      </c>
      <c r="R73" s="262"/>
      <c r="S73" s="284"/>
      <c r="T73" s="299">
        <f t="shared" si="33"/>
        <v>0</v>
      </c>
      <c r="U73" s="266">
        <f t="shared" si="38"/>
        <v>1</v>
      </c>
      <c r="V73" s="262"/>
      <c r="W73" s="284"/>
      <c r="X73" s="299">
        <f t="shared" si="37"/>
        <v>0</v>
      </c>
      <c r="Y73" s="266">
        <f t="shared" si="39"/>
        <v>1</v>
      </c>
      <c r="Z73" s="262"/>
      <c r="AA73" s="284"/>
      <c r="AB73" s="299">
        <f t="shared" si="34"/>
        <v>0</v>
      </c>
      <c r="AC73" s="266">
        <f t="shared" si="40"/>
        <v>1</v>
      </c>
    </row>
    <row r="74" spans="1:29" x14ac:dyDescent="0.2">
      <c r="A74" s="261" t="s">
        <v>15</v>
      </c>
      <c r="B74" s="262">
        <v>15</v>
      </c>
      <c r="C74" s="284">
        <v>6</v>
      </c>
      <c r="D74" s="300">
        <f t="shared" si="29"/>
        <v>21</v>
      </c>
      <c r="E74" s="266">
        <f t="shared" si="17"/>
        <v>-8.6956521739130432E-2</v>
      </c>
      <c r="F74" s="262">
        <v>15</v>
      </c>
      <c r="G74" s="284">
        <v>6</v>
      </c>
      <c r="H74" s="299">
        <f t="shared" si="30"/>
        <v>21</v>
      </c>
      <c r="I74" s="266">
        <f t="shared" si="18"/>
        <v>-8.6956521739130432E-2</v>
      </c>
      <c r="J74" s="262">
        <v>16</v>
      </c>
      <c r="K74" s="284">
        <v>6</v>
      </c>
      <c r="L74" s="284">
        <f t="shared" si="31"/>
        <v>22</v>
      </c>
      <c r="M74" s="266">
        <f t="shared" si="19"/>
        <v>-4.3478260869565216E-2</v>
      </c>
      <c r="N74" s="262">
        <v>16</v>
      </c>
      <c r="O74" s="284">
        <v>6</v>
      </c>
      <c r="P74" s="284">
        <f t="shared" si="32"/>
        <v>22</v>
      </c>
      <c r="Q74" s="266">
        <f t="shared" si="36"/>
        <v>-0.29032258064516131</v>
      </c>
      <c r="R74" s="262"/>
      <c r="S74" s="284"/>
      <c r="T74" s="299">
        <f t="shared" si="33"/>
        <v>0</v>
      </c>
      <c r="U74" s="266">
        <f t="shared" si="38"/>
        <v>1</v>
      </c>
      <c r="V74" s="301"/>
      <c r="W74" s="284"/>
      <c r="X74" s="299">
        <f t="shared" si="37"/>
        <v>0</v>
      </c>
      <c r="Y74" s="266">
        <f t="shared" si="39"/>
        <v>1</v>
      </c>
      <c r="Z74" s="262"/>
      <c r="AA74" s="284"/>
      <c r="AB74" s="299">
        <f t="shared" si="34"/>
        <v>0</v>
      </c>
      <c r="AC74" s="266">
        <f t="shared" si="40"/>
        <v>1</v>
      </c>
    </row>
    <row r="75" spans="1:29" x14ac:dyDescent="0.2">
      <c r="A75" s="261" t="s">
        <v>16</v>
      </c>
      <c r="B75" s="262">
        <v>5</v>
      </c>
      <c r="C75" s="284">
        <v>0</v>
      </c>
      <c r="D75" s="300">
        <f t="shared" si="29"/>
        <v>5</v>
      </c>
      <c r="E75" s="266">
        <f t="shared" si="17"/>
        <v>-0.375</v>
      </c>
      <c r="F75" s="262">
        <v>5</v>
      </c>
      <c r="G75" s="284">
        <v>0</v>
      </c>
      <c r="H75" s="299">
        <f t="shared" si="30"/>
        <v>5</v>
      </c>
      <c r="I75" s="266">
        <f t="shared" si="18"/>
        <v>-0.375</v>
      </c>
      <c r="J75" s="262">
        <v>5</v>
      </c>
      <c r="K75" s="284">
        <v>0</v>
      </c>
      <c r="L75" s="284">
        <f t="shared" si="31"/>
        <v>5</v>
      </c>
      <c r="M75" s="266">
        <f t="shared" si="19"/>
        <v>-0.375</v>
      </c>
      <c r="N75" s="262">
        <v>5</v>
      </c>
      <c r="O75" s="284">
        <v>0</v>
      </c>
      <c r="P75" s="284">
        <f t="shared" si="32"/>
        <v>5</v>
      </c>
      <c r="Q75" s="266">
        <f t="shared" si="36"/>
        <v>-0.78260869565217395</v>
      </c>
      <c r="R75" s="262"/>
      <c r="S75" s="284"/>
      <c r="T75" s="299">
        <f t="shared" si="33"/>
        <v>0</v>
      </c>
      <c r="U75" s="266">
        <f t="shared" si="38"/>
        <v>1</v>
      </c>
      <c r="V75" s="262"/>
      <c r="W75" s="284"/>
      <c r="X75" s="299">
        <f t="shared" si="37"/>
        <v>0</v>
      </c>
      <c r="Y75" s="266">
        <f t="shared" si="39"/>
        <v>1</v>
      </c>
      <c r="Z75" s="262"/>
      <c r="AA75" s="284"/>
      <c r="AB75" s="299">
        <f t="shared" si="34"/>
        <v>0</v>
      </c>
      <c r="AC75" s="266">
        <f t="shared" si="40"/>
        <v>1</v>
      </c>
    </row>
    <row r="76" spans="1:29" x14ac:dyDescent="0.2">
      <c r="A76" s="261" t="s">
        <v>18</v>
      </c>
      <c r="B76" s="262">
        <v>1</v>
      </c>
      <c r="C76" s="284">
        <v>3</v>
      </c>
      <c r="D76" s="300">
        <f t="shared" si="29"/>
        <v>4</v>
      </c>
      <c r="E76" s="266">
        <f t="shared" si="17"/>
        <v>0</v>
      </c>
      <c r="F76" s="262">
        <v>1</v>
      </c>
      <c r="G76" s="284">
        <v>3</v>
      </c>
      <c r="H76" s="299">
        <f t="shared" si="30"/>
        <v>4</v>
      </c>
      <c r="I76" s="266">
        <f t="shared" si="18"/>
        <v>0</v>
      </c>
      <c r="J76" s="262">
        <v>1</v>
      </c>
      <c r="K76" s="284">
        <v>3</v>
      </c>
      <c r="L76" s="284">
        <f t="shared" si="31"/>
        <v>4</v>
      </c>
      <c r="M76" s="266">
        <f t="shared" si="19"/>
        <v>0</v>
      </c>
      <c r="N76" s="262">
        <v>1</v>
      </c>
      <c r="O76" s="284">
        <v>3</v>
      </c>
      <c r="P76" s="284">
        <f t="shared" si="32"/>
        <v>4</v>
      </c>
      <c r="Q76" s="266">
        <f t="shared" si="36"/>
        <v>-0.5</v>
      </c>
      <c r="R76" s="262"/>
      <c r="S76" s="284"/>
      <c r="T76" s="299">
        <f t="shared" si="33"/>
        <v>0</v>
      </c>
      <c r="U76" s="266">
        <f t="shared" si="38"/>
        <v>1</v>
      </c>
      <c r="V76" s="262"/>
      <c r="W76" s="284"/>
      <c r="X76" s="299">
        <f t="shared" si="37"/>
        <v>0</v>
      </c>
      <c r="Y76" s="266">
        <f t="shared" si="39"/>
        <v>1</v>
      </c>
      <c r="Z76" s="262"/>
      <c r="AA76" s="284"/>
      <c r="AB76" s="299">
        <f t="shared" si="34"/>
        <v>0</v>
      </c>
      <c r="AC76" s="266">
        <f t="shared" si="40"/>
        <v>1</v>
      </c>
    </row>
    <row r="77" spans="1:29" x14ac:dyDescent="0.2">
      <c r="A77" s="261" t="s">
        <v>14</v>
      </c>
      <c r="B77" s="262">
        <v>3</v>
      </c>
      <c r="C77" s="284">
        <v>4</v>
      </c>
      <c r="D77" s="300">
        <f t="shared" si="29"/>
        <v>7</v>
      </c>
      <c r="E77" s="266">
        <f t="shared" si="17"/>
        <v>-0.22222222222222221</v>
      </c>
      <c r="F77" s="262">
        <v>3</v>
      </c>
      <c r="G77" s="284">
        <v>4</v>
      </c>
      <c r="H77" s="299">
        <f t="shared" si="30"/>
        <v>7</v>
      </c>
      <c r="I77" s="266">
        <f t="shared" si="18"/>
        <v>-0.22222222222222221</v>
      </c>
      <c r="J77" s="262">
        <v>3</v>
      </c>
      <c r="K77" s="284">
        <v>4</v>
      </c>
      <c r="L77" s="284">
        <f t="shared" si="31"/>
        <v>7</v>
      </c>
      <c r="M77" s="266">
        <f t="shared" si="19"/>
        <v>-0.22222222222222221</v>
      </c>
      <c r="N77" s="262">
        <v>3</v>
      </c>
      <c r="O77" s="284">
        <v>4</v>
      </c>
      <c r="P77" s="284">
        <f t="shared" si="32"/>
        <v>7</v>
      </c>
      <c r="Q77" s="266">
        <f>(P77-$D35)/$D35</f>
        <v>-0.22222222222222221</v>
      </c>
      <c r="R77" s="262"/>
      <c r="S77" s="284"/>
      <c r="T77" s="299">
        <f t="shared" si="33"/>
        <v>0</v>
      </c>
      <c r="U77" s="266">
        <f t="shared" si="38"/>
        <v>1</v>
      </c>
      <c r="V77" s="262"/>
      <c r="W77" s="284"/>
      <c r="X77" s="299">
        <f t="shared" si="37"/>
        <v>0</v>
      </c>
      <c r="Y77" s="266">
        <f t="shared" si="39"/>
        <v>1</v>
      </c>
      <c r="Z77" s="262"/>
      <c r="AA77" s="284"/>
      <c r="AB77" s="299">
        <f t="shared" si="34"/>
        <v>0</v>
      </c>
      <c r="AC77" s="266">
        <f t="shared" si="40"/>
        <v>1</v>
      </c>
    </row>
    <row r="78" spans="1:29" x14ac:dyDescent="0.2">
      <c r="A78" s="261" t="s">
        <v>92</v>
      </c>
      <c r="B78" s="262">
        <v>3</v>
      </c>
      <c r="C78" s="284">
        <v>7</v>
      </c>
      <c r="D78" s="300">
        <f t="shared" si="29"/>
        <v>10</v>
      </c>
      <c r="E78" s="266">
        <f t="shared" si="17"/>
        <v>-0.375</v>
      </c>
      <c r="F78" s="262">
        <v>3</v>
      </c>
      <c r="G78" s="284">
        <v>7</v>
      </c>
      <c r="H78" s="299">
        <f t="shared" si="30"/>
        <v>10</v>
      </c>
      <c r="I78" s="266">
        <f t="shared" si="18"/>
        <v>-0.375</v>
      </c>
      <c r="J78" s="262">
        <v>2</v>
      </c>
      <c r="K78" s="284">
        <v>7</v>
      </c>
      <c r="L78" s="284">
        <f t="shared" si="31"/>
        <v>9</v>
      </c>
      <c r="M78" s="266">
        <f t="shared" si="19"/>
        <v>-0.4375</v>
      </c>
      <c r="N78" s="262">
        <v>3</v>
      </c>
      <c r="O78" s="284">
        <v>7</v>
      </c>
      <c r="P78" s="284">
        <f t="shared" si="32"/>
        <v>10</v>
      </c>
      <c r="Q78" s="266">
        <f>(P78-$D36)/$D36</f>
        <v>-0.375</v>
      </c>
      <c r="R78" s="262"/>
      <c r="S78" s="284"/>
      <c r="T78" s="299">
        <f t="shared" si="33"/>
        <v>0</v>
      </c>
      <c r="U78" s="266">
        <f t="shared" si="38"/>
        <v>1</v>
      </c>
      <c r="V78" s="262"/>
      <c r="W78" s="284"/>
      <c r="X78" s="299">
        <f t="shared" si="37"/>
        <v>0</v>
      </c>
      <c r="Y78" s="266">
        <f t="shared" si="39"/>
        <v>1</v>
      </c>
      <c r="Z78" s="262"/>
      <c r="AA78" s="284"/>
      <c r="AB78" s="299">
        <f t="shared" si="34"/>
        <v>0</v>
      </c>
      <c r="AC78" s="266">
        <f t="shared" si="40"/>
        <v>1</v>
      </c>
    </row>
    <row r="79" spans="1:29" x14ac:dyDescent="0.2">
      <c r="A79" s="261" t="s">
        <v>40</v>
      </c>
      <c r="B79" s="262">
        <v>5</v>
      </c>
      <c r="C79" s="284">
        <v>5</v>
      </c>
      <c r="D79" s="300">
        <f t="shared" si="29"/>
        <v>10</v>
      </c>
      <c r="E79" s="266">
        <f t="shared" si="17"/>
        <v>-0.23076923076923078</v>
      </c>
      <c r="F79" s="262">
        <v>5</v>
      </c>
      <c r="G79" s="284">
        <v>5</v>
      </c>
      <c r="H79" s="299">
        <f t="shared" si="30"/>
        <v>10</v>
      </c>
      <c r="I79" s="266">
        <f t="shared" si="18"/>
        <v>-0.23076923076923078</v>
      </c>
      <c r="J79" s="262">
        <v>5</v>
      </c>
      <c r="K79" s="284">
        <v>5</v>
      </c>
      <c r="L79" s="284">
        <f t="shared" si="31"/>
        <v>10</v>
      </c>
      <c r="M79" s="266">
        <f t="shared" si="19"/>
        <v>-0.23076923076923078</v>
      </c>
      <c r="N79" s="262">
        <v>5</v>
      </c>
      <c r="O79" s="284">
        <v>4</v>
      </c>
      <c r="P79" s="284">
        <f t="shared" si="32"/>
        <v>9</v>
      </c>
      <c r="Q79" s="266">
        <f>(P79-$D37)/$D37</f>
        <v>-0.30769230769230771</v>
      </c>
      <c r="R79" s="262"/>
      <c r="S79" s="284"/>
      <c r="T79" s="299">
        <f t="shared" si="33"/>
        <v>0</v>
      </c>
      <c r="U79" s="266">
        <f t="shared" si="38"/>
        <v>1</v>
      </c>
      <c r="V79" s="262"/>
      <c r="W79" s="284"/>
      <c r="X79" s="299">
        <f t="shared" si="37"/>
        <v>0</v>
      </c>
      <c r="Y79" s="266">
        <f t="shared" si="39"/>
        <v>1</v>
      </c>
      <c r="Z79" s="262"/>
      <c r="AA79" s="284"/>
      <c r="AB79" s="299">
        <f t="shared" si="34"/>
        <v>0</v>
      </c>
      <c r="AC79" s="266">
        <f t="shared" si="40"/>
        <v>1</v>
      </c>
    </row>
    <row r="80" spans="1:29" x14ac:dyDescent="0.2">
      <c r="A80" s="261" t="s">
        <v>5</v>
      </c>
      <c r="B80" s="262">
        <v>13</v>
      </c>
      <c r="C80" s="284">
        <v>6</v>
      </c>
      <c r="D80" s="300">
        <f t="shared" si="29"/>
        <v>19</v>
      </c>
      <c r="E80" s="266">
        <f t="shared" si="17"/>
        <v>-0.05</v>
      </c>
      <c r="F80" s="262">
        <v>13</v>
      </c>
      <c r="G80" s="284">
        <v>6</v>
      </c>
      <c r="H80" s="299">
        <f t="shared" si="30"/>
        <v>19</v>
      </c>
      <c r="I80" s="266">
        <f t="shared" si="18"/>
        <v>-0.05</v>
      </c>
      <c r="J80" s="262">
        <v>13</v>
      </c>
      <c r="K80" s="284">
        <v>6</v>
      </c>
      <c r="L80" s="284">
        <f t="shared" si="31"/>
        <v>19</v>
      </c>
      <c r="M80" s="266">
        <f t="shared" si="19"/>
        <v>-0.05</v>
      </c>
      <c r="N80" s="262">
        <v>13</v>
      </c>
      <c r="O80" s="284">
        <v>6</v>
      </c>
      <c r="P80" s="284">
        <f t="shared" si="32"/>
        <v>19</v>
      </c>
      <c r="Q80" s="266">
        <f>(P80-$D38)/$D38</f>
        <v>-0.05</v>
      </c>
      <c r="R80" s="262"/>
      <c r="S80" s="284"/>
      <c r="T80" s="299">
        <f t="shared" si="33"/>
        <v>0</v>
      </c>
      <c r="U80" s="266">
        <f t="shared" si="38"/>
        <v>1</v>
      </c>
      <c r="V80" s="262"/>
      <c r="W80" s="284"/>
      <c r="X80" s="299">
        <f t="shared" si="37"/>
        <v>0</v>
      </c>
      <c r="Y80" s="266">
        <f t="shared" si="39"/>
        <v>1</v>
      </c>
      <c r="Z80" s="262"/>
      <c r="AA80" s="284"/>
      <c r="AB80" s="299">
        <f t="shared" si="34"/>
        <v>0</v>
      </c>
      <c r="AC80" s="266">
        <f t="shared" si="40"/>
        <v>1</v>
      </c>
    </row>
    <row r="81" spans="1:29" ht="13.5" thickBot="1" x14ac:dyDescent="0.25">
      <c r="A81" s="302" t="s">
        <v>38</v>
      </c>
      <c r="B81" s="303">
        <v>39</v>
      </c>
      <c r="C81" s="304">
        <v>1</v>
      </c>
      <c r="D81" s="305">
        <f t="shared" si="29"/>
        <v>40</v>
      </c>
      <c r="E81" s="307">
        <f t="shared" si="17"/>
        <v>5.2631578947368418E-2</v>
      </c>
      <c r="F81" s="303">
        <v>39</v>
      </c>
      <c r="G81" s="304">
        <v>1</v>
      </c>
      <c r="H81" s="304">
        <f t="shared" si="30"/>
        <v>40</v>
      </c>
      <c r="I81" s="307">
        <f t="shared" si="18"/>
        <v>5.2631578947368418E-2</v>
      </c>
      <c r="J81" s="303">
        <v>38</v>
      </c>
      <c r="K81" s="304">
        <v>1</v>
      </c>
      <c r="L81" s="304">
        <f t="shared" si="31"/>
        <v>39</v>
      </c>
      <c r="M81" s="307">
        <f t="shared" si="19"/>
        <v>2.6315789473684209E-2</v>
      </c>
      <c r="N81" s="303">
        <v>38</v>
      </c>
      <c r="O81" s="304">
        <v>1</v>
      </c>
      <c r="P81" s="304">
        <f t="shared" si="32"/>
        <v>39</v>
      </c>
      <c r="Q81" s="307">
        <f>(P81-$D39)/$D39</f>
        <v>2.6315789473684209E-2</v>
      </c>
      <c r="R81" s="303"/>
      <c r="S81" s="304"/>
      <c r="T81" s="304">
        <f t="shared" si="33"/>
        <v>0</v>
      </c>
      <c r="U81" s="307">
        <f t="shared" si="38"/>
        <v>1</v>
      </c>
      <c r="V81" s="303"/>
      <c r="W81" s="304"/>
      <c r="X81" s="304">
        <f t="shared" si="37"/>
        <v>0</v>
      </c>
      <c r="Y81" s="307">
        <f t="shared" si="39"/>
        <v>1</v>
      </c>
      <c r="Z81" s="303"/>
      <c r="AA81" s="304"/>
      <c r="AB81" s="304">
        <f t="shared" si="34"/>
        <v>0</v>
      </c>
      <c r="AC81" s="307">
        <f t="shared" si="40"/>
        <v>1</v>
      </c>
    </row>
    <row r="82" spans="1:29" ht="13.5" thickTop="1" x14ac:dyDescent="0.2">
      <c r="A82" s="898" t="s">
        <v>50</v>
      </c>
      <c r="B82" s="898"/>
      <c r="C82" s="898"/>
      <c r="D82" s="898"/>
      <c r="E82" s="898"/>
      <c r="F82" s="898"/>
      <c r="G82" s="898"/>
      <c r="H82" s="898"/>
      <c r="I82" s="898"/>
      <c r="J82" s="898"/>
      <c r="K82" s="898"/>
      <c r="L82" s="898"/>
      <c r="M82" s="898"/>
      <c r="N82" s="898"/>
      <c r="O82" s="898"/>
      <c r="P82" s="898"/>
      <c r="Q82" s="898"/>
      <c r="R82" s="898"/>
      <c r="S82" s="898"/>
      <c r="T82" s="898"/>
      <c r="U82" s="898"/>
      <c r="V82" s="898"/>
      <c r="W82" s="898"/>
      <c r="X82" s="898"/>
      <c r="Y82" s="898"/>
      <c r="Z82" s="898"/>
      <c r="AA82" s="898"/>
      <c r="AB82" s="898"/>
      <c r="AC82" s="898"/>
    </row>
  </sheetData>
  <mergeCells count="16">
    <mergeCell ref="R43:U43"/>
    <mergeCell ref="V43:Y43"/>
    <mergeCell ref="Z43:AC43"/>
    <mergeCell ref="A82:AC82"/>
    <mergeCell ref="B43:E43"/>
    <mergeCell ref="F43:I43"/>
    <mergeCell ref="J43:M43"/>
    <mergeCell ref="N43:Q43"/>
    <mergeCell ref="R1:U1"/>
    <mergeCell ref="V1:Y1"/>
    <mergeCell ref="Z1:AC1"/>
    <mergeCell ref="A40:AC40"/>
    <mergeCell ref="B1:E1"/>
    <mergeCell ref="F1:I1"/>
    <mergeCell ref="J1:M1"/>
    <mergeCell ref="N1:Q1"/>
  </mergeCells>
  <phoneticPr fontId="0" type="noConversion"/>
  <pageMargins left="0.74803149606299213" right="0.74803149606299213" top="0.6692913385826772" bottom="0.6692913385826772" header="0.19685039370078741" footer="0.19685039370078741"/>
  <pageSetup paperSize="9" scale="94" fitToHeight="2" orientation="landscape" r:id="rId1"/>
  <headerFooter alignWithMargins="0">
    <oddHeader>&amp;C&amp;"Arial,Fed"&amp;16Studentertal for Ing.Nat.Sund.Basis 2008/2009</oddHeader>
  </headerFooter>
  <rowBreaks count="1" manualBreakCount="1">
    <brk id="42" max="16383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93"/>
  <sheetViews>
    <sheetView zoomScale="120" zoomScaleNormal="120" zoomScalePageLayoutView="120" workbookViewId="0">
      <selection activeCell="B3" sqref="B3"/>
    </sheetView>
  </sheetViews>
  <sheetFormatPr defaultColWidth="8.85546875" defaultRowHeight="12.75" x14ac:dyDescent="0.2"/>
  <cols>
    <col min="1" max="1" width="16.42578125" customWidth="1"/>
    <col min="2" max="29" width="6.140625" customWidth="1"/>
  </cols>
  <sheetData>
    <row r="1" spans="1:31" ht="14.25" thickTop="1" thickBot="1" x14ac:dyDescent="0.25">
      <c r="A1" s="251"/>
      <c r="B1" s="889" t="s">
        <v>134</v>
      </c>
      <c r="C1" s="890"/>
      <c r="D1" s="890"/>
      <c r="E1" s="899"/>
      <c r="F1" s="889" t="s">
        <v>135</v>
      </c>
      <c r="G1" s="890"/>
      <c r="H1" s="890"/>
      <c r="I1" s="899"/>
      <c r="J1" s="889" t="s">
        <v>136</v>
      </c>
      <c r="K1" s="890"/>
      <c r="L1" s="890"/>
      <c r="M1" s="899"/>
      <c r="N1" s="889" t="s">
        <v>137</v>
      </c>
      <c r="O1" s="903"/>
      <c r="P1" s="903"/>
      <c r="Q1" s="904"/>
      <c r="R1" s="889" t="s">
        <v>139</v>
      </c>
      <c r="S1" s="890"/>
      <c r="T1" s="890"/>
      <c r="U1" s="899"/>
      <c r="V1" s="889" t="s">
        <v>140</v>
      </c>
      <c r="W1" s="890"/>
      <c r="X1" s="890"/>
      <c r="Y1" s="899"/>
      <c r="Z1" s="889" t="s">
        <v>141</v>
      </c>
      <c r="AA1" s="890"/>
      <c r="AB1" s="890"/>
      <c r="AC1" s="899"/>
    </row>
    <row r="2" spans="1:31" ht="14.25" thickTop="1" thickBot="1" x14ac:dyDescent="0.25">
      <c r="A2" s="159"/>
      <c r="B2" s="63" t="s">
        <v>22</v>
      </c>
      <c r="C2" s="64" t="s">
        <v>21</v>
      </c>
      <c r="D2" s="58" t="s">
        <v>23</v>
      </c>
      <c r="E2" s="340" t="s">
        <v>47</v>
      </c>
      <c r="F2" s="63" t="s">
        <v>22</v>
      </c>
      <c r="G2" s="64" t="s">
        <v>21</v>
      </c>
      <c r="H2" s="58" t="s">
        <v>23</v>
      </c>
      <c r="I2" s="56" t="s">
        <v>47</v>
      </c>
      <c r="J2" s="63" t="s">
        <v>22</v>
      </c>
      <c r="K2" s="64" t="s">
        <v>21</v>
      </c>
      <c r="L2" s="58" t="s">
        <v>23</v>
      </c>
      <c r="M2" s="56" t="s">
        <v>47</v>
      </c>
      <c r="N2" s="63" t="s">
        <v>22</v>
      </c>
      <c r="O2" s="64" t="s">
        <v>21</v>
      </c>
      <c r="P2" s="58" t="s">
        <v>23</v>
      </c>
      <c r="Q2" s="56" t="s">
        <v>47</v>
      </c>
      <c r="R2" s="63" t="s">
        <v>22</v>
      </c>
      <c r="S2" s="64" t="s">
        <v>21</v>
      </c>
      <c r="T2" s="58" t="s">
        <v>23</v>
      </c>
      <c r="U2" s="56" t="s">
        <v>47</v>
      </c>
      <c r="V2" s="63" t="s">
        <v>22</v>
      </c>
      <c r="W2" s="64" t="s">
        <v>21</v>
      </c>
      <c r="X2" s="58" t="s">
        <v>23</v>
      </c>
      <c r="Y2" s="56" t="s">
        <v>47</v>
      </c>
      <c r="Z2" s="63" t="s">
        <v>22</v>
      </c>
      <c r="AA2" s="64" t="s">
        <v>21</v>
      </c>
      <c r="AB2" s="66" t="s">
        <v>48</v>
      </c>
      <c r="AC2" s="60" t="s">
        <v>47</v>
      </c>
    </row>
    <row r="3" spans="1:31" ht="14.25" thickTop="1" thickBot="1" x14ac:dyDescent="0.25">
      <c r="A3" s="160" t="s">
        <v>84</v>
      </c>
      <c r="B3" s="161">
        <f>B4+B8+B14</f>
        <v>755</v>
      </c>
      <c r="C3" s="162">
        <f>C4+C8+C14</f>
        <v>328</v>
      </c>
      <c r="D3" s="377">
        <f>D4+D8+D14</f>
        <v>1083</v>
      </c>
      <c r="E3" s="353"/>
      <c r="F3" s="161">
        <f>F4+F8+F14</f>
        <v>759</v>
      </c>
      <c r="G3" s="162">
        <f>G4+G8+G14</f>
        <v>327</v>
      </c>
      <c r="H3" s="377">
        <f>H4+H8+H14</f>
        <v>1086</v>
      </c>
      <c r="I3" s="164">
        <f t="shared" ref="I3:I15" si="0">(H3-$D3)/$D3</f>
        <v>2.7700831024930748E-3</v>
      </c>
      <c r="J3" s="161">
        <f>J4+J8+J14</f>
        <v>751</v>
      </c>
      <c r="K3" s="162">
        <f>K4+K8+K14</f>
        <v>326</v>
      </c>
      <c r="L3" s="377">
        <f>L4+L8+L14</f>
        <v>1077</v>
      </c>
      <c r="M3" s="164">
        <f t="shared" ref="M3:M15" si="1">(L3-$D3)/$D3</f>
        <v>-5.5401662049861496E-3</v>
      </c>
      <c r="N3" s="161">
        <f>N4+N8+N14</f>
        <v>738</v>
      </c>
      <c r="O3" s="162">
        <f>O4+O8+O14</f>
        <v>313</v>
      </c>
      <c r="P3" s="377">
        <f>P4+P8+P14</f>
        <v>1051</v>
      </c>
      <c r="Q3" s="164">
        <f t="shared" ref="Q3:Q15" si="2">(P3-$D3)/$D3</f>
        <v>-2.9547553093259463E-2</v>
      </c>
      <c r="R3" s="161">
        <f>R4+R8+R14</f>
        <v>737</v>
      </c>
      <c r="S3" s="162">
        <f>S4+S8+S14</f>
        <v>313</v>
      </c>
      <c r="T3" s="377">
        <f>T4+T8+T14</f>
        <v>1050</v>
      </c>
      <c r="U3" s="164">
        <f t="shared" ref="U3:U15" si="3">(T3-$D3)/$D3</f>
        <v>-3.0470914127423823E-2</v>
      </c>
      <c r="V3" s="161">
        <f>V4+V8+V14</f>
        <v>720</v>
      </c>
      <c r="W3" s="162">
        <f>W4+W8+W14</f>
        <v>309</v>
      </c>
      <c r="X3" s="377">
        <f>X4+X8+X14</f>
        <v>1029</v>
      </c>
      <c r="Y3" s="164">
        <f t="shared" ref="Y3:Y15" si="4">(X3-$D3)/$D3</f>
        <v>-4.9861495844875349E-2</v>
      </c>
      <c r="Z3" s="161">
        <f>Z4+Z8+Z14</f>
        <v>710</v>
      </c>
      <c r="AA3" s="162">
        <f>AA4+AA8+AA14</f>
        <v>304</v>
      </c>
      <c r="AB3" s="377">
        <f>AB4+AB8+AB14</f>
        <v>1014</v>
      </c>
      <c r="AC3" s="363">
        <f t="shared" ref="AC3:AC15" si="5">(AB3-$D3)/$D3</f>
        <v>-6.3711911357340723E-2</v>
      </c>
    </row>
    <row r="4" spans="1:31" ht="13.5" thickBot="1" x14ac:dyDescent="0.25">
      <c r="A4" s="252" t="s">
        <v>166</v>
      </c>
      <c r="B4" s="253">
        <f>SUM(B5:B7)</f>
        <v>80</v>
      </c>
      <c r="C4" s="254">
        <f>SUM(C5:C7)</f>
        <v>18</v>
      </c>
      <c r="D4" s="355">
        <f>SUM(D5:D7)</f>
        <v>98</v>
      </c>
      <c r="E4" s="354"/>
      <c r="F4" s="253">
        <f>SUM(F5:F7)</f>
        <v>80</v>
      </c>
      <c r="G4" s="254">
        <f>SUM(G5:G7)</f>
        <v>18</v>
      </c>
      <c r="H4" s="356">
        <f>SUM(H5:H7)</f>
        <v>98</v>
      </c>
      <c r="I4" s="361">
        <f t="shared" si="0"/>
        <v>0</v>
      </c>
      <c r="J4" s="253">
        <f>SUM(J5:J7)</f>
        <v>77</v>
      </c>
      <c r="K4" s="356">
        <f>SUM(K5:K7)</f>
        <v>18</v>
      </c>
      <c r="L4" s="356">
        <f>SUM(L5:L7)</f>
        <v>95</v>
      </c>
      <c r="M4" s="361">
        <f t="shared" si="1"/>
        <v>-3.0612244897959183E-2</v>
      </c>
      <c r="N4" s="253">
        <f>SUM(N5:N7)</f>
        <v>77</v>
      </c>
      <c r="O4" s="356">
        <f>SUM(O5:O7)</f>
        <v>15</v>
      </c>
      <c r="P4" s="356">
        <f>SUM(P5:P7)</f>
        <v>92</v>
      </c>
      <c r="Q4" s="361">
        <f t="shared" si="2"/>
        <v>-6.1224489795918366E-2</v>
      </c>
      <c r="R4" s="253">
        <f>SUM(R5:R7)</f>
        <v>77</v>
      </c>
      <c r="S4" s="356">
        <f>SUM(S5:S7)</f>
        <v>15</v>
      </c>
      <c r="T4" s="356">
        <f>SUM(T5:T7)</f>
        <v>92</v>
      </c>
      <c r="U4" s="361">
        <f t="shared" si="3"/>
        <v>-6.1224489795918366E-2</v>
      </c>
      <c r="V4" s="253">
        <f>SUM(V5:V7)</f>
        <v>76</v>
      </c>
      <c r="W4" s="356">
        <f>SUM(W5:W7)</f>
        <v>15</v>
      </c>
      <c r="X4" s="356">
        <f>SUM(X5:X7)</f>
        <v>91</v>
      </c>
      <c r="Y4" s="361">
        <f t="shared" si="4"/>
        <v>-7.1428571428571425E-2</v>
      </c>
      <c r="Z4" s="253">
        <f>SUM(Z5:Z7)</f>
        <v>74</v>
      </c>
      <c r="AA4" s="356">
        <f>SUM(AA5:AA7)</f>
        <v>15</v>
      </c>
      <c r="AB4" s="254">
        <f>SUM(AB5:AB7)</f>
        <v>89</v>
      </c>
      <c r="AC4" s="258">
        <f t="shared" si="5"/>
        <v>-9.1836734693877556E-2</v>
      </c>
    </row>
    <row r="5" spans="1:31" x14ac:dyDescent="0.2">
      <c r="A5" s="261" t="s">
        <v>10</v>
      </c>
      <c r="B5" s="310">
        <v>6</v>
      </c>
      <c r="C5" s="311">
        <v>2</v>
      </c>
      <c r="D5" s="344">
        <f>SUM(B5:C5)</f>
        <v>8</v>
      </c>
      <c r="E5" s="343"/>
      <c r="F5" s="310">
        <v>6</v>
      </c>
      <c r="G5" s="311">
        <v>2</v>
      </c>
      <c r="H5" s="344">
        <f t="shared" ref="H5:H41" si="6">SUM(F5:G5)</f>
        <v>8</v>
      </c>
      <c r="I5" s="266">
        <f t="shared" si="0"/>
        <v>0</v>
      </c>
      <c r="J5" s="310">
        <v>6</v>
      </c>
      <c r="K5" s="311">
        <v>2</v>
      </c>
      <c r="L5" s="344">
        <f t="shared" ref="L5:L41" si="7">SUM(J5:K5)</f>
        <v>8</v>
      </c>
      <c r="M5" s="266">
        <f t="shared" si="1"/>
        <v>0</v>
      </c>
      <c r="N5" s="310">
        <v>6</v>
      </c>
      <c r="O5" s="311">
        <v>2</v>
      </c>
      <c r="P5" s="344">
        <f t="shared" ref="P5:P41" si="8">SUM(N5:O5)</f>
        <v>8</v>
      </c>
      <c r="Q5" s="266">
        <f t="shared" si="2"/>
        <v>0</v>
      </c>
      <c r="R5" s="310">
        <v>6</v>
      </c>
      <c r="S5" s="311">
        <v>2</v>
      </c>
      <c r="T5" s="344">
        <f t="shared" ref="T5:T41" si="9">SUM(R5:S5)</f>
        <v>8</v>
      </c>
      <c r="U5" s="266">
        <f t="shared" si="3"/>
        <v>0</v>
      </c>
      <c r="V5" s="310">
        <v>6</v>
      </c>
      <c r="W5" s="311">
        <v>2</v>
      </c>
      <c r="X5" s="344">
        <f t="shared" ref="X5:X41" si="10">SUM(V5:W5)</f>
        <v>8</v>
      </c>
      <c r="Y5" s="266">
        <f t="shared" si="4"/>
        <v>0</v>
      </c>
      <c r="Z5" s="310">
        <v>6</v>
      </c>
      <c r="AA5" s="311">
        <v>2</v>
      </c>
      <c r="AB5" s="344">
        <f t="shared" ref="AB5:AB41" si="11">SUM(Z5:AA5)</f>
        <v>8</v>
      </c>
      <c r="AC5" s="266">
        <f t="shared" si="5"/>
        <v>0</v>
      </c>
    </row>
    <row r="6" spans="1:31" x14ac:dyDescent="0.2">
      <c r="A6" s="276" t="s">
        <v>130</v>
      </c>
      <c r="B6" s="331">
        <v>10</v>
      </c>
      <c r="C6" s="338">
        <v>3</v>
      </c>
      <c r="D6" s="345">
        <f>SUM(B6:C6)</f>
        <v>13</v>
      </c>
      <c r="E6" s="341"/>
      <c r="F6" s="262">
        <v>10</v>
      </c>
      <c r="G6" s="263">
        <v>3</v>
      </c>
      <c r="H6" s="345">
        <f t="shared" si="6"/>
        <v>13</v>
      </c>
      <c r="I6" s="266">
        <f t="shared" si="0"/>
        <v>0</v>
      </c>
      <c r="J6" s="298">
        <v>8</v>
      </c>
      <c r="K6" s="326">
        <v>3</v>
      </c>
      <c r="L6" s="345">
        <f t="shared" si="7"/>
        <v>11</v>
      </c>
      <c r="M6" s="266">
        <f t="shared" si="1"/>
        <v>-0.15384615384615385</v>
      </c>
      <c r="N6" s="298">
        <v>8</v>
      </c>
      <c r="O6" s="326">
        <v>2</v>
      </c>
      <c r="P6" s="345">
        <f t="shared" si="8"/>
        <v>10</v>
      </c>
      <c r="Q6" s="266">
        <f t="shared" si="2"/>
        <v>-0.23076923076923078</v>
      </c>
      <c r="R6" s="298">
        <v>8</v>
      </c>
      <c r="S6" s="326">
        <v>2</v>
      </c>
      <c r="T6" s="345">
        <f t="shared" si="9"/>
        <v>10</v>
      </c>
      <c r="U6" s="266">
        <f t="shared" si="3"/>
        <v>-0.23076923076923078</v>
      </c>
      <c r="V6" s="298">
        <v>8</v>
      </c>
      <c r="W6" s="326">
        <v>2</v>
      </c>
      <c r="X6" s="345">
        <f t="shared" si="10"/>
        <v>10</v>
      </c>
      <c r="Y6" s="266">
        <f t="shared" si="4"/>
        <v>-0.23076923076923078</v>
      </c>
      <c r="Z6" s="298">
        <v>8</v>
      </c>
      <c r="AA6" s="326">
        <v>2</v>
      </c>
      <c r="AB6" s="345">
        <f t="shared" si="11"/>
        <v>10</v>
      </c>
      <c r="AC6" s="266">
        <f t="shared" si="5"/>
        <v>-0.23076923076923078</v>
      </c>
    </row>
    <row r="7" spans="1:31" ht="13.5" thickBot="1" x14ac:dyDescent="0.25">
      <c r="A7" s="283" t="s">
        <v>91</v>
      </c>
      <c r="B7" s="316">
        <v>64</v>
      </c>
      <c r="C7" s="317">
        <v>13</v>
      </c>
      <c r="D7" s="346">
        <f>SUM(B7:C7)</f>
        <v>77</v>
      </c>
      <c r="E7" s="350"/>
      <c r="F7" s="316">
        <v>64</v>
      </c>
      <c r="G7" s="317">
        <v>13</v>
      </c>
      <c r="H7" s="346">
        <f t="shared" si="6"/>
        <v>77</v>
      </c>
      <c r="I7" s="266">
        <f t="shared" si="0"/>
        <v>0</v>
      </c>
      <c r="J7" s="316">
        <v>63</v>
      </c>
      <c r="K7" s="317">
        <v>13</v>
      </c>
      <c r="L7" s="346">
        <f t="shared" si="7"/>
        <v>76</v>
      </c>
      <c r="M7" s="266">
        <f t="shared" si="1"/>
        <v>-1.2987012987012988E-2</v>
      </c>
      <c r="N7" s="316">
        <v>63</v>
      </c>
      <c r="O7" s="317">
        <v>11</v>
      </c>
      <c r="P7" s="346">
        <f t="shared" si="8"/>
        <v>74</v>
      </c>
      <c r="Q7" s="266">
        <f t="shared" si="2"/>
        <v>-3.896103896103896E-2</v>
      </c>
      <c r="R7" s="316">
        <v>63</v>
      </c>
      <c r="S7" s="317">
        <v>11</v>
      </c>
      <c r="T7" s="346">
        <f t="shared" si="9"/>
        <v>74</v>
      </c>
      <c r="U7" s="266">
        <f t="shared" si="3"/>
        <v>-3.896103896103896E-2</v>
      </c>
      <c r="V7" s="316">
        <v>62</v>
      </c>
      <c r="W7" s="317">
        <v>11</v>
      </c>
      <c r="X7" s="346">
        <f t="shared" si="10"/>
        <v>73</v>
      </c>
      <c r="Y7" s="266">
        <f t="shared" si="4"/>
        <v>-5.1948051948051951E-2</v>
      </c>
      <c r="Z7" s="316">
        <v>60</v>
      </c>
      <c r="AA7" s="317">
        <v>11</v>
      </c>
      <c r="AB7" s="346">
        <f t="shared" si="11"/>
        <v>71</v>
      </c>
      <c r="AC7" s="266">
        <f t="shared" si="5"/>
        <v>-7.792207792207792E-2</v>
      </c>
    </row>
    <row r="8" spans="1:31" ht="13.5" thickBot="1" x14ac:dyDescent="0.25">
      <c r="A8" s="268" t="s">
        <v>81</v>
      </c>
      <c r="B8" s="269">
        <f>SUM(B9:B13)</f>
        <v>60</v>
      </c>
      <c r="C8" s="270">
        <f>SUM(C9:C13)</f>
        <v>16</v>
      </c>
      <c r="D8" s="271">
        <f>SUM(D9:D13)</f>
        <v>76</v>
      </c>
      <c r="E8" s="351"/>
      <c r="F8" s="269">
        <f>SUM(F9:F13)</f>
        <v>60</v>
      </c>
      <c r="G8" s="270">
        <f>SUM(G9:G13)</f>
        <v>16</v>
      </c>
      <c r="H8" s="357">
        <f>SUM(H9:H13)</f>
        <v>76</v>
      </c>
      <c r="I8" s="360">
        <f t="shared" si="0"/>
        <v>0</v>
      </c>
      <c r="J8" s="269">
        <f>SUM(J9:J13)</f>
        <v>60</v>
      </c>
      <c r="K8" s="270">
        <f>SUM(K9:K13)</f>
        <v>15</v>
      </c>
      <c r="L8" s="271">
        <f>SUM(L9:L13)</f>
        <v>75</v>
      </c>
      <c r="M8" s="360">
        <f t="shared" si="1"/>
        <v>-1.3157894736842105E-2</v>
      </c>
      <c r="N8" s="269">
        <f>SUM(N9:N13)</f>
        <v>54</v>
      </c>
      <c r="O8" s="270">
        <f>SUM(O9:O13)</f>
        <v>13</v>
      </c>
      <c r="P8" s="357">
        <f>SUM(P9:P13)</f>
        <v>67</v>
      </c>
      <c r="Q8" s="360">
        <f t="shared" si="2"/>
        <v>-0.11842105263157894</v>
      </c>
      <c r="R8" s="269">
        <f>SUM(R9:R13)</f>
        <v>54</v>
      </c>
      <c r="S8" s="270">
        <f>SUM(S9:S13)</f>
        <v>14</v>
      </c>
      <c r="T8" s="357">
        <f>SUM(T9:T13)</f>
        <v>68</v>
      </c>
      <c r="U8" s="360">
        <f t="shared" si="3"/>
        <v>-0.10526315789473684</v>
      </c>
      <c r="V8" s="269">
        <f>SUM(V9:V13)</f>
        <v>54</v>
      </c>
      <c r="W8" s="270">
        <f>SUM(W9:W13)</f>
        <v>14</v>
      </c>
      <c r="X8" s="357">
        <f>SUM(X9:X13)</f>
        <v>68</v>
      </c>
      <c r="Y8" s="360">
        <f t="shared" si="4"/>
        <v>-0.10526315789473684</v>
      </c>
      <c r="Z8" s="269">
        <f>SUM(Z9:Z13)</f>
        <v>54</v>
      </c>
      <c r="AA8" s="270">
        <f>SUM(AA9:AA13)</f>
        <v>14</v>
      </c>
      <c r="AB8" s="357">
        <f>SUM(AB9:AB13)</f>
        <v>68</v>
      </c>
      <c r="AC8" s="275">
        <f t="shared" si="5"/>
        <v>-0.10526315789473684</v>
      </c>
    </row>
    <row r="9" spans="1:31" x14ac:dyDescent="0.2">
      <c r="A9" s="276" t="s">
        <v>9</v>
      </c>
      <c r="B9" s="277">
        <v>16</v>
      </c>
      <c r="C9" s="282">
        <v>5</v>
      </c>
      <c r="D9" s="344">
        <f t="shared" ref="D9:D41" si="12">SUM(B9:C9)</f>
        <v>21</v>
      </c>
      <c r="E9" s="343"/>
      <c r="F9" s="277">
        <v>16</v>
      </c>
      <c r="G9" s="282">
        <v>5</v>
      </c>
      <c r="H9" s="344">
        <f t="shared" si="6"/>
        <v>21</v>
      </c>
      <c r="I9" s="266">
        <f t="shared" si="0"/>
        <v>0</v>
      </c>
      <c r="J9" s="277">
        <v>16</v>
      </c>
      <c r="K9" s="278">
        <v>5</v>
      </c>
      <c r="L9" s="344">
        <f t="shared" si="7"/>
        <v>21</v>
      </c>
      <c r="M9" s="266">
        <f t="shared" si="1"/>
        <v>0</v>
      </c>
      <c r="N9" s="277">
        <v>14</v>
      </c>
      <c r="O9" s="278">
        <v>5</v>
      </c>
      <c r="P9" s="344">
        <f t="shared" si="8"/>
        <v>19</v>
      </c>
      <c r="Q9" s="266">
        <f t="shared" si="2"/>
        <v>-9.5238095238095233E-2</v>
      </c>
      <c r="R9" s="277">
        <v>14</v>
      </c>
      <c r="S9" s="278">
        <v>5</v>
      </c>
      <c r="T9" s="344">
        <f t="shared" si="9"/>
        <v>19</v>
      </c>
      <c r="U9" s="266">
        <f t="shared" si="3"/>
        <v>-9.5238095238095233E-2</v>
      </c>
      <c r="V9" s="277">
        <v>14</v>
      </c>
      <c r="W9" s="278">
        <v>5</v>
      </c>
      <c r="X9" s="344">
        <f t="shared" si="10"/>
        <v>19</v>
      </c>
      <c r="Y9" s="266">
        <f t="shared" si="4"/>
        <v>-9.5238095238095233E-2</v>
      </c>
      <c r="Z9" s="277">
        <v>14</v>
      </c>
      <c r="AA9" s="282">
        <v>5</v>
      </c>
      <c r="AB9" s="344">
        <f t="shared" si="11"/>
        <v>19</v>
      </c>
      <c r="AC9" s="266">
        <f t="shared" si="5"/>
        <v>-9.5238095238095233E-2</v>
      </c>
    </row>
    <row r="10" spans="1:31" x14ac:dyDescent="0.2">
      <c r="A10" s="283" t="s">
        <v>3</v>
      </c>
      <c r="B10" s="262">
        <v>14</v>
      </c>
      <c r="C10" s="285">
        <v>1</v>
      </c>
      <c r="D10" s="345">
        <f t="shared" si="12"/>
        <v>15</v>
      </c>
      <c r="E10" s="341"/>
      <c r="F10" s="262">
        <v>14</v>
      </c>
      <c r="G10" s="285">
        <v>1</v>
      </c>
      <c r="H10" s="345">
        <f t="shared" si="6"/>
        <v>15</v>
      </c>
      <c r="I10" s="266">
        <f t="shared" si="0"/>
        <v>0</v>
      </c>
      <c r="J10" s="262">
        <v>14</v>
      </c>
      <c r="K10" s="263">
        <v>0</v>
      </c>
      <c r="L10" s="345">
        <f t="shared" si="7"/>
        <v>14</v>
      </c>
      <c r="M10" s="266">
        <f t="shared" si="1"/>
        <v>-6.6666666666666666E-2</v>
      </c>
      <c r="N10" s="262">
        <v>13</v>
      </c>
      <c r="O10" s="263">
        <v>0</v>
      </c>
      <c r="P10" s="345">
        <f t="shared" si="8"/>
        <v>13</v>
      </c>
      <c r="Q10" s="266">
        <f t="shared" si="2"/>
        <v>-0.13333333333333333</v>
      </c>
      <c r="R10" s="262">
        <v>13</v>
      </c>
      <c r="S10" s="263">
        <v>0</v>
      </c>
      <c r="T10" s="345">
        <f t="shared" si="9"/>
        <v>13</v>
      </c>
      <c r="U10" s="266">
        <f t="shared" si="3"/>
        <v>-0.13333333333333333</v>
      </c>
      <c r="V10" s="262">
        <v>13</v>
      </c>
      <c r="W10" s="263">
        <v>0</v>
      </c>
      <c r="X10" s="345">
        <f t="shared" si="10"/>
        <v>13</v>
      </c>
      <c r="Y10" s="266">
        <f t="shared" si="4"/>
        <v>-0.13333333333333333</v>
      </c>
      <c r="Z10" s="262">
        <v>13</v>
      </c>
      <c r="AA10" s="284">
        <v>0</v>
      </c>
      <c r="AB10" s="345">
        <f t="shared" si="11"/>
        <v>13</v>
      </c>
      <c r="AC10" s="266">
        <f t="shared" si="5"/>
        <v>-0.13333333333333333</v>
      </c>
    </row>
    <row r="11" spans="1:31" x14ac:dyDescent="0.2">
      <c r="A11" s="283" t="s">
        <v>13</v>
      </c>
      <c r="B11" s="262">
        <v>7</v>
      </c>
      <c r="C11" s="284">
        <v>6</v>
      </c>
      <c r="D11" s="345">
        <f t="shared" si="12"/>
        <v>13</v>
      </c>
      <c r="E11" s="341"/>
      <c r="F11" s="262">
        <v>7</v>
      </c>
      <c r="G11" s="284">
        <v>6</v>
      </c>
      <c r="H11" s="345">
        <f t="shared" si="6"/>
        <v>13</v>
      </c>
      <c r="I11" s="266">
        <f t="shared" si="0"/>
        <v>0</v>
      </c>
      <c r="J11" s="262">
        <v>7</v>
      </c>
      <c r="K11" s="263">
        <v>6</v>
      </c>
      <c r="L11" s="345">
        <f t="shared" si="7"/>
        <v>13</v>
      </c>
      <c r="M11" s="266">
        <f t="shared" si="1"/>
        <v>0</v>
      </c>
      <c r="N11" s="262">
        <v>6</v>
      </c>
      <c r="O11" s="263">
        <v>5</v>
      </c>
      <c r="P11" s="345">
        <f t="shared" si="8"/>
        <v>11</v>
      </c>
      <c r="Q11" s="266">
        <f t="shared" si="2"/>
        <v>-0.15384615384615385</v>
      </c>
      <c r="R11" s="262">
        <v>6</v>
      </c>
      <c r="S11" s="263">
        <v>6</v>
      </c>
      <c r="T11" s="345">
        <f t="shared" si="9"/>
        <v>12</v>
      </c>
      <c r="U11" s="266">
        <f t="shared" si="3"/>
        <v>-7.6923076923076927E-2</v>
      </c>
      <c r="V11" s="262">
        <v>6</v>
      </c>
      <c r="W11" s="263">
        <v>6</v>
      </c>
      <c r="X11" s="345">
        <f t="shared" si="10"/>
        <v>12</v>
      </c>
      <c r="Y11" s="266">
        <f t="shared" si="4"/>
        <v>-7.6923076923076927E-2</v>
      </c>
      <c r="Z11" s="262">
        <v>6</v>
      </c>
      <c r="AA11" s="284">
        <v>6</v>
      </c>
      <c r="AB11" s="345">
        <f t="shared" si="11"/>
        <v>12</v>
      </c>
      <c r="AC11" s="266">
        <f t="shared" si="5"/>
        <v>-7.6923076923076927E-2</v>
      </c>
    </row>
    <row r="12" spans="1:31" x14ac:dyDescent="0.2">
      <c r="A12" s="283" t="s">
        <v>80</v>
      </c>
      <c r="B12" s="262">
        <v>12</v>
      </c>
      <c r="C12" s="284">
        <v>1</v>
      </c>
      <c r="D12" s="345">
        <f t="shared" si="12"/>
        <v>13</v>
      </c>
      <c r="E12" s="341"/>
      <c r="F12" s="262">
        <v>12</v>
      </c>
      <c r="G12" s="284">
        <v>1</v>
      </c>
      <c r="H12" s="345">
        <f t="shared" si="6"/>
        <v>13</v>
      </c>
      <c r="I12" s="266">
        <f t="shared" si="0"/>
        <v>0</v>
      </c>
      <c r="J12" s="262">
        <v>13</v>
      </c>
      <c r="K12" s="263">
        <v>1</v>
      </c>
      <c r="L12" s="345">
        <f t="shared" si="7"/>
        <v>14</v>
      </c>
      <c r="M12" s="266">
        <f t="shared" si="1"/>
        <v>7.6923076923076927E-2</v>
      </c>
      <c r="N12" s="262">
        <v>12</v>
      </c>
      <c r="O12" s="263">
        <v>1</v>
      </c>
      <c r="P12" s="345">
        <f t="shared" si="8"/>
        <v>13</v>
      </c>
      <c r="Q12" s="266">
        <f t="shared" si="2"/>
        <v>0</v>
      </c>
      <c r="R12" s="262">
        <v>12</v>
      </c>
      <c r="S12" s="263">
        <v>1</v>
      </c>
      <c r="T12" s="345">
        <f t="shared" si="9"/>
        <v>13</v>
      </c>
      <c r="U12" s="266">
        <f t="shared" si="3"/>
        <v>0</v>
      </c>
      <c r="V12" s="262">
        <v>12</v>
      </c>
      <c r="W12" s="263">
        <v>1</v>
      </c>
      <c r="X12" s="345">
        <f t="shared" si="10"/>
        <v>13</v>
      </c>
      <c r="Y12" s="266">
        <f t="shared" si="4"/>
        <v>0</v>
      </c>
      <c r="Z12" s="262">
        <v>12</v>
      </c>
      <c r="AA12" s="284">
        <v>1</v>
      </c>
      <c r="AB12" s="345">
        <f t="shared" si="11"/>
        <v>13</v>
      </c>
      <c r="AC12" s="266">
        <f t="shared" si="5"/>
        <v>0</v>
      </c>
    </row>
    <row r="13" spans="1:31" ht="13.5" thickBot="1" x14ac:dyDescent="0.25">
      <c r="A13" s="267" t="s">
        <v>91</v>
      </c>
      <c r="B13" s="277">
        <v>11</v>
      </c>
      <c r="C13" s="282">
        <v>3</v>
      </c>
      <c r="D13" s="347">
        <f t="shared" si="12"/>
        <v>14</v>
      </c>
      <c r="E13" s="350"/>
      <c r="F13" s="277">
        <v>11</v>
      </c>
      <c r="G13" s="282">
        <v>3</v>
      </c>
      <c r="H13" s="347">
        <f t="shared" si="6"/>
        <v>14</v>
      </c>
      <c r="I13" s="266">
        <f t="shared" si="0"/>
        <v>0</v>
      </c>
      <c r="J13" s="277">
        <v>10</v>
      </c>
      <c r="K13" s="278">
        <v>3</v>
      </c>
      <c r="L13" s="347">
        <f t="shared" si="7"/>
        <v>13</v>
      </c>
      <c r="M13" s="266">
        <f t="shared" si="1"/>
        <v>-7.1428571428571425E-2</v>
      </c>
      <c r="N13" s="277">
        <v>9</v>
      </c>
      <c r="O13" s="278">
        <v>2</v>
      </c>
      <c r="P13" s="347">
        <f t="shared" si="8"/>
        <v>11</v>
      </c>
      <c r="Q13" s="266">
        <f t="shared" si="2"/>
        <v>-0.21428571428571427</v>
      </c>
      <c r="R13" s="277">
        <v>9</v>
      </c>
      <c r="S13" s="278">
        <v>2</v>
      </c>
      <c r="T13" s="347">
        <f t="shared" si="9"/>
        <v>11</v>
      </c>
      <c r="U13" s="266">
        <f t="shared" si="3"/>
        <v>-0.21428571428571427</v>
      </c>
      <c r="V13" s="277">
        <v>9</v>
      </c>
      <c r="W13" s="278">
        <v>2</v>
      </c>
      <c r="X13" s="347">
        <f t="shared" si="10"/>
        <v>11</v>
      </c>
      <c r="Y13" s="266">
        <f t="shared" si="4"/>
        <v>-0.21428571428571427</v>
      </c>
      <c r="Z13" s="277">
        <v>9</v>
      </c>
      <c r="AA13" s="282">
        <v>2</v>
      </c>
      <c r="AB13" s="347">
        <f t="shared" si="11"/>
        <v>11</v>
      </c>
      <c r="AC13" s="266">
        <f t="shared" si="5"/>
        <v>-0.21428571428571427</v>
      </c>
    </row>
    <row r="14" spans="1:31" ht="13.5" thickBot="1" x14ac:dyDescent="0.25">
      <c r="A14" s="290" t="s">
        <v>82</v>
      </c>
      <c r="B14" s="291">
        <f>SUM(B15:B41)</f>
        <v>615</v>
      </c>
      <c r="C14" s="292">
        <f>SUM(C15:C41)</f>
        <v>294</v>
      </c>
      <c r="D14" s="293">
        <f>SUM(D15:D41)</f>
        <v>909</v>
      </c>
      <c r="E14" s="352"/>
      <c r="F14" s="291">
        <f>SUM(F15:F41)</f>
        <v>619</v>
      </c>
      <c r="G14" s="292">
        <f>SUM(G15:G41)</f>
        <v>293</v>
      </c>
      <c r="H14" s="296">
        <f>SUM(H15:H41)</f>
        <v>912</v>
      </c>
      <c r="I14" s="359">
        <f t="shared" si="0"/>
        <v>3.3003300330033004E-3</v>
      </c>
      <c r="J14" s="291">
        <f>SUM(J15:J41)</f>
        <v>614</v>
      </c>
      <c r="K14" s="292">
        <f>SUM(K15:K41)</f>
        <v>293</v>
      </c>
      <c r="L14" s="296">
        <f>SUM(L15:L41)</f>
        <v>907</v>
      </c>
      <c r="M14" s="359">
        <f t="shared" si="1"/>
        <v>-2.2002200220022001E-3</v>
      </c>
      <c r="N14" s="291">
        <f>SUM(N15:N41)</f>
        <v>607</v>
      </c>
      <c r="O14" s="296">
        <f>SUM(O15:O41)</f>
        <v>285</v>
      </c>
      <c r="P14" s="296">
        <f>SUM(P15:P41)</f>
        <v>892</v>
      </c>
      <c r="Q14" s="359">
        <f t="shared" si="2"/>
        <v>-1.8701870187018702E-2</v>
      </c>
      <c r="R14" s="291">
        <f>SUM(R15:R41)</f>
        <v>606</v>
      </c>
      <c r="S14" s="296">
        <f>SUM(S15:S41)</f>
        <v>284</v>
      </c>
      <c r="T14" s="296">
        <f>SUM(T15:T41)</f>
        <v>890</v>
      </c>
      <c r="U14" s="359">
        <f t="shared" si="3"/>
        <v>-2.0902090209020903E-2</v>
      </c>
      <c r="V14" s="291">
        <f>SUM(V15:V41)</f>
        <v>590</v>
      </c>
      <c r="W14" s="296">
        <f>SUM(W15:W41)</f>
        <v>280</v>
      </c>
      <c r="X14" s="296">
        <f>SUM(X15:X41)</f>
        <v>870</v>
      </c>
      <c r="Y14" s="359">
        <f t="shared" si="4"/>
        <v>-4.2904290429042903E-2</v>
      </c>
      <c r="Z14" s="291">
        <f>SUM(Z15:Z41)</f>
        <v>582</v>
      </c>
      <c r="AA14" s="296">
        <f>SUM(AA15:AA41)</f>
        <v>275</v>
      </c>
      <c r="AB14" s="296">
        <f>SUM(AB15:AB41)</f>
        <v>857</v>
      </c>
      <c r="AC14" s="295">
        <f t="shared" si="5"/>
        <v>-5.7205720572057209E-2</v>
      </c>
    </row>
    <row r="15" spans="1:31" x14ac:dyDescent="0.2">
      <c r="A15" s="261" t="s">
        <v>44</v>
      </c>
      <c r="B15" s="298">
        <v>62</v>
      </c>
      <c r="C15" s="299">
        <v>78</v>
      </c>
      <c r="D15" s="348">
        <f t="shared" si="12"/>
        <v>140</v>
      </c>
      <c r="E15" s="364"/>
      <c r="F15" s="298">
        <v>62</v>
      </c>
      <c r="G15" s="299">
        <v>78</v>
      </c>
      <c r="H15" s="348">
        <f t="shared" si="6"/>
        <v>140</v>
      </c>
      <c r="I15" s="266">
        <f t="shared" si="0"/>
        <v>0</v>
      </c>
      <c r="J15" s="298">
        <v>63</v>
      </c>
      <c r="K15" s="299">
        <v>78</v>
      </c>
      <c r="L15" s="348">
        <f t="shared" si="7"/>
        <v>141</v>
      </c>
      <c r="M15" s="266">
        <f t="shared" si="1"/>
        <v>7.1428571428571426E-3</v>
      </c>
      <c r="N15" s="298">
        <v>63</v>
      </c>
      <c r="O15" s="299">
        <v>76</v>
      </c>
      <c r="P15" s="348">
        <f t="shared" si="8"/>
        <v>139</v>
      </c>
      <c r="Q15" s="266">
        <f t="shared" si="2"/>
        <v>-7.1428571428571426E-3</v>
      </c>
      <c r="R15" s="298">
        <v>63</v>
      </c>
      <c r="S15" s="299">
        <v>76</v>
      </c>
      <c r="T15" s="348">
        <f t="shared" si="9"/>
        <v>139</v>
      </c>
      <c r="U15" s="266">
        <f t="shared" si="3"/>
        <v>-7.1428571428571426E-3</v>
      </c>
      <c r="V15" s="298">
        <v>60</v>
      </c>
      <c r="W15" s="299">
        <v>74</v>
      </c>
      <c r="X15" s="348">
        <f t="shared" si="10"/>
        <v>134</v>
      </c>
      <c r="Y15" s="266">
        <f t="shared" si="4"/>
        <v>-4.2857142857142858E-2</v>
      </c>
      <c r="Z15" s="298">
        <v>58</v>
      </c>
      <c r="AA15" s="299">
        <v>72</v>
      </c>
      <c r="AB15" s="348">
        <f t="shared" si="11"/>
        <v>130</v>
      </c>
      <c r="AC15" s="266">
        <f t="shared" si="5"/>
        <v>-7.1428571428571425E-2</v>
      </c>
    </row>
    <row r="16" spans="1:31" x14ac:dyDescent="0.2">
      <c r="A16" s="283" t="s">
        <v>9</v>
      </c>
      <c r="B16" s="262">
        <v>49</v>
      </c>
      <c r="C16" s="284">
        <v>17</v>
      </c>
      <c r="D16" s="345">
        <f t="shared" si="12"/>
        <v>66</v>
      </c>
      <c r="E16" s="341"/>
      <c r="F16" s="262">
        <v>47</v>
      </c>
      <c r="G16" s="284">
        <v>17</v>
      </c>
      <c r="H16" s="345">
        <f t="shared" si="6"/>
        <v>64</v>
      </c>
      <c r="I16" s="266">
        <f t="shared" ref="I16:I41" si="13">(H16-$D16)/$D16</f>
        <v>-3.0303030303030304E-2</v>
      </c>
      <c r="J16" s="262">
        <v>49</v>
      </c>
      <c r="K16" s="284">
        <v>17</v>
      </c>
      <c r="L16" s="345">
        <f t="shared" si="7"/>
        <v>66</v>
      </c>
      <c r="M16" s="266">
        <f t="shared" ref="M16:M41" si="14">(L16-$D16)/$D16</f>
        <v>0</v>
      </c>
      <c r="N16" s="262">
        <v>48</v>
      </c>
      <c r="O16" s="284">
        <v>17</v>
      </c>
      <c r="P16" s="345">
        <f t="shared" si="8"/>
        <v>65</v>
      </c>
      <c r="Q16" s="266">
        <f t="shared" ref="Q16:Q41" si="15">(P16-$D16)/$D16</f>
        <v>-1.5151515151515152E-2</v>
      </c>
      <c r="R16" s="262">
        <v>48</v>
      </c>
      <c r="S16" s="284">
        <v>17</v>
      </c>
      <c r="T16" s="345">
        <f t="shared" si="9"/>
        <v>65</v>
      </c>
      <c r="U16" s="266">
        <f t="shared" ref="U16:U41" si="16">(T16-$D16)/$D16</f>
        <v>-1.5151515151515152E-2</v>
      </c>
      <c r="V16" s="262">
        <v>47</v>
      </c>
      <c r="W16" s="284">
        <v>17</v>
      </c>
      <c r="X16" s="345">
        <f t="shared" si="10"/>
        <v>64</v>
      </c>
      <c r="Y16" s="266">
        <f t="shared" ref="Y16:Y41" si="17">(X16-$D16)/$D16</f>
        <v>-3.0303030303030304E-2</v>
      </c>
      <c r="Z16" s="262">
        <v>47</v>
      </c>
      <c r="AA16" s="284">
        <v>17</v>
      </c>
      <c r="AB16" s="345">
        <f t="shared" si="11"/>
        <v>64</v>
      </c>
      <c r="AC16" s="266">
        <f t="shared" ref="AC16:AC41" si="18">(AB16-$D16)/$D16</f>
        <v>-3.0303030303030304E-2</v>
      </c>
      <c r="AE16" s="337"/>
    </row>
    <row r="17" spans="1:29" x14ac:dyDescent="0.2">
      <c r="A17" s="276" t="s">
        <v>102</v>
      </c>
      <c r="B17" s="262">
        <v>20</v>
      </c>
      <c r="C17" s="284">
        <v>1</v>
      </c>
      <c r="D17" s="345">
        <f t="shared" si="12"/>
        <v>21</v>
      </c>
      <c r="E17" s="341"/>
      <c r="F17" s="262">
        <v>19</v>
      </c>
      <c r="G17" s="284">
        <v>2</v>
      </c>
      <c r="H17" s="345">
        <f t="shared" si="6"/>
        <v>21</v>
      </c>
      <c r="I17" s="266">
        <f t="shared" si="13"/>
        <v>0</v>
      </c>
      <c r="J17" s="262">
        <v>14</v>
      </c>
      <c r="K17" s="284">
        <v>2</v>
      </c>
      <c r="L17" s="345">
        <f t="shared" si="7"/>
        <v>16</v>
      </c>
      <c r="M17" s="266">
        <f t="shared" si="14"/>
        <v>-0.23809523809523808</v>
      </c>
      <c r="N17" s="262">
        <v>14</v>
      </c>
      <c r="O17" s="284">
        <v>2</v>
      </c>
      <c r="P17" s="345">
        <f t="shared" si="8"/>
        <v>16</v>
      </c>
      <c r="Q17" s="266">
        <f t="shared" si="15"/>
        <v>-0.23809523809523808</v>
      </c>
      <c r="R17" s="262">
        <v>14</v>
      </c>
      <c r="S17" s="284">
        <v>1</v>
      </c>
      <c r="T17" s="345">
        <f t="shared" si="9"/>
        <v>15</v>
      </c>
      <c r="U17" s="266">
        <f t="shared" si="16"/>
        <v>-0.2857142857142857</v>
      </c>
      <c r="V17" s="262">
        <v>13</v>
      </c>
      <c r="W17" s="284">
        <v>1</v>
      </c>
      <c r="X17" s="345">
        <f t="shared" si="10"/>
        <v>14</v>
      </c>
      <c r="Y17" s="266">
        <f t="shared" si="17"/>
        <v>-0.33333333333333331</v>
      </c>
      <c r="Z17" s="262">
        <v>13</v>
      </c>
      <c r="AA17" s="284">
        <v>1</v>
      </c>
      <c r="AB17" s="345">
        <f t="shared" si="11"/>
        <v>14</v>
      </c>
      <c r="AC17" s="266">
        <f t="shared" si="18"/>
        <v>-0.33333333333333331</v>
      </c>
    </row>
    <row r="18" spans="1:29" x14ac:dyDescent="0.2">
      <c r="A18" s="283" t="s">
        <v>130</v>
      </c>
      <c r="B18" s="262">
        <v>10</v>
      </c>
      <c r="C18" s="284">
        <v>6</v>
      </c>
      <c r="D18" s="345">
        <f t="shared" si="12"/>
        <v>16</v>
      </c>
      <c r="E18" s="341"/>
      <c r="F18" s="262">
        <v>11</v>
      </c>
      <c r="G18" s="284">
        <v>6</v>
      </c>
      <c r="H18" s="345">
        <f t="shared" si="6"/>
        <v>17</v>
      </c>
      <c r="I18" s="266">
        <f t="shared" si="13"/>
        <v>6.25E-2</v>
      </c>
      <c r="J18" s="262">
        <v>12</v>
      </c>
      <c r="K18" s="284">
        <v>6</v>
      </c>
      <c r="L18" s="345">
        <f t="shared" si="7"/>
        <v>18</v>
      </c>
      <c r="M18" s="266">
        <f t="shared" si="14"/>
        <v>0.125</v>
      </c>
      <c r="N18" s="262">
        <v>13</v>
      </c>
      <c r="O18" s="284">
        <v>6</v>
      </c>
      <c r="P18" s="345">
        <f t="shared" si="8"/>
        <v>19</v>
      </c>
      <c r="Q18" s="266">
        <f t="shared" si="15"/>
        <v>0.1875</v>
      </c>
      <c r="R18" s="262">
        <v>13</v>
      </c>
      <c r="S18" s="284">
        <v>6</v>
      </c>
      <c r="T18" s="345">
        <f t="shared" si="9"/>
        <v>19</v>
      </c>
      <c r="U18" s="266">
        <f t="shared" si="16"/>
        <v>0.1875</v>
      </c>
      <c r="V18" s="262">
        <v>12</v>
      </c>
      <c r="W18" s="284">
        <v>6</v>
      </c>
      <c r="X18" s="345">
        <f t="shared" si="10"/>
        <v>18</v>
      </c>
      <c r="Y18" s="266">
        <f t="shared" si="17"/>
        <v>0.125</v>
      </c>
      <c r="Z18" s="262">
        <v>12</v>
      </c>
      <c r="AA18" s="284">
        <v>6</v>
      </c>
      <c r="AB18" s="345">
        <f t="shared" si="11"/>
        <v>18</v>
      </c>
      <c r="AC18" s="266">
        <f t="shared" si="18"/>
        <v>0.125</v>
      </c>
    </row>
    <row r="19" spans="1:29" x14ac:dyDescent="0.2">
      <c r="A19" s="283" t="s">
        <v>119</v>
      </c>
      <c r="B19" s="262">
        <v>12</v>
      </c>
      <c r="C19" s="284">
        <v>11</v>
      </c>
      <c r="D19" s="345">
        <f t="shared" si="12"/>
        <v>23</v>
      </c>
      <c r="E19" s="341"/>
      <c r="F19" s="262">
        <v>12</v>
      </c>
      <c r="G19" s="284">
        <v>10</v>
      </c>
      <c r="H19" s="345">
        <f t="shared" si="6"/>
        <v>22</v>
      </c>
      <c r="I19" s="266">
        <f t="shared" si="13"/>
        <v>-4.3478260869565216E-2</v>
      </c>
      <c r="J19" s="262">
        <v>12</v>
      </c>
      <c r="K19" s="284">
        <v>10</v>
      </c>
      <c r="L19" s="345">
        <f t="shared" si="7"/>
        <v>22</v>
      </c>
      <c r="M19" s="266">
        <f t="shared" si="14"/>
        <v>-4.3478260869565216E-2</v>
      </c>
      <c r="N19" s="262">
        <v>12</v>
      </c>
      <c r="O19" s="284">
        <v>10</v>
      </c>
      <c r="P19" s="345">
        <f t="shared" si="8"/>
        <v>22</v>
      </c>
      <c r="Q19" s="266">
        <f t="shared" si="15"/>
        <v>-4.3478260869565216E-2</v>
      </c>
      <c r="R19" s="262">
        <v>12</v>
      </c>
      <c r="S19" s="284">
        <v>10</v>
      </c>
      <c r="T19" s="345">
        <f t="shared" si="9"/>
        <v>22</v>
      </c>
      <c r="U19" s="266">
        <f t="shared" si="16"/>
        <v>-4.3478260869565216E-2</v>
      </c>
      <c r="V19" s="262">
        <v>11</v>
      </c>
      <c r="W19" s="284">
        <v>10</v>
      </c>
      <c r="X19" s="345">
        <f t="shared" si="10"/>
        <v>21</v>
      </c>
      <c r="Y19" s="266">
        <f t="shared" si="17"/>
        <v>-8.6956521739130432E-2</v>
      </c>
      <c r="Z19" s="262">
        <v>10</v>
      </c>
      <c r="AA19" s="284">
        <v>10</v>
      </c>
      <c r="AB19" s="345">
        <f t="shared" si="11"/>
        <v>20</v>
      </c>
      <c r="AC19" s="266">
        <f t="shared" si="18"/>
        <v>-0.13043478260869565</v>
      </c>
    </row>
    <row r="20" spans="1:29" x14ac:dyDescent="0.2">
      <c r="A20" s="283" t="s">
        <v>4</v>
      </c>
      <c r="B20" s="262">
        <v>39</v>
      </c>
      <c r="C20" s="284">
        <v>1</v>
      </c>
      <c r="D20" s="345">
        <f t="shared" si="12"/>
        <v>40</v>
      </c>
      <c r="E20" s="341"/>
      <c r="F20" s="262">
        <v>39</v>
      </c>
      <c r="G20" s="284">
        <v>1</v>
      </c>
      <c r="H20" s="345">
        <f t="shared" si="6"/>
        <v>40</v>
      </c>
      <c r="I20" s="266">
        <f t="shared" si="13"/>
        <v>0</v>
      </c>
      <c r="J20" s="262">
        <v>39</v>
      </c>
      <c r="K20" s="284">
        <v>1</v>
      </c>
      <c r="L20" s="345">
        <f t="shared" si="7"/>
        <v>40</v>
      </c>
      <c r="M20" s="266">
        <f t="shared" si="14"/>
        <v>0</v>
      </c>
      <c r="N20" s="262">
        <v>39</v>
      </c>
      <c r="O20" s="284">
        <v>1</v>
      </c>
      <c r="P20" s="345">
        <f t="shared" si="8"/>
        <v>40</v>
      </c>
      <c r="Q20" s="266">
        <f t="shared" si="15"/>
        <v>0</v>
      </c>
      <c r="R20" s="262">
        <v>38</v>
      </c>
      <c r="S20" s="284">
        <v>1</v>
      </c>
      <c r="T20" s="345">
        <f t="shared" si="9"/>
        <v>39</v>
      </c>
      <c r="U20" s="266">
        <f t="shared" si="16"/>
        <v>-2.5000000000000001E-2</v>
      </c>
      <c r="V20" s="262">
        <v>36</v>
      </c>
      <c r="W20" s="284">
        <v>1</v>
      </c>
      <c r="X20" s="345">
        <f t="shared" si="10"/>
        <v>37</v>
      </c>
      <c r="Y20" s="266">
        <f t="shared" si="17"/>
        <v>-7.4999999999999997E-2</v>
      </c>
      <c r="Z20" s="262">
        <v>36</v>
      </c>
      <c r="AA20" s="284">
        <v>1</v>
      </c>
      <c r="AB20" s="345">
        <f t="shared" si="11"/>
        <v>37</v>
      </c>
      <c r="AC20" s="266">
        <f t="shared" si="18"/>
        <v>-7.4999999999999997E-2</v>
      </c>
    </row>
    <row r="21" spans="1:29" x14ac:dyDescent="0.2">
      <c r="A21" s="283" t="s">
        <v>103</v>
      </c>
      <c r="B21" s="262">
        <v>46</v>
      </c>
      <c r="C21" s="284">
        <v>8</v>
      </c>
      <c r="D21" s="345">
        <f t="shared" si="12"/>
        <v>54</v>
      </c>
      <c r="E21" s="341"/>
      <c r="F21" s="262">
        <v>48</v>
      </c>
      <c r="G21" s="284">
        <v>8</v>
      </c>
      <c r="H21" s="345">
        <f t="shared" si="6"/>
        <v>56</v>
      </c>
      <c r="I21" s="266">
        <f t="shared" si="13"/>
        <v>3.7037037037037035E-2</v>
      </c>
      <c r="J21" s="262">
        <v>45</v>
      </c>
      <c r="K21" s="284">
        <v>8</v>
      </c>
      <c r="L21" s="345">
        <f t="shared" si="7"/>
        <v>53</v>
      </c>
      <c r="M21" s="266">
        <f t="shared" si="14"/>
        <v>-1.8518518518518517E-2</v>
      </c>
      <c r="N21" s="262">
        <v>44</v>
      </c>
      <c r="O21" s="284">
        <v>8</v>
      </c>
      <c r="P21" s="345">
        <f t="shared" si="8"/>
        <v>52</v>
      </c>
      <c r="Q21" s="266">
        <f t="shared" si="15"/>
        <v>-3.7037037037037035E-2</v>
      </c>
      <c r="R21" s="262">
        <v>44</v>
      </c>
      <c r="S21" s="284">
        <v>8</v>
      </c>
      <c r="T21" s="345">
        <f t="shared" si="9"/>
        <v>52</v>
      </c>
      <c r="U21" s="266">
        <f t="shared" si="16"/>
        <v>-3.7037037037037035E-2</v>
      </c>
      <c r="V21" s="262">
        <v>44</v>
      </c>
      <c r="W21" s="284">
        <v>7</v>
      </c>
      <c r="X21" s="345">
        <f t="shared" si="10"/>
        <v>51</v>
      </c>
      <c r="Y21" s="266">
        <f t="shared" si="17"/>
        <v>-5.5555555555555552E-2</v>
      </c>
      <c r="Z21" s="262">
        <v>43</v>
      </c>
      <c r="AA21" s="284">
        <v>7</v>
      </c>
      <c r="AB21" s="345">
        <f t="shared" si="11"/>
        <v>50</v>
      </c>
      <c r="AC21" s="266">
        <f t="shared" si="18"/>
        <v>-7.407407407407407E-2</v>
      </c>
    </row>
    <row r="22" spans="1:29" x14ac:dyDescent="0.2">
      <c r="A22" s="283" t="s">
        <v>11</v>
      </c>
      <c r="B22" s="262">
        <v>1</v>
      </c>
      <c r="C22" s="284">
        <v>7</v>
      </c>
      <c r="D22" s="345">
        <f t="shared" si="12"/>
        <v>8</v>
      </c>
      <c r="E22" s="341"/>
      <c r="F22" s="262">
        <v>1</v>
      </c>
      <c r="G22" s="284">
        <v>7</v>
      </c>
      <c r="H22" s="345">
        <f t="shared" si="6"/>
        <v>8</v>
      </c>
      <c r="I22" s="266">
        <f t="shared" si="13"/>
        <v>0</v>
      </c>
      <c r="J22" s="262">
        <v>2</v>
      </c>
      <c r="K22" s="284">
        <v>7</v>
      </c>
      <c r="L22" s="345">
        <f t="shared" si="7"/>
        <v>9</v>
      </c>
      <c r="M22" s="266">
        <f t="shared" si="14"/>
        <v>0.125</v>
      </c>
      <c r="N22" s="262">
        <v>2</v>
      </c>
      <c r="O22" s="284">
        <v>7</v>
      </c>
      <c r="P22" s="345">
        <f t="shared" si="8"/>
        <v>9</v>
      </c>
      <c r="Q22" s="266">
        <f t="shared" si="15"/>
        <v>0.125</v>
      </c>
      <c r="R22" s="262">
        <v>2</v>
      </c>
      <c r="S22" s="284">
        <v>7</v>
      </c>
      <c r="T22" s="345">
        <f t="shared" si="9"/>
        <v>9</v>
      </c>
      <c r="U22" s="266">
        <f t="shared" si="16"/>
        <v>0.125</v>
      </c>
      <c r="V22" s="262">
        <v>2</v>
      </c>
      <c r="W22" s="284">
        <v>7</v>
      </c>
      <c r="X22" s="345">
        <f t="shared" si="10"/>
        <v>9</v>
      </c>
      <c r="Y22" s="266">
        <f t="shared" si="17"/>
        <v>0.125</v>
      </c>
      <c r="Z22" s="262">
        <v>2</v>
      </c>
      <c r="AA22" s="284">
        <v>6</v>
      </c>
      <c r="AB22" s="345">
        <f t="shared" si="11"/>
        <v>8</v>
      </c>
      <c r="AC22" s="266">
        <f t="shared" si="18"/>
        <v>0</v>
      </c>
    </row>
    <row r="23" spans="1:29" x14ac:dyDescent="0.2">
      <c r="A23" s="283" t="s">
        <v>116</v>
      </c>
      <c r="B23" s="262">
        <v>31</v>
      </c>
      <c r="C23" s="284">
        <v>7</v>
      </c>
      <c r="D23" s="345">
        <f t="shared" si="12"/>
        <v>38</v>
      </c>
      <c r="E23" s="341"/>
      <c r="F23" s="262">
        <v>31</v>
      </c>
      <c r="G23" s="284">
        <v>6</v>
      </c>
      <c r="H23" s="345">
        <f t="shared" si="6"/>
        <v>37</v>
      </c>
      <c r="I23" s="266">
        <f t="shared" si="13"/>
        <v>-2.6315789473684209E-2</v>
      </c>
      <c r="J23" s="262">
        <v>31</v>
      </c>
      <c r="K23" s="284">
        <v>5</v>
      </c>
      <c r="L23" s="345">
        <f t="shared" si="7"/>
        <v>36</v>
      </c>
      <c r="M23" s="266">
        <f t="shared" si="14"/>
        <v>-5.2631578947368418E-2</v>
      </c>
      <c r="N23" s="262">
        <v>30</v>
      </c>
      <c r="O23" s="284">
        <v>5</v>
      </c>
      <c r="P23" s="345">
        <f t="shared" si="8"/>
        <v>35</v>
      </c>
      <c r="Q23" s="266">
        <f t="shared" si="15"/>
        <v>-7.8947368421052627E-2</v>
      </c>
      <c r="R23" s="262">
        <v>30</v>
      </c>
      <c r="S23" s="284">
        <v>5</v>
      </c>
      <c r="T23" s="345">
        <f t="shared" si="9"/>
        <v>35</v>
      </c>
      <c r="U23" s="266">
        <f t="shared" si="16"/>
        <v>-7.8947368421052627E-2</v>
      </c>
      <c r="V23" s="262">
        <v>29</v>
      </c>
      <c r="W23" s="284">
        <v>5</v>
      </c>
      <c r="X23" s="345">
        <f t="shared" si="10"/>
        <v>34</v>
      </c>
      <c r="Y23" s="266">
        <f t="shared" si="17"/>
        <v>-0.10526315789473684</v>
      </c>
      <c r="Z23" s="262">
        <v>29</v>
      </c>
      <c r="AA23" s="284">
        <v>5</v>
      </c>
      <c r="AB23" s="345">
        <f t="shared" si="11"/>
        <v>34</v>
      </c>
      <c r="AC23" s="266">
        <f t="shared" si="18"/>
        <v>-0.10526315789473684</v>
      </c>
    </row>
    <row r="24" spans="1:29" x14ac:dyDescent="0.2">
      <c r="A24" s="261" t="s">
        <v>104</v>
      </c>
      <c r="B24" s="262">
        <v>55</v>
      </c>
      <c r="C24" s="284">
        <v>31</v>
      </c>
      <c r="D24" s="345">
        <f t="shared" si="12"/>
        <v>86</v>
      </c>
      <c r="E24" s="341"/>
      <c r="F24" s="262">
        <v>55</v>
      </c>
      <c r="G24" s="284">
        <v>31</v>
      </c>
      <c r="H24" s="345">
        <f t="shared" si="6"/>
        <v>86</v>
      </c>
      <c r="I24" s="266">
        <f t="shared" si="13"/>
        <v>0</v>
      </c>
      <c r="J24" s="262">
        <v>55</v>
      </c>
      <c r="K24" s="284">
        <v>31</v>
      </c>
      <c r="L24" s="345">
        <f t="shared" si="7"/>
        <v>86</v>
      </c>
      <c r="M24" s="266">
        <f t="shared" si="14"/>
        <v>0</v>
      </c>
      <c r="N24" s="262">
        <v>55</v>
      </c>
      <c r="O24" s="284">
        <v>31</v>
      </c>
      <c r="P24" s="345">
        <f t="shared" si="8"/>
        <v>86</v>
      </c>
      <c r="Q24" s="266">
        <f t="shared" si="15"/>
        <v>0</v>
      </c>
      <c r="R24" s="262">
        <v>55</v>
      </c>
      <c r="S24" s="284">
        <v>31</v>
      </c>
      <c r="T24" s="345">
        <f t="shared" si="9"/>
        <v>86</v>
      </c>
      <c r="U24" s="266">
        <f t="shared" si="16"/>
        <v>0</v>
      </c>
      <c r="V24" s="262">
        <v>55</v>
      </c>
      <c r="W24" s="284">
        <v>31</v>
      </c>
      <c r="X24" s="345">
        <f t="shared" si="10"/>
        <v>86</v>
      </c>
      <c r="Y24" s="266">
        <f t="shared" si="17"/>
        <v>0</v>
      </c>
      <c r="Z24" s="262">
        <v>55</v>
      </c>
      <c r="AA24" s="284">
        <v>31</v>
      </c>
      <c r="AB24" s="345">
        <f t="shared" si="11"/>
        <v>86</v>
      </c>
      <c r="AC24" s="266">
        <f t="shared" si="18"/>
        <v>0</v>
      </c>
    </row>
    <row r="25" spans="1:29" x14ac:dyDescent="0.2">
      <c r="A25" s="261" t="s">
        <v>131</v>
      </c>
      <c r="B25" s="262">
        <v>4</v>
      </c>
      <c r="C25" s="284">
        <v>1</v>
      </c>
      <c r="D25" s="345">
        <f t="shared" si="12"/>
        <v>5</v>
      </c>
      <c r="E25" s="341"/>
      <c r="F25" s="262">
        <v>4</v>
      </c>
      <c r="G25" s="284">
        <v>1</v>
      </c>
      <c r="H25" s="345">
        <f t="shared" si="6"/>
        <v>5</v>
      </c>
      <c r="I25" s="266">
        <f t="shared" si="13"/>
        <v>0</v>
      </c>
      <c r="J25" s="262">
        <v>4</v>
      </c>
      <c r="K25" s="284">
        <v>1</v>
      </c>
      <c r="L25" s="345">
        <f t="shared" si="7"/>
        <v>5</v>
      </c>
      <c r="M25" s="266">
        <f t="shared" si="14"/>
        <v>0</v>
      </c>
      <c r="N25" s="262">
        <v>4</v>
      </c>
      <c r="O25" s="284">
        <v>1</v>
      </c>
      <c r="P25" s="345">
        <f t="shared" si="8"/>
        <v>5</v>
      </c>
      <c r="Q25" s="266">
        <f t="shared" si="15"/>
        <v>0</v>
      </c>
      <c r="R25" s="262">
        <v>4</v>
      </c>
      <c r="S25" s="284">
        <v>1</v>
      </c>
      <c r="T25" s="345">
        <f t="shared" si="9"/>
        <v>5</v>
      </c>
      <c r="U25" s="266">
        <f t="shared" si="16"/>
        <v>0</v>
      </c>
      <c r="V25" s="262">
        <v>4</v>
      </c>
      <c r="W25" s="284">
        <v>1</v>
      </c>
      <c r="X25" s="345">
        <f t="shared" si="10"/>
        <v>5</v>
      </c>
      <c r="Y25" s="266">
        <f t="shared" si="17"/>
        <v>0</v>
      </c>
      <c r="Z25" s="262">
        <v>4</v>
      </c>
      <c r="AA25" s="284">
        <v>1</v>
      </c>
      <c r="AB25" s="345">
        <f t="shared" si="11"/>
        <v>5</v>
      </c>
      <c r="AC25" s="266">
        <f t="shared" si="18"/>
        <v>0</v>
      </c>
    </row>
    <row r="26" spans="1:29" x14ac:dyDescent="0.2">
      <c r="A26" s="261" t="s">
        <v>138</v>
      </c>
      <c r="B26" s="262">
        <v>19</v>
      </c>
      <c r="C26" s="284">
        <v>53</v>
      </c>
      <c r="D26" s="345">
        <f t="shared" si="12"/>
        <v>72</v>
      </c>
      <c r="E26" s="341"/>
      <c r="F26" s="262">
        <v>19</v>
      </c>
      <c r="G26" s="284">
        <v>55</v>
      </c>
      <c r="H26" s="345">
        <f t="shared" si="6"/>
        <v>74</v>
      </c>
      <c r="I26" s="266">
        <f t="shared" si="13"/>
        <v>2.7777777777777776E-2</v>
      </c>
      <c r="J26" s="262">
        <v>18</v>
      </c>
      <c r="K26" s="284">
        <v>55</v>
      </c>
      <c r="L26" s="345">
        <f t="shared" si="7"/>
        <v>73</v>
      </c>
      <c r="M26" s="266">
        <f t="shared" si="14"/>
        <v>1.3888888888888888E-2</v>
      </c>
      <c r="N26" s="262">
        <v>18</v>
      </c>
      <c r="O26" s="284">
        <v>53</v>
      </c>
      <c r="P26" s="345">
        <f t="shared" si="8"/>
        <v>71</v>
      </c>
      <c r="Q26" s="266">
        <f t="shared" si="15"/>
        <v>-1.3888888888888888E-2</v>
      </c>
      <c r="R26" s="262">
        <v>18</v>
      </c>
      <c r="S26" s="284">
        <v>53</v>
      </c>
      <c r="T26" s="345">
        <f t="shared" si="9"/>
        <v>71</v>
      </c>
      <c r="U26" s="266">
        <f t="shared" si="16"/>
        <v>-1.3888888888888888E-2</v>
      </c>
      <c r="V26" s="262">
        <v>17</v>
      </c>
      <c r="W26" s="284">
        <v>52</v>
      </c>
      <c r="X26" s="345">
        <f t="shared" si="10"/>
        <v>69</v>
      </c>
      <c r="Y26" s="266">
        <f t="shared" si="17"/>
        <v>-4.1666666666666664E-2</v>
      </c>
      <c r="Z26" s="262">
        <v>17</v>
      </c>
      <c r="AA26" s="284">
        <v>50</v>
      </c>
      <c r="AB26" s="345">
        <f t="shared" si="11"/>
        <v>67</v>
      </c>
      <c r="AC26" s="266">
        <f t="shared" si="18"/>
        <v>-6.9444444444444448E-2</v>
      </c>
    </row>
    <row r="27" spans="1:29" x14ac:dyDescent="0.2">
      <c r="A27" s="261" t="s">
        <v>1</v>
      </c>
      <c r="B27" s="262">
        <v>12</v>
      </c>
      <c r="C27" s="284">
        <v>0</v>
      </c>
      <c r="D27" s="345">
        <f t="shared" si="12"/>
        <v>12</v>
      </c>
      <c r="E27" s="341"/>
      <c r="F27" s="262">
        <v>12</v>
      </c>
      <c r="G27" s="284">
        <v>0</v>
      </c>
      <c r="H27" s="345">
        <f t="shared" si="6"/>
        <v>12</v>
      </c>
      <c r="I27" s="266">
        <f t="shared" si="13"/>
        <v>0</v>
      </c>
      <c r="J27" s="262">
        <v>11</v>
      </c>
      <c r="K27" s="284">
        <v>0</v>
      </c>
      <c r="L27" s="345">
        <f t="shared" si="7"/>
        <v>11</v>
      </c>
      <c r="M27" s="266">
        <f t="shared" si="14"/>
        <v>-8.3333333333333329E-2</v>
      </c>
      <c r="N27" s="262">
        <v>12</v>
      </c>
      <c r="O27" s="284">
        <v>0</v>
      </c>
      <c r="P27" s="345">
        <f t="shared" si="8"/>
        <v>12</v>
      </c>
      <c r="Q27" s="266">
        <f t="shared" si="15"/>
        <v>0</v>
      </c>
      <c r="R27" s="262">
        <v>12</v>
      </c>
      <c r="S27" s="284">
        <v>0</v>
      </c>
      <c r="T27" s="345">
        <f t="shared" si="9"/>
        <v>12</v>
      </c>
      <c r="U27" s="266">
        <f t="shared" si="16"/>
        <v>0</v>
      </c>
      <c r="V27" s="262">
        <v>12</v>
      </c>
      <c r="W27" s="284">
        <v>0</v>
      </c>
      <c r="X27" s="345">
        <f t="shared" si="10"/>
        <v>12</v>
      </c>
      <c r="Y27" s="266">
        <f t="shared" si="17"/>
        <v>0</v>
      </c>
      <c r="Z27" s="262">
        <v>12</v>
      </c>
      <c r="AA27" s="284">
        <v>0</v>
      </c>
      <c r="AB27" s="345">
        <f t="shared" si="11"/>
        <v>12</v>
      </c>
      <c r="AC27" s="266">
        <f t="shared" si="18"/>
        <v>0</v>
      </c>
    </row>
    <row r="28" spans="1:29" x14ac:dyDescent="0.2">
      <c r="A28" s="283" t="s">
        <v>118</v>
      </c>
      <c r="B28" s="262">
        <v>5</v>
      </c>
      <c r="C28" s="284">
        <v>0</v>
      </c>
      <c r="D28" s="345">
        <f t="shared" si="12"/>
        <v>5</v>
      </c>
      <c r="E28" s="341"/>
      <c r="F28" s="262">
        <v>5</v>
      </c>
      <c r="G28" s="284">
        <v>0</v>
      </c>
      <c r="H28" s="345">
        <f t="shared" si="6"/>
        <v>5</v>
      </c>
      <c r="I28" s="266">
        <f t="shared" si="13"/>
        <v>0</v>
      </c>
      <c r="J28" s="262">
        <v>5</v>
      </c>
      <c r="K28" s="284">
        <v>0</v>
      </c>
      <c r="L28" s="345">
        <f t="shared" si="7"/>
        <v>5</v>
      </c>
      <c r="M28" s="266">
        <f t="shared" si="14"/>
        <v>0</v>
      </c>
      <c r="N28" s="262">
        <v>5</v>
      </c>
      <c r="O28" s="284">
        <v>0</v>
      </c>
      <c r="P28" s="345">
        <f t="shared" si="8"/>
        <v>5</v>
      </c>
      <c r="Q28" s="266">
        <f t="shared" si="15"/>
        <v>0</v>
      </c>
      <c r="R28" s="262">
        <v>5</v>
      </c>
      <c r="S28" s="284">
        <v>0</v>
      </c>
      <c r="T28" s="345">
        <f t="shared" si="9"/>
        <v>5</v>
      </c>
      <c r="U28" s="266">
        <f t="shared" si="16"/>
        <v>0</v>
      </c>
      <c r="V28" s="262">
        <v>5</v>
      </c>
      <c r="W28" s="284">
        <v>0</v>
      </c>
      <c r="X28" s="345">
        <f t="shared" si="10"/>
        <v>5</v>
      </c>
      <c r="Y28" s="266">
        <f t="shared" si="17"/>
        <v>0</v>
      </c>
      <c r="Z28" s="262">
        <v>5</v>
      </c>
      <c r="AA28" s="284">
        <v>0</v>
      </c>
      <c r="AB28" s="345">
        <f t="shared" si="11"/>
        <v>5</v>
      </c>
      <c r="AC28" s="266">
        <f t="shared" si="18"/>
        <v>0</v>
      </c>
    </row>
    <row r="29" spans="1:29" x14ac:dyDescent="0.2">
      <c r="A29" s="261" t="s">
        <v>60</v>
      </c>
      <c r="B29" s="262">
        <v>17</v>
      </c>
      <c r="C29" s="284">
        <v>16</v>
      </c>
      <c r="D29" s="345">
        <f t="shared" si="12"/>
        <v>33</v>
      </c>
      <c r="E29" s="341"/>
      <c r="F29" s="262">
        <v>17</v>
      </c>
      <c r="G29" s="284">
        <v>16</v>
      </c>
      <c r="H29" s="345">
        <f t="shared" si="6"/>
        <v>33</v>
      </c>
      <c r="I29" s="266">
        <f t="shared" si="13"/>
        <v>0</v>
      </c>
      <c r="J29" s="262">
        <v>16</v>
      </c>
      <c r="K29" s="284">
        <v>16</v>
      </c>
      <c r="L29" s="345">
        <f t="shared" si="7"/>
        <v>32</v>
      </c>
      <c r="M29" s="266">
        <f t="shared" si="14"/>
        <v>-3.0303030303030304E-2</v>
      </c>
      <c r="N29" s="262">
        <v>16</v>
      </c>
      <c r="O29" s="284">
        <v>16</v>
      </c>
      <c r="P29" s="345">
        <f t="shared" si="8"/>
        <v>32</v>
      </c>
      <c r="Q29" s="266">
        <f t="shared" si="15"/>
        <v>-3.0303030303030304E-2</v>
      </c>
      <c r="R29" s="262">
        <v>16</v>
      </c>
      <c r="S29" s="284">
        <v>16</v>
      </c>
      <c r="T29" s="345">
        <f t="shared" si="9"/>
        <v>32</v>
      </c>
      <c r="U29" s="266">
        <f t="shared" si="16"/>
        <v>-3.0303030303030304E-2</v>
      </c>
      <c r="V29" s="262">
        <v>16</v>
      </c>
      <c r="W29" s="284">
        <v>16</v>
      </c>
      <c r="X29" s="345">
        <f t="shared" si="10"/>
        <v>32</v>
      </c>
      <c r="Y29" s="266">
        <f t="shared" si="17"/>
        <v>-3.0303030303030304E-2</v>
      </c>
      <c r="Z29" s="262">
        <v>14</v>
      </c>
      <c r="AA29" s="284">
        <v>16</v>
      </c>
      <c r="AB29" s="345">
        <f t="shared" si="11"/>
        <v>30</v>
      </c>
      <c r="AC29" s="266">
        <f t="shared" si="18"/>
        <v>-9.0909090909090912E-2</v>
      </c>
    </row>
    <row r="30" spans="1:29" x14ac:dyDescent="0.2">
      <c r="A30" s="261" t="s">
        <v>10</v>
      </c>
      <c r="B30" s="262">
        <v>10</v>
      </c>
      <c r="C30" s="284">
        <v>8</v>
      </c>
      <c r="D30" s="345">
        <f t="shared" si="12"/>
        <v>18</v>
      </c>
      <c r="E30" s="341"/>
      <c r="F30" s="262">
        <v>10</v>
      </c>
      <c r="G30" s="284">
        <v>8</v>
      </c>
      <c r="H30" s="345">
        <f t="shared" si="6"/>
        <v>18</v>
      </c>
      <c r="I30" s="266">
        <f t="shared" si="13"/>
        <v>0</v>
      </c>
      <c r="J30" s="262">
        <v>10</v>
      </c>
      <c r="K30" s="284">
        <v>8</v>
      </c>
      <c r="L30" s="345">
        <f t="shared" si="7"/>
        <v>18</v>
      </c>
      <c r="M30" s="266">
        <f t="shared" si="14"/>
        <v>0</v>
      </c>
      <c r="N30" s="262">
        <v>9</v>
      </c>
      <c r="O30" s="284">
        <v>8</v>
      </c>
      <c r="P30" s="345">
        <f t="shared" si="8"/>
        <v>17</v>
      </c>
      <c r="Q30" s="266">
        <f t="shared" si="15"/>
        <v>-5.5555555555555552E-2</v>
      </c>
      <c r="R30" s="262">
        <v>9</v>
      </c>
      <c r="S30" s="284">
        <v>8</v>
      </c>
      <c r="T30" s="345">
        <f t="shared" si="9"/>
        <v>17</v>
      </c>
      <c r="U30" s="266">
        <f t="shared" si="16"/>
        <v>-5.5555555555555552E-2</v>
      </c>
      <c r="V30" s="262">
        <v>9</v>
      </c>
      <c r="W30" s="284">
        <v>8</v>
      </c>
      <c r="X30" s="345">
        <f t="shared" si="10"/>
        <v>17</v>
      </c>
      <c r="Y30" s="266">
        <f t="shared" si="17"/>
        <v>-5.5555555555555552E-2</v>
      </c>
      <c r="Z30" s="262">
        <v>8</v>
      </c>
      <c r="AA30" s="284">
        <v>8</v>
      </c>
      <c r="AB30" s="345">
        <f t="shared" si="11"/>
        <v>16</v>
      </c>
      <c r="AC30" s="266">
        <f t="shared" si="18"/>
        <v>-0.1111111111111111</v>
      </c>
    </row>
    <row r="31" spans="1:29" x14ac:dyDescent="0.2">
      <c r="A31" s="261" t="s">
        <v>117</v>
      </c>
      <c r="B31" s="262">
        <v>41</v>
      </c>
      <c r="C31" s="284">
        <v>1</v>
      </c>
      <c r="D31" s="345">
        <f t="shared" si="12"/>
        <v>42</v>
      </c>
      <c r="E31" s="341"/>
      <c r="F31" s="262">
        <v>42</v>
      </c>
      <c r="G31" s="284">
        <v>1</v>
      </c>
      <c r="H31" s="345">
        <f t="shared" si="6"/>
        <v>43</v>
      </c>
      <c r="I31" s="266">
        <f t="shared" si="13"/>
        <v>2.3809523809523808E-2</v>
      </c>
      <c r="J31" s="262">
        <v>41</v>
      </c>
      <c r="K31" s="284">
        <v>2</v>
      </c>
      <c r="L31" s="345">
        <f t="shared" si="7"/>
        <v>43</v>
      </c>
      <c r="M31" s="266">
        <f t="shared" si="14"/>
        <v>2.3809523809523808E-2</v>
      </c>
      <c r="N31" s="262">
        <v>41</v>
      </c>
      <c r="O31" s="284">
        <v>2</v>
      </c>
      <c r="P31" s="345">
        <f t="shared" si="8"/>
        <v>43</v>
      </c>
      <c r="Q31" s="266">
        <f t="shared" si="15"/>
        <v>2.3809523809523808E-2</v>
      </c>
      <c r="R31" s="262">
        <v>41</v>
      </c>
      <c r="S31" s="284">
        <v>2</v>
      </c>
      <c r="T31" s="345">
        <f t="shared" si="9"/>
        <v>43</v>
      </c>
      <c r="U31" s="266">
        <f t="shared" si="16"/>
        <v>2.3809523809523808E-2</v>
      </c>
      <c r="V31" s="262">
        <v>40</v>
      </c>
      <c r="W31" s="284">
        <v>2</v>
      </c>
      <c r="X31" s="345">
        <f t="shared" si="10"/>
        <v>42</v>
      </c>
      <c r="Y31" s="266">
        <f t="shared" si="17"/>
        <v>0</v>
      </c>
      <c r="Z31" s="262">
        <v>40</v>
      </c>
      <c r="AA31" s="284">
        <v>2</v>
      </c>
      <c r="AB31" s="345">
        <f t="shared" si="11"/>
        <v>42</v>
      </c>
      <c r="AC31" s="266">
        <f t="shared" si="18"/>
        <v>0</v>
      </c>
    </row>
    <row r="32" spans="1:29" x14ac:dyDescent="0.2">
      <c r="A32" s="261" t="s">
        <v>91</v>
      </c>
      <c r="B32" s="262">
        <v>49</v>
      </c>
      <c r="C32" s="284">
        <v>8</v>
      </c>
      <c r="D32" s="345">
        <f t="shared" si="12"/>
        <v>57</v>
      </c>
      <c r="E32" s="341"/>
      <c r="F32" s="262">
        <v>51</v>
      </c>
      <c r="G32" s="284">
        <v>8</v>
      </c>
      <c r="H32" s="345">
        <f t="shared" si="6"/>
        <v>59</v>
      </c>
      <c r="I32" s="266">
        <f t="shared" si="13"/>
        <v>3.5087719298245612E-2</v>
      </c>
      <c r="J32" s="262">
        <v>52</v>
      </c>
      <c r="K32" s="284">
        <v>8</v>
      </c>
      <c r="L32" s="345">
        <f t="shared" si="7"/>
        <v>60</v>
      </c>
      <c r="M32" s="266">
        <f t="shared" si="14"/>
        <v>5.2631578947368418E-2</v>
      </c>
      <c r="N32" s="262">
        <v>48</v>
      </c>
      <c r="O32" s="284">
        <v>5</v>
      </c>
      <c r="P32" s="345">
        <f t="shared" si="8"/>
        <v>53</v>
      </c>
      <c r="Q32" s="266">
        <f t="shared" si="15"/>
        <v>-7.0175438596491224E-2</v>
      </c>
      <c r="R32" s="262">
        <v>48</v>
      </c>
      <c r="S32" s="284">
        <v>5</v>
      </c>
      <c r="T32" s="345">
        <f t="shared" si="9"/>
        <v>53</v>
      </c>
      <c r="U32" s="266">
        <f t="shared" si="16"/>
        <v>-7.0175438596491224E-2</v>
      </c>
      <c r="V32" s="262">
        <v>48</v>
      </c>
      <c r="W32" s="284">
        <v>5</v>
      </c>
      <c r="X32" s="345">
        <f t="shared" si="10"/>
        <v>53</v>
      </c>
      <c r="Y32" s="266">
        <f t="shared" si="17"/>
        <v>-7.0175438596491224E-2</v>
      </c>
      <c r="Z32" s="262">
        <v>48</v>
      </c>
      <c r="AA32" s="284">
        <v>5</v>
      </c>
      <c r="AB32" s="345">
        <f t="shared" si="11"/>
        <v>53</v>
      </c>
      <c r="AC32" s="266">
        <f t="shared" si="18"/>
        <v>-7.0175438596491224E-2</v>
      </c>
    </row>
    <row r="33" spans="1:29" x14ac:dyDescent="0.2">
      <c r="A33" s="261" t="s">
        <v>132</v>
      </c>
      <c r="B33" s="262">
        <v>5</v>
      </c>
      <c r="C33" s="284">
        <v>9</v>
      </c>
      <c r="D33" s="345">
        <f t="shared" si="12"/>
        <v>14</v>
      </c>
      <c r="E33" s="341"/>
      <c r="F33" s="262">
        <v>5</v>
      </c>
      <c r="G33" s="284">
        <v>9</v>
      </c>
      <c r="H33" s="345">
        <f t="shared" si="6"/>
        <v>14</v>
      </c>
      <c r="I33" s="266">
        <f t="shared" si="13"/>
        <v>0</v>
      </c>
      <c r="J33" s="262">
        <v>5</v>
      </c>
      <c r="K33" s="284">
        <v>9</v>
      </c>
      <c r="L33" s="345">
        <f t="shared" si="7"/>
        <v>14</v>
      </c>
      <c r="M33" s="266">
        <f t="shared" si="14"/>
        <v>0</v>
      </c>
      <c r="N33" s="262">
        <v>6</v>
      </c>
      <c r="O33" s="284">
        <v>8</v>
      </c>
      <c r="P33" s="345">
        <f t="shared" si="8"/>
        <v>14</v>
      </c>
      <c r="Q33" s="266">
        <f t="shared" si="15"/>
        <v>0</v>
      </c>
      <c r="R33" s="262">
        <v>5</v>
      </c>
      <c r="S33" s="284">
        <v>8</v>
      </c>
      <c r="T33" s="345">
        <f t="shared" si="9"/>
        <v>13</v>
      </c>
      <c r="U33" s="266">
        <f t="shared" si="16"/>
        <v>-7.1428571428571425E-2</v>
      </c>
      <c r="V33" s="262">
        <v>4</v>
      </c>
      <c r="W33" s="284">
        <v>8</v>
      </c>
      <c r="X33" s="345">
        <f t="shared" si="10"/>
        <v>12</v>
      </c>
      <c r="Y33" s="266">
        <f t="shared" si="17"/>
        <v>-0.14285714285714285</v>
      </c>
      <c r="Z33" s="262">
        <v>4</v>
      </c>
      <c r="AA33" s="284">
        <v>8</v>
      </c>
      <c r="AB33" s="345">
        <f t="shared" si="11"/>
        <v>12</v>
      </c>
      <c r="AC33" s="266">
        <f t="shared" si="18"/>
        <v>-0.14285714285714285</v>
      </c>
    </row>
    <row r="34" spans="1:29" x14ac:dyDescent="0.2">
      <c r="A34" s="261" t="s">
        <v>56</v>
      </c>
      <c r="B34" s="262">
        <v>17</v>
      </c>
      <c r="C34" s="284">
        <v>4</v>
      </c>
      <c r="D34" s="345">
        <f t="shared" si="12"/>
        <v>21</v>
      </c>
      <c r="E34" s="341"/>
      <c r="F34" s="262">
        <v>17</v>
      </c>
      <c r="G34" s="284">
        <v>4</v>
      </c>
      <c r="H34" s="345">
        <f t="shared" si="6"/>
        <v>21</v>
      </c>
      <c r="I34" s="266">
        <f t="shared" si="13"/>
        <v>0</v>
      </c>
      <c r="J34" s="262">
        <v>14</v>
      </c>
      <c r="K34" s="284">
        <v>4</v>
      </c>
      <c r="L34" s="345">
        <f t="shared" si="7"/>
        <v>18</v>
      </c>
      <c r="M34" s="266">
        <f t="shared" si="14"/>
        <v>-0.14285714285714285</v>
      </c>
      <c r="N34" s="262">
        <v>13</v>
      </c>
      <c r="O34" s="284">
        <v>4</v>
      </c>
      <c r="P34" s="345">
        <f t="shared" si="8"/>
        <v>17</v>
      </c>
      <c r="Q34" s="266">
        <f t="shared" si="15"/>
        <v>-0.19047619047619047</v>
      </c>
      <c r="R34" s="262">
        <v>13</v>
      </c>
      <c r="S34" s="284">
        <v>4</v>
      </c>
      <c r="T34" s="345">
        <f t="shared" si="9"/>
        <v>17</v>
      </c>
      <c r="U34" s="266">
        <f t="shared" si="16"/>
        <v>-0.19047619047619047</v>
      </c>
      <c r="V34" s="262">
        <v>13</v>
      </c>
      <c r="W34" s="284">
        <v>4</v>
      </c>
      <c r="X34" s="345">
        <f t="shared" si="10"/>
        <v>17</v>
      </c>
      <c r="Y34" s="266">
        <f t="shared" si="17"/>
        <v>-0.19047619047619047</v>
      </c>
      <c r="Z34" s="262">
        <v>13</v>
      </c>
      <c r="AA34" s="284">
        <v>4</v>
      </c>
      <c r="AB34" s="345">
        <f t="shared" si="11"/>
        <v>17</v>
      </c>
      <c r="AC34" s="266">
        <f t="shared" si="18"/>
        <v>-0.19047619047619047</v>
      </c>
    </row>
    <row r="35" spans="1:29" x14ac:dyDescent="0.2">
      <c r="A35" s="261" t="s">
        <v>15</v>
      </c>
      <c r="B35" s="262">
        <v>38</v>
      </c>
      <c r="C35" s="284">
        <v>1</v>
      </c>
      <c r="D35" s="345">
        <f t="shared" si="12"/>
        <v>39</v>
      </c>
      <c r="E35" s="341"/>
      <c r="F35" s="262">
        <v>38</v>
      </c>
      <c r="G35" s="284">
        <v>1</v>
      </c>
      <c r="H35" s="345">
        <f t="shared" si="6"/>
        <v>39</v>
      </c>
      <c r="I35" s="266">
        <f t="shared" si="13"/>
        <v>0</v>
      </c>
      <c r="J35" s="262">
        <v>39</v>
      </c>
      <c r="K35" s="284">
        <v>1</v>
      </c>
      <c r="L35" s="345">
        <f t="shared" si="7"/>
        <v>40</v>
      </c>
      <c r="M35" s="266">
        <f t="shared" si="14"/>
        <v>2.564102564102564E-2</v>
      </c>
      <c r="N35" s="262">
        <v>39</v>
      </c>
      <c r="O35" s="284">
        <v>1</v>
      </c>
      <c r="P35" s="345">
        <f t="shared" si="8"/>
        <v>40</v>
      </c>
      <c r="Q35" s="266">
        <f t="shared" si="15"/>
        <v>2.564102564102564E-2</v>
      </c>
      <c r="R35" s="262">
        <v>39</v>
      </c>
      <c r="S35" s="284">
        <v>1</v>
      </c>
      <c r="T35" s="345">
        <f t="shared" si="9"/>
        <v>40</v>
      </c>
      <c r="U35" s="266">
        <f t="shared" si="16"/>
        <v>2.564102564102564E-2</v>
      </c>
      <c r="V35" s="301">
        <v>37</v>
      </c>
      <c r="W35" s="284">
        <v>1</v>
      </c>
      <c r="X35" s="345">
        <f t="shared" si="10"/>
        <v>38</v>
      </c>
      <c r="Y35" s="266">
        <f t="shared" si="17"/>
        <v>-2.564102564102564E-2</v>
      </c>
      <c r="Z35" s="262">
        <v>36</v>
      </c>
      <c r="AA35" s="284">
        <v>1</v>
      </c>
      <c r="AB35" s="345">
        <f t="shared" si="11"/>
        <v>37</v>
      </c>
      <c r="AC35" s="266">
        <f t="shared" si="18"/>
        <v>-5.128205128205128E-2</v>
      </c>
    </row>
    <row r="36" spans="1:29" x14ac:dyDescent="0.2">
      <c r="A36" s="261" t="s">
        <v>16</v>
      </c>
      <c r="B36" s="262">
        <v>2</v>
      </c>
      <c r="C36" s="284">
        <v>2</v>
      </c>
      <c r="D36" s="345">
        <f t="shared" si="12"/>
        <v>4</v>
      </c>
      <c r="E36" s="341"/>
      <c r="F36" s="262">
        <v>2</v>
      </c>
      <c r="G36" s="284">
        <v>2</v>
      </c>
      <c r="H36" s="345">
        <f t="shared" si="6"/>
        <v>4</v>
      </c>
      <c r="I36" s="266">
        <f t="shared" si="13"/>
        <v>0</v>
      </c>
      <c r="J36" s="262">
        <v>2</v>
      </c>
      <c r="K36" s="284">
        <v>2</v>
      </c>
      <c r="L36" s="345">
        <f t="shared" si="7"/>
        <v>4</v>
      </c>
      <c r="M36" s="266">
        <f t="shared" si="14"/>
        <v>0</v>
      </c>
      <c r="N36" s="262">
        <v>1</v>
      </c>
      <c r="O36" s="284">
        <v>2</v>
      </c>
      <c r="P36" s="345">
        <f t="shared" si="8"/>
        <v>3</v>
      </c>
      <c r="Q36" s="266">
        <f t="shared" si="15"/>
        <v>-0.25</v>
      </c>
      <c r="R36" s="262">
        <v>1</v>
      </c>
      <c r="S36" s="284">
        <v>2</v>
      </c>
      <c r="T36" s="345">
        <f t="shared" si="9"/>
        <v>3</v>
      </c>
      <c r="U36" s="266">
        <f t="shared" si="16"/>
        <v>-0.25</v>
      </c>
      <c r="V36" s="262">
        <v>1</v>
      </c>
      <c r="W36" s="284">
        <v>2</v>
      </c>
      <c r="X36" s="345">
        <f t="shared" si="10"/>
        <v>3</v>
      </c>
      <c r="Y36" s="266">
        <f t="shared" si="17"/>
        <v>-0.25</v>
      </c>
      <c r="Z36" s="262">
        <v>1</v>
      </c>
      <c r="AA36" s="284">
        <v>2</v>
      </c>
      <c r="AB36" s="345">
        <f t="shared" si="11"/>
        <v>3</v>
      </c>
      <c r="AC36" s="266">
        <f t="shared" si="18"/>
        <v>-0.25</v>
      </c>
    </row>
    <row r="37" spans="1:29" x14ac:dyDescent="0.2">
      <c r="A37" s="261" t="s">
        <v>18</v>
      </c>
      <c r="B37" s="262">
        <v>3</v>
      </c>
      <c r="C37" s="284">
        <v>1</v>
      </c>
      <c r="D37" s="345">
        <f t="shared" si="12"/>
        <v>4</v>
      </c>
      <c r="E37" s="341"/>
      <c r="F37" s="262">
        <v>3</v>
      </c>
      <c r="G37" s="284">
        <v>1</v>
      </c>
      <c r="H37" s="345">
        <f t="shared" si="6"/>
        <v>4</v>
      </c>
      <c r="I37" s="266">
        <f t="shared" si="13"/>
        <v>0</v>
      </c>
      <c r="J37" s="262">
        <v>3</v>
      </c>
      <c r="K37" s="284">
        <v>1</v>
      </c>
      <c r="L37" s="345">
        <f t="shared" si="7"/>
        <v>4</v>
      </c>
      <c r="M37" s="266">
        <f t="shared" si="14"/>
        <v>0</v>
      </c>
      <c r="N37" s="262">
        <v>3</v>
      </c>
      <c r="O37" s="284">
        <v>1</v>
      </c>
      <c r="P37" s="345">
        <f t="shared" si="8"/>
        <v>4</v>
      </c>
      <c r="Q37" s="266">
        <f t="shared" si="15"/>
        <v>0</v>
      </c>
      <c r="R37" s="262">
        <v>3</v>
      </c>
      <c r="S37" s="284">
        <v>1</v>
      </c>
      <c r="T37" s="345">
        <f t="shared" si="9"/>
        <v>4</v>
      </c>
      <c r="U37" s="266">
        <f t="shared" si="16"/>
        <v>0</v>
      </c>
      <c r="V37" s="262">
        <v>3</v>
      </c>
      <c r="W37" s="284">
        <v>1</v>
      </c>
      <c r="X37" s="345">
        <f t="shared" si="10"/>
        <v>4</v>
      </c>
      <c r="Y37" s="266">
        <f t="shared" si="17"/>
        <v>0</v>
      </c>
      <c r="Z37" s="262">
        <v>3</v>
      </c>
      <c r="AA37" s="284">
        <v>1</v>
      </c>
      <c r="AB37" s="345">
        <f t="shared" si="11"/>
        <v>4</v>
      </c>
      <c r="AC37" s="266">
        <f t="shared" si="18"/>
        <v>0</v>
      </c>
    </row>
    <row r="38" spans="1:29" x14ac:dyDescent="0.2">
      <c r="A38" s="261" t="s">
        <v>14</v>
      </c>
      <c r="B38" s="262">
        <v>9</v>
      </c>
      <c r="C38" s="284">
        <v>9</v>
      </c>
      <c r="D38" s="345">
        <f t="shared" si="12"/>
        <v>18</v>
      </c>
      <c r="E38" s="341"/>
      <c r="F38" s="262">
        <v>9</v>
      </c>
      <c r="G38" s="284">
        <v>8</v>
      </c>
      <c r="H38" s="345">
        <f t="shared" si="6"/>
        <v>17</v>
      </c>
      <c r="I38" s="266">
        <f t="shared" si="13"/>
        <v>-5.5555555555555552E-2</v>
      </c>
      <c r="J38" s="262">
        <v>10</v>
      </c>
      <c r="K38" s="284">
        <v>8</v>
      </c>
      <c r="L38" s="345">
        <f t="shared" si="7"/>
        <v>18</v>
      </c>
      <c r="M38" s="266">
        <f t="shared" si="14"/>
        <v>0</v>
      </c>
      <c r="N38" s="262">
        <v>10</v>
      </c>
      <c r="O38" s="284">
        <v>9</v>
      </c>
      <c r="P38" s="345">
        <f t="shared" si="8"/>
        <v>19</v>
      </c>
      <c r="Q38" s="266">
        <f t="shared" si="15"/>
        <v>5.5555555555555552E-2</v>
      </c>
      <c r="R38" s="262">
        <v>11</v>
      </c>
      <c r="S38" s="284">
        <v>9</v>
      </c>
      <c r="T38" s="345">
        <f t="shared" si="9"/>
        <v>20</v>
      </c>
      <c r="U38" s="266">
        <f t="shared" si="16"/>
        <v>0.1111111111111111</v>
      </c>
      <c r="V38" s="262">
        <v>11</v>
      </c>
      <c r="W38" s="284">
        <v>9</v>
      </c>
      <c r="X38" s="345">
        <f t="shared" si="10"/>
        <v>20</v>
      </c>
      <c r="Y38" s="266">
        <f t="shared" si="17"/>
        <v>0.1111111111111111</v>
      </c>
      <c r="Z38" s="262">
        <v>11</v>
      </c>
      <c r="AA38" s="284">
        <v>9</v>
      </c>
      <c r="AB38" s="345">
        <f t="shared" si="11"/>
        <v>20</v>
      </c>
      <c r="AC38" s="266">
        <f t="shared" si="18"/>
        <v>0.1111111111111111</v>
      </c>
    </row>
    <row r="39" spans="1:29" x14ac:dyDescent="0.2">
      <c r="A39" s="261" t="s">
        <v>92</v>
      </c>
      <c r="B39" s="262">
        <v>7</v>
      </c>
      <c r="C39" s="284">
        <v>6</v>
      </c>
      <c r="D39" s="345">
        <f t="shared" si="12"/>
        <v>13</v>
      </c>
      <c r="E39" s="341"/>
      <c r="F39" s="262">
        <v>7</v>
      </c>
      <c r="G39" s="284">
        <v>6</v>
      </c>
      <c r="H39" s="345">
        <f t="shared" si="6"/>
        <v>13</v>
      </c>
      <c r="I39" s="266">
        <f t="shared" si="13"/>
        <v>0</v>
      </c>
      <c r="J39" s="262">
        <v>7</v>
      </c>
      <c r="K39" s="284">
        <v>6</v>
      </c>
      <c r="L39" s="345">
        <f t="shared" si="7"/>
        <v>13</v>
      </c>
      <c r="M39" s="266">
        <f t="shared" si="14"/>
        <v>0</v>
      </c>
      <c r="N39" s="262">
        <v>7</v>
      </c>
      <c r="O39" s="284">
        <v>6</v>
      </c>
      <c r="P39" s="345">
        <f t="shared" si="8"/>
        <v>13</v>
      </c>
      <c r="Q39" s="266">
        <f t="shared" si="15"/>
        <v>0</v>
      </c>
      <c r="R39" s="262">
        <v>7</v>
      </c>
      <c r="S39" s="284">
        <v>6</v>
      </c>
      <c r="T39" s="345">
        <f t="shared" si="9"/>
        <v>13</v>
      </c>
      <c r="U39" s="266">
        <f t="shared" si="16"/>
        <v>0</v>
      </c>
      <c r="V39" s="262">
        <v>7</v>
      </c>
      <c r="W39" s="284">
        <v>6</v>
      </c>
      <c r="X39" s="345">
        <f t="shared" si="10"/>
        <v>13</v>
      </c>
      <c r="Y39" s="266">
        <f t="shared" si="17"/>
        <v>0</v>
      </c>
      <c r="Z39" s="262">
        <v>7</v>
      </c>
      <c r="AA39" s="284">
        <v>6</v>
      </c>
      <c r="AB39" s="345">
        <f t="shared" si="11"/>
        <v>13</v>
      </c>
      <c r="AC39" s="266">
        <f t="shared" si="18"/>
        <v>0</v>
      </c>
    </row>
    <row r="40" spans="1:29" x14ac:dyDescent="0.2">
      <c r="A40" s="261" t="s">
        <v>5</v>
      </c>
      <c r="B40" s="262">
        <v>12</v>
      </c>
      <c r="C40" s="284">
        <v>8</v>
      </c>
      <c r="D40" s="345">
        <f t="shared" si="12"/>
        <v>20</v>
      </c>
      <c r="E40" s="341"/>
      <c r="F40" s="262">
        <v>12</v>
      </c>
      <c r="G40" s="284">
        <v>7</v>
      </c>
      <c r="H40" s="345">
        <f t="shared" si="6"/>
        <v>19</v>
      </c>
      <c r="I40" s="266">
        <f t="shared" si="13"/>
        <v>-0.05</v>
      </c>
      <c r="J40" s="262">
        <v>14</v>
      </c>
      <c r="K40" s="284">
        <v>7</v>
      </c>
      <c r="L40" s="345">
        <f t="shared" si="7"/>
        <v>21</v>
      </c>
      <c r="M40" s="266">
        <f t="shared" si="14"/>
        <v>0.05</v>
      </c>
      <c r="N40" s="262">
        <v>13</v>
      </c>
      <c r="O40" s="284">
        <v>6</v>
      </c>
      <c r="P40" s="345">
        <f t="shared" si="8"/>
        <v>19</v>
      </c>
      <c r="Q40" s="266">
        <f t="shared" si="15"/>
        <v>-0.05</v>
      </c>
      <c r="R40" s="262">
        <v>13</v>
      </c>
      <c r="S40" s="284">
        <v>6</v>
      </c>
      <c r="T40" s="345">
        <f t="shared" si="9"/>
        <v>19</v>
      </c>
      <c r="U40" s="266">
        <f t="shared" si="16"/>
        <v>-0.05</v>
      </c>
      <c r="V40" s="262">
        <v>13</v>
      </c>
      <c r="W40" s="332">
        <v>6</v>
      </c>
      <c r="X40" s="345">
        <f t="shared" si="10"/>
        <v>19</v>
      </c>
      <c r="Y40" s="266">
        <f t="shared" si="17"/>
        <v>-0.05</v>
      </c>
      <c r="Z40" s="262">
        <v>13</v>
      </c>
      <c r="AA40" s="284">
        <v>6</v>
      </c>
      <c r="AB40" s="345">
        <f t="shared" si="11"/>
        <v>19</v>
      </c>
      <c r="AC40" s="266">
        <f t="shared" si="18"/>
        <v>-0.05</v>
      </c>
    </row>
    <row r="41" spans="1:29" ht="13.5" thickBot="1" x14ac:dyDescent="0.25">
      <c r="A41" s="302" t="s">
        <v>38</v>
      </c>
      <c r="B41" s="303">
        <v>40</v>
      </c>
      <c r="C41" s="304">
        <v>0</v>
      </c>
      <c r="D41" s="349">
        <f t="shared" si="12"/>
        <v>40</v>
      </c>
      <c r="E41" s="342"/>
      <c r="F41" s="303">
        <v>41</v>
      </c>
      <c r="G41" s="304">
        <v>0</v>
      </c>
      <c r="H41" s="349">
        <f t="shared" si="6"/>
        <v>41</v>
      </c>
      <c r="I41" s="307">
        <f t="shared" si="13"/>
        <v>2.5000000000000001E-2</v>
      </c>
      <c r="J41" s="303">
        <v>41</v>
      </c>
      <c r="K41" s="304">
        <v>0</v>
      </c>
      <c r="L41" s="349">
        <f t="shared" si="7"/>
        <v>41</v>
      </c>
      <c r="M41" s="307">
        <f t="shared" si="14"/>
        <v>2.5000000000000001E-2</v>
      </c>
      <c r="N41" s="303">
        <v>42</v>
      </c>
      <c r="O41" s="304">
        <v>0</v>
      </c>
      <c r="P41" s="349">
        <f t="shared" si="8"/>
        <v>42</v>
      </c>
      <c r="Q41" s="307">
        <f t="shared" si="15"/>
        <v>0.05</v>
      </c>
      <c r="R41" s="303">
        <v>42</v>
      </c>
      <c r="S41" s="304">
        <v>0</v>
      </c>
      <c r="T41" s="349">
        <f t="shared" si="9"/>
        <v>42</v>
      </c>
      <c r="U41" s="307">
        <f t="shared" si="16"/>
        <v>0.05</v>
      </c>
      <c r="V41" s="303">
        <v>41</v>
      </c>
      <c r="W41" s="304">
        <v>0</v>
      </c>
      <c r="X41" s="349">
        <f t="shared" si="10"/>
        <v>41</v>
      </c>
      <c r="Y41" s="307">
        <f t="shared" si="17"/>
        <v>2.5000000000000001E-2</v>
      </c>
      <c r="Z41" s="303">
        <v>41</v>
      </c>
      <c r="AA41" s="304">
        <v>0</v>
      </c>
      <c r="AB41" s="349">
        <f t="shared" si="11"/>
        <v>41</v>
      </c>
      <c r="AC41" s="307">
        <f t="shared" si="18"/>
        <v>2.5000000000000001E-2</v>
      </c>
    </row>
    <row r="42" spans="1:29" ht="13.5" thickTop="1" x14ac:dyDescent="0.2">
      <c r="A42" s="898" t="s">
        <v>50</v>
      </c>
      <c r="B42" s="898"/>
      <c r="C42" s="898"/>
      <c r="D42" s="898"/>
      <c r="E42" s="898"/>
      <c r="F42" s="898"/>
      <c r="G42" s="898"/>
      <c r="H42" s="898"/>
      <c r="I42" s="898"/>
      <c r="J42" s="898"/>
      <c r="K42" s="898"/>
      <c r="L42" s="898"/>
      <c r="M42" s="898"/>
      <c r="N42" s="898"/>
      <c r="O42" s="898"/>
      <c r="P42" s="898"/>
      <c r="Q42" s="898"/>
      <c r="R42" s="898"/>
      <c r="S42" s="898"/>
      <c r="T42" s="898"/>
      <c r="U42" s="898"/>
      <c r="V42" s="898"/>
      <c r="W42" s="898"/>
      <c r="X42" s="898"/>
      <c r="Y42" s="898"/>
      <c r="Z42" s="898"/>
      <c r="AA42" s="898"/>
      <c r="AB42" s="898"/>
      <c r="AC42" s="898"/>
    </row>
    <row r="43" spans="1:29" x14ac:dyDescent="0.2">
      <c r="A43" s="358"/>
      <c r="B43" s="358"/>
      <c r="C43" s="358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</row>
    <row r="44" spans="1:29" x14ac:dyDescent="0.2">
      <c r="A44" s="358"/>
      <c r="B44" s="358"/>
      <c r="C44" s="358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</row>
    <row r="45" spans="1:29" x14ac:dyDescent="0.2">
      <c r="A45" s="358"/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</row>
    <row r="46" spans="1:29" x14ac:dyDescent="0.2">
      <c r="A46" s="358"/>
      <c r="B46" s="358"/>
      <c r="C46" s="358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</row>
    <row r="47" spans="1:29" x14ac:dyDescent="0.2">
      <c r="A47" s="358"/>
      <c r="B47" s="358"/>
      <c r="C47" s="358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</row>
    <row r="48" spans="1:29" x14ac:dyDescent="0.2">
      <c r="A48" s="358"/>
      <c r="B48" s="358"/>
      <c r="C48" s="358"/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</row>
    <row r="49" spans="1:29" x14ac:dyDescent="0.2">
      <c r="A49" s="358"/>
      <c r="B49" s="358"/>
      <c r="C49" s="358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</row>
    <row r="50" spans="1:29" x14ac:dyDescent="0.2">
      <c r="A50" s="358"/>
      <c r="B50" s="358"/>
      <c r="C50" s="358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</row>
    <row r="51" spans="1:29" ht="13.5" thickBot="1" x14ac:dyDescent="0.25">
      <c r="A51" s="358"/>
      <c r="B51" s="358"/>
      <c r="C51" s="358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</row>
    <row r="52" spans="1:29" ht="14.25" thickTop="1" thickBot="1" x14ac:dyDescent="0.25">
      <c r="A52" s="251"/>
      <c r="B52" s="889" t="s">
        <v>142</v>
      </c>
      <c r="C52" s="890"/>
      <c r="D52" s="890"/>
      <c r="E52" s="899"/>
      <c r="F52" s="889" t="s">
        <v>143</v>
      </c>
      <c r="G52" s="890"/>
      <c r="H52" s="890"/>
      <c r="I52" s="899"/>
      <c r="J52" s="889" t="s">
        <v>144</v>
      </c>
      <c r="K52" s="890"/>
      <c r="L52" s="890"/>
      <c r="M52" s="899"/>
      <c r="N52" s="889" t="s">
        <v>145</v>
      </c>
      <c r="O52" s="890"/>
      <c r="P52" s="890"/>
      <c r="Q52" s="899"/>
      <c r="R52" s="889" t="s">
        <v>146</v>
      </c>
      <c r="S52" s="890"/>
      <c r="T52" s="890"/>
      <c r="U52" s="899"/>
      <c r="V52" s="889" t="s">
        <v>147</v>
      </c>
      <c r="W52" s="890"/>
      <c r="X52" s="890"/>
      <c r="Y52" s="899"/>
      <c r="Z52" s="334"/>
      <c r="AA52" s="335"/>
      <c r="AB52" s="335"/>
      <c r="AC52" s="336"/>
    </row>
    <row r="53" spans="1:29" ht="14.25" thickTop="1" thickBot="1" x14ac:dyDescent="0.25">
      <c r="A53" s="159"/>
      <c r="B53" s="63" t="s">
        <v>22</v>
      </c>
      <c r="C53" s="64" t="s">
        <v>21</v>
      </c>
      <c r="D53" s="58" t="s">
        <v>23</v>
      </c>
      <c r="E53" s="340" t="s">
        <v>47</v>
      </c>
      <c r="F53" s="63" t="s">
        <v>22</v>
      </c>
      <c r="G53" s="64" t="s">
        <v>21</v>
      </c>
      <c r="H53" s="58" t="s">
        <v>23</v>
      </c>
      <c r="I53" s="56" t="s">
        <v>47</v>
      </c>
      <c r="J53" s="63" t="s">
        <v>22</v>
      </c>
      <c r="K53" s="64" t="s">
        <v>21</v>
      </c>
      <c r="L53" s="58" t="s">
        <v>23</v>
      </c>
      <c r="M53" s="56" t="s">
        <v>47</v>
      </c>
      <c r="N53" s="63" t="s">
        <v>22</v>
      </c>
      <c r="O53" s="64" t="s">
        <v>21</v>
      </c>
      <c r="P53" s="58" t="s">
        <v>23</v>
      </c>
      <c r="Q53" s="56" t="s">
        <v>47</v>
      </c>
      <c r="R53" s="63" t="s">
        <v>22</v>
      </c>
      <c r="S53" s="64" t="s">
        <v>21</v>
      </c>
      <c r="T53" s="58" t="s">
        <v>23</v>
      </c>
      <c r="U53" s="56" t="s">
        <v>47</v>
      </c>
      <c r="V53" s="63" t="s">
        <v>22</v>
      </c>
      <c r="W53" s="64" t="s">
        <v>21</v>
      </c>
      <c r="X53" s="58" t="s">
        <v>23</v>
      </c>
      <c r="Y53" s="56" t="s">
        <v>47</v>
      </c>
      <c r="Z53" s="63" t="s">
        <v>22</v>
      </c>
      <c r="AA53" s="64" t="s">
        <v>21</v>
      </c>
      <c r="AB53" s="66" t="s">
        <v>48</v>
      </c>
      <c r="AC53" s="60" t="s">
        <v>47</v>
      </c>
    </row>
    <row r="54" spans="1:29" ht="14.25" thickTop="1" thickBot="1" x14ac:dyDescent="0.25">
      <c r="A54" s="160" t="s">
        <v>84</v>
      </c>
      <c r="B54" s="161">
        <f>B55+B59+B65</f>
        <v>702</v>
      </c>
      <c r="C54" s="162">
        <f>C55+C59+C65</f>
        <v>296</v>
      </c>
      <c r="D54" s="242">
        <f>SUM(B54:C54)</f>
        <v>998</v>
      </c>
      <c r="E54" s="236">
        <f t="shared" ref="E54:E92" si="19">(D54-$D3)/$D3</f>
        <v>-7.8485687903970452E-2</v>
      </c>
      <c r="F54" s="161">
        <f>F55+F59+F65</f>
        <v>677</v>
      </c>
      <c r="G54" s="162">
        <f>G55+G59+G65</f>
        <v>287</v>
      </c>
      <c r="H54" s="242">
        <f>H55+H59+H65</f>
        <v>964</v>
      </c>
      <c r="I54" s="164">
        <f t="shared" ref="I54:I92" si="20">(H54-$D3)/$D3</f>
        <v>-0.10987996306555864</v>
      </c>
      <c r="J54" s="161">
        <f>J55+J59+J65</f>
        <v>676</v>
      </c>
      <c r="K54" s="162">
        <f>K55+K59+K65</f>
        <v>287</v>
      </c>
      <c r="L54" s="242">
        <f>L55+L59+L65</f>
        <v>963</v>
      </c>
      <c r="M54" s="164">
        <f t="shared" ref="M54:M92" si="21">(L54-$D3)/$D3</f>
        <v>-0.11080332409972299</v>
      </c>
      <c r="N54" s="161">
        <f>N55+N59+N65</f>
        <v>673</v>
      </c>
      <c r="O54" s="162">
        <f>O55+O59+O65</f>
        <v>286</v>
      </c>
      <c r="P54" s="242">
        <f>P55+P59+P65</f>
        <v>959</v>
      </c>
      <c r="Q54" s="164">
        <f t="shared" ref="Q54:Q92" si="22">(P54-$D3)/$D3</f>
        <v>-0.11449676823638043</v>
      </c>
      <c r="R54" s="161">
        <f>R55+R59+R65</f>
        <v>667</v>
      </c>
      <c r="S54" s="162">
        <f>S55+S59+S65</f>
        <v>280</v>
      </c>
      <c r="T54" s="242">
        <f>T55+T59+T65</f>
        <v>947</v>
      </c>
      <c r="U54" s="164">
        <f t="shared" ref="U54:U92" si="23">(T54-$D3)/$D3</f>
        <v>-0.12557710064635272</v>
      </c>
      <c r="V54" s="161">
        <f>V55+V59+V65</f>
        <v>666</v>
      </c>
      <c r="W54" s="162">
        <f>W55+W59+W65</f>
        <v>280</v>
      </c>
      <c r="X54" s="242">
        <f>X55+X59+X65</f>
        <v>946</v>
      </c>
      <c r="Y54" s="164">
        <f t="shared" ref="Y54:Y92" si="24">(X54-$D3)/$D3</f>
        <v>-0.1265004616805171</v>
      </c>
      <c r="Z54" s="161">
        <f>Z55+Z59+Z65</f>
        <v>0</v>
      </c>
      <c r="AA54" s="162">
        <f>AA55+AA59+AA65</f>
        <v>0</v>
      </c>
      <c r="AB54" s="242">
        <f>AB55+AB59+AB65</f>
        <v>0</v>
      </c>
      <c r="AC54" s="236">
        <f t="shared" ref="AC54:AC92" si="25">(AB54-$D3)/$D3</f>
        <v>-1</v>
      </c>
    </row>
    <row r="55" spans="1:29" ht="13.5" thickBot="1" x14ac:dyDescent="0.25">
      <c r="A55" s="252" t="s">
        <v>105</v>
      </c>
      <c r="B55" s="253">
        <f>SUM(B56:B58)</f>
        <v>67</v>
      </c>
      <c r="C55" s="253">
        <f>SUM(C56:C58)</f>
        <v>14</v>
      </c>
      <c r="D55" s="253">
        <f>SUM(D56:D58)</f>
        <v>81</v>
      </c>
      <c r="E55" s="361">
        <f t="shared" si="19"/>
        <v>-0.17346938775510204</v>
      </c>
      <c r="F55" s="253">
        <f>SUM(F56:F58)</f>
        <v>64</v>
      </c>
      <c r="G55" s="254">
        <f>SUM(G56:G58)</f>
        <v>13</v>
      </c>
      <c r="H55" s="254">
        <f>SUM(H56:H58)</f>
        <v>77</v>
      </c>
      <c r="I55" s="361">
        <f t="shared" si="20"/>
        <v>-0.21428571428571427</v>
      </c>
      <c r="J55" s="253">
        <f>SUM(J56:J58)</f>
        <v>64</v>
      </c>
      <c r="K55" s="355">
        <f>SUM(K56:K58)</f>
        <v>13</v>
      </c>
      <c r="L55" s="254">
        <f>SUM(L56:L58)</f>
        <v>77</v>
      </c>
      <c r="M55" s="361">
        <f t="shared" si="21"/>
        <v>-0.21428571428571427</v>
      </c>
      <c r="N55" s="253">
        <f>SUM(N56:N58)</f>
        <v>64</v>
      </c>
      <c r="O55" s="254">
        <f>SUM(O56:O58)</f>
        <v>12</v>
      </c>
      <c r="P55" s="254">
        <f>SUM(P56:P58)</f>
        <v>76</v>
      </c>
      <c r="Q55" s="361">
        <f t="shared" si="22"/>
        <v>-0.22448979591836735</v>
      </c>
      <c r="R55" s="253">
        <f>SUM(R56:R58)</f>
        <v>62</v>
      </c>
      <c r="S55" s="254">
        <f>SUM(S56:S58)</f>
        <v>12</v>
      </c>
      <c r="T55" s="254">
        <f>SUM(T56:T58)</f>
        <v>74</v>
      </c>
      <c r="U55" s="361">
        <f t="shared" si="23"/>
        <v>-0.24489795918367346</v>
      </c>
      <c r="V55" s="253">
        <f>SUM(V56:V58)</f>
        <v>61</v>
      </c>
      <c r="W55" s="254">
        <f>SUM(W56:W58)</f>
        <v>12</v>
      </c>
      <c r="X55" s="254">
        <f>SUM(X56:X58)</f>
        <v>73</v>
      </c>
      <c r="Y55" s="361">
        <f t="shared" si="24"/>
        <v>-0.25510204081632654</v>
      </c>
      <c r="Z55" s="253">
        <f>SUM(Z56:Z58)</f>
        <v>0</v>
      </c>
      <c r="AA55" s="254">
        <f>SUM(AA56:AA58)</f>
        <v>0</v>
      </c>
      <c r="AB55" s="254">
        <f>SUM(AB56:AB58)</f>
        <v>0</v>
      </c>
      <c r="AC55" s="258">
        <f t="shared" si="25"/>
        <v>-1</v>
      </c>
    </row>
    <row r="56" spans="1:29" x14ac:dyDescent="0.2">
      <c r="A56" s="261" t="s">
        <v>10</v>
      </c>
      <c r="B56" s="310">
        <v>6</v>
      </c>
      <c r="C56" s="311">
        <v>2</v>
      </c>
      <c r="D56" s="344">
        <f>SUM(B56:C56)</f>
        <v>8</v>
      </c>
      <c r="E56" s="266">
        <f t="shared" si="19"/>
        <v>0</v>
      </c>
      <c r="F56" s="310">
        <v>6</v>
      </c>
      <c r="G56" s="311">
        <v>2</v>
      </c>
      <c r="H56" s="344">
        <f>SUM(F56:G56)</f>
        <v>8</v>
      </c>
      <c r="I56" s="266">
        <f t="shared" si="20"/>
        <v>0</v>
      </c>
      <c r="J56" s="310">
        <v>6</v>
      </c>
      <c r="K56" s="311">
        <v>2</v>
      </c>
      <c r="L56" s="344">
        <f>SUM(J56:K56)</f>
        <v>8</v>
      </c>
      <c r="M56" s="266">
        <f t="shared" si="21"/>
        <v>0</v>
      </c>
      <c r="N56" s="310">
        <v>6</v>
      </c>
      <c r="O56" s="311">
        <v>2</v>
      </c>
      <c r="P56" s="344">
        <f>SUM(N56:O56)</f>
        <v>8</v>
      </c>
      <c r="Q56" s="266">
        <f t="shared" si="22"/>
        <v>0</v>
      </c>
      <c r="R56" s="310">
        <v>6</v>
      </c>
      <c r="S56" s="311">
        <v>2</v>
      </c>
      <c r="T56" s="344">
        <f>SUM(R56:S56)</f>
        <v>8</v>
      </c>
      <c r="U56" s="266">
        <f t="shared" si="23"/>
        <v>0</v>
      </c>
      <c r="V56" s="310">
        <v>6</v>
      </c>
      <c r="W56" s="311">
        <v>2</v>
      </c>
      <c r="X56" s="344">
        <f>SUM(V56:W56)</f>
        <v>8</v>
      </c>
      <c r="Y56" s="266">
        <f t="shared" si="24"/>
        <v>0</v>
      </c>
      <c r="Z56" s="310"/>
      <c r="AA56" s="311"/>
      <c r="AB56" s="344">
        <f>SUM(Z56:AA56)</f>
        <v>0</v>
      </c>
      <c r="AC56" s="266">
        <f t="shared" si="25"/>
        <v>-1</v>
      </c>
    </row>
    <row r="57" spans="1:29" x14ac:dyDescent="0.2">
      <c r="A57" s="276" t="s">
        <v>130</v>
      </c>
      <c r="B57" s="331">
        <v>7</v>
      </c>
      <c r="C57" s="338">
        <v>2</v>
      </c>
      <c r="D57" s="345">
        <f>SUM(B57:C57)</f>
        <v>9</v>
      </c>
      <c r="E57" s="266">
        <f t="shared" si="19"/>
        <v>-0.30769230769230771</v>
      </c>
      <c r="F57" s="262">
        <v>7</v>
      </c>
      <c r="G57" s="263">
        <v>2</v>
      </c>
      <c r="H57" s="345">
        <f>SUM(F57:G57)</f>
        <v>9</v>
      </c>
      <c r="I57" s="266">
        <f t="shared" si="20"/>
        <v>-0.30769230769230771</v>
      </c>
      <c r="J57" s="298">
        <v>7</v>
      </c>
      <c r="K57" s="326">
        <v>2</v>
      </c>
      <c r="L57" s="345">
        <f>SUM(J57:K57)</f>
        <v>9</v>
      </c>
      <c r="M57" s="266">
        <f t="shared" si="21"/>
        <v>-0.30769230769230771</v>
      </c>
      <c r="N57" s="298">
        <v>7</v>
      </c>
      <c r="O57" s="326">
        <v>2</v>
      </c>
      <c r="P57" s="345">
        <f>SUM(N57:O57)</f>
        <v>9</v>
      </c>
      <c r="Q57" s="266">
        <f t="shared" si="22"/>
        <v>-0.30769230769230771</v>
      </c>
      <c r="R57" s="298">
        <v>7</v>
      </c>
      <c r="S57" s="326">
        <v>2</v>
      </c>
      <c r="T57" s="345">
        <f>SUM(R57:S57)</f>
        <v>9</v>
      </c>
      <c r="U57" s="266">
        <f t="shared" si="23"/>
        <v>-0.30769230769230771</v>
      </c>
      <c r="V57" s="298">
        <v>7</v>
      </c>
      <c r="W57" s="326">
        <v>2</v>
      </c>
      <c r="X57" s="345">
        <f>SUM(V57:W57)</f>
        <v>9</v>
      </c>
      <c r="Y57" s="266">
        <f t="shared" si="24"/>
        <v>-0.30769230769230771</v>
      </c>
      <c r="Z57" s="298"/>
      <c r="AA57" s="326"/>
      <c r="AB57" s="345">
        <f>SUM(Z57:AA57)</f>
        <v>0</v>
      </c>
      <c r="AC57" s="266">
        <f t="shared" si="25"/>
        <v>-1</v>
      </c>
    </row>
    <row r="58" spans="1:29" ht="13.5" thickBot="1" x14ac:dyDescent="0.25">
      <c r="A58" s="283" t="s">
        <v>91</v>
      </c>
      <c r="B58" s="316">
        <v>54</v>
      </c>
      <c r="C58" s="317">
        <v>10</v>
      </c>
      <c r="D58" s="346">
        <f>SUM(B58:C58)</f>
        <v>64</v>
      </c>
      <c r="E58" s="266">
        <f t="shared" si="19"/>
        <v>-0.16883116883116883</v>
      </c>
      <c r="F58" s="316">
        <v>51</v>
      </c>
      <c r="G58" s="317">
        <v>9</v>
      </c>
      <c r="H58" s="346">
        <f>SUM(F58:G58)</f>
        <v>60</v>
      </c>
      <c r="I58" s="266">
        <f t="shared" si="20"/>
        <v>-0.22077922077922077</v>
      </c>
      <c r="J58" s="316">
        <v>51</v>
      </c>
      <c r="K58" s="317">
        <v>9</v>
      </c>
      <c r="L58" s="346">
        <f>SUM(J58:K58)</f>
        <v>60</v>
      </c>
      <c r="M58" s="266">
        <f t="shared" si="21"/>
        <v>-0.22077922077922077</v>
      </c>
      <c r="N58" s="316">
        <v>51</v>
      </c>
      <c r="O58" s="317">
        <v>8</v>
      </c>
      <c r="P58" s="346">
        <f>SUM(N58:O58)</f>
        <v>59</v>
      </c>
      <c r="Q58" s="266">
        <f t="shared" si="22"/>
        <v>-0.23376623376623376</v>
      </c>
      <c r="R58" s="316">
        <v>49</v>
      </c>
      <c r="S58" s="317">
        <v>8</v>
      </c>
      <c r="T58" s="346">
        <f>SUM(R58:S58)</f>
        <v>57</v>
      </c>
      <c r="U58" s="266">
        <f t="shared" si="23"/>
        <v>-0.25974025974025972</v>
      </c>
      <c r="V58" s="316">
        <v>48</v>
      </c>
      <c r="W58" s="317">
        <v>8</v>
      </c>
      <c r="X58" s="346">
        <f>SUM(V58:W58)</f>
        <v>56</v>
      </c>
      <c r="Y58" s="266">
        <f t="shared" si="24"/>
        <v>-0.27272727272727271</v>
      </c>
      <c r="Z58" s="316"/>
      <c r="AA58" s="317"/>
      <c r="AB58" s="346">
        <f>SUM(Z58:AA58)</f>
        <v>0</v>
      </c>
      <c r="AC58" s="266">
        <f t="shared" si="25"/>
        <v>-1</v>
      </c>
    </row>
    <row r="59" spans="1:29" ht="13.5" thickBot="1" x14ac:dyDescent="0.25">
      <c r="A59" s="268" t="s">
        <v>81</v>
      </c>
      <c r="B59" s="269">
        <f>SUM(B60:B64)</f>
        <v>53</v>
      </c>
      <c r="C59" s="270">
        <f>SUM(C60:C64)</f>
        <v>13</v>
      </c>
      <c r="D59" s="357">
        <f>SUM(D60:D64)</f>
        <v>66</v>
      </c>
      <c r="E59" s="360">
        <f t="shared" si="19"/>
        <v>-0.13157894736842105</v>
      </c>
      <c r="F59" s="269">
        <f>SUM(F60:F64)</f>
        <v>51</v>
      </c>
      <c r="G59" s="270">
        <f>SUM(G60:G64)</f>
        <v>13</v>
      </c>
      <c r="H59" s="357">
        <f>SUM(H60:H64)</f>
        <v>64</v>
      </c>
      <c r="I59" s="360">
        <f t="shared" si="20"/>
        <v>-0.15789473684210525</v>
      </c>
      <c r="J59" s="269">
        <f>SUM(J60:J64)</f>
        <v>50</v>
      </c>
      <c r="K59" s="270">
        <f>SUM(K60:K64)</f>
        <v>13</v>
      </c>
      <c r="L59" s="357">
        <f>SUM(L60:L64)</f>
        <v>63</v>
      </c>
      <c r="M59" s="360">
        <f t="shared" si="21"/>
        <v>-0.17105263157894737</v>
      </c>
      <c r="N59" s="269">
        <f>SUM(N60:N64)</f>
        <v>50</v>
      </c>
      <c r="O59" s="270">
        <f>SUM(O60:O64)</f>
        <v>13</v>
      </c>
      <c r="P59" s="357">
        <f>SUM(P60:P64)</f>
        <v>63</v>
      </c>
      <c r="Q59" s="360">
        <f t="shared" si="22"/>
        <v>-0.17105263157894737</v>
      </c>
      <c r="R59" s="269">
        <f>SUM(R60:R64)</f>
        <v>50</v>
      </c>
      <c r="S59" s="270">
        <f>SUM(S60:S64)</f>
        <v>13</v>
      </c>
      <c r="T59" s="357">
        <f>SUM(T60:T64)</f>
        <v>63</v>
      </c>
      <c r="U59" s="360">
        <f t="shared" si="23"/>
        <v>-0.17105263157894737</v>
      </c>
      <c r="V59" s="269">
        <f>SUM(V60:V64)</f>
        <v>50</v>
      </c>
      <c r="W59" s="270">
        <f>SUM(W60:W64)</f>
        <v>13</v>
      </c>
      <c r="X59" s="357">
        <f>SUM(X60:X64)</f>
        <v>63</v>
      </c>
      <c r="Y59" s="360">
        <f t="shared" si="24"/>
        <v>-0.17105263157894737</v>
      </c>
      <c r="Z59" s="269">
        <f>SUM(Z60:Z64)</f>
        <v>0</v>
      </c>
      <c r="AA59" s="270">
        <f>SUM(AA60:AA64)</f>
        <v>0</v>
      </c>
      <c r="AB59" s="357">
        <f>SUM(AB60:AB64)</f>
        <v>0</v>
      </c>
      <c r="AC59" s="275">
        <f t="shared" si="25"/>
        <v>-1</v>
      </c>
    </row>
    <row r="60" spans="1:29" x14ac:dyDescent="0.2">
      <c r="A60" s="276" t="s">
        <v>9</v>
      </c>
      <c r="B60" s="277">
        <v>14</v>
      </c>
      <c r="C60" s="282">
        <v>5</v>
      </c>
      <c r="D60" s="344">
        <f>SUM(B60:C60)</f>
        <v>19</v>
      </c>
      <c r="E60" s="266">
        <f t="shared" si="19"/>
        <v>-9.5238095238095233E-2</v>
      </c>
      <c r="F60" s="277">
        <v>13</v>
      </c>
      <c r="G60" s="282">
        <v>5</v>
      </c>
      <c r="H60" s="344">
        <f>SUM(F60:G60)</f>
        <v>18</v>
      </c>
      <c r="I60" s="266">
        <f t="shared" si="20"/>
        <v>-0.14285714285714285</v>
      </c>
      <c r="J60" s="277">
        <v>13</v>
      </c>
      <c r="K60" s="278">
        <v>5</v>
      </c>
      <c r="L60" s="344">
        <f>SUM(J60:K60)</f>
        <v>18</v>
      </c>
      <c r="M60" s="266">
        <f t="shared" si="21"/>
        <v>-0.14285714285714285</v>
      </c>
      <c r="N60" s="277">
        <v>13</v>
      </c>
      <c r="O60" s="278">
        <v>5</v>
      </c>
      <c r="P60" s="344">
        <f>SUM(N60:O60)</f>
        <v>18</v>
      </c>
      <c r="Q60" s="266">
        <f t="shared" si="22"/>
        <v>-0.14285714285714285</v>
      </c>
      <c r="R60" s="277">
        <v>13</v>
      </c>
      <c r="S60" s="278">
        <v>5</v>
      </c>
      <c r="T60" s="344">
        <f>SUM(R60:S60)</f>
        <v>18</v>
      </c>
      <c r="U60" s="266">
        <f t="shared" si="23"/>
        <v>-0.14285714285714285</v>
      </c>
      <c r="V60" s="277">
        <v>13</v>
      </c>
      <c r="W60" s="278">
        <v>5</v>
      </c>
      <c r="X60" s="344">
        <f>SUM(V60:W60)</f>
        <v>18</v>
      </c>
      <c r="Y60" s="266">
        <f t="shared" si="24"/>
        <v>-0.14285714285714285</v>
      </c>
      <c r="Z60" s="277"/>
      <c r="AA60" s="282"/>
      <c r="AB60" s="344">
        <f>SUM(Z60:AA60)</f>
        <v>0</v>
      </c>
      <c r="AC60" s="266">
        <f t="shared" si="25"/>
        <v>-1</v>
      </c>
    </row>
    <row r="61" spans="1:29" x14ac:dyDescent="0.2">
      <c r="A61" s="283" t="s">
        <v>3</v>
      </c>
      <c r="B61" s="262">
        <v>12</v>
      </c>
      <c r="C61" s="285">
        <v>0</v>
      </c>
      <c r="D61" s="345">
        <f>SUM(B61:C61)</f>
        <v>12</v>
      </c>
      <c r="E61" s="266">
        <f t="shared" si="19"/>
        <v>-0.2</v>
      </c>
      <c r="F61" s="262">
        <v>11</v>
      </c>
      <c r="G61" s="285">
        <v>0</v>
      </c>
      <c r="H61" s="345">
        <f>SUM(F61:G61)</f>
        <v>11</v>
      </c>
      <c r="I61" s="266">
        <f t="shared" si="20"/>
        <v>-0.26666666666666666</v>
      </c>
      <c r="J61" s="262">
        <v>10</v>
      </c>
      <c r="K61" s="263">
        <v>0</v>
      </c>
      <c r="L61" s="345">
        <f>SUM(J61:K61)</f>
        <v>10</v>
      </c>
      <c r="M61" s="266">
        <f t="shared" si="21"/>
        <v>-0.33333333333333331</v>
      </c>
      <c r="N61" s="262">
        <v>10</v>
      </c>
      <c r="O61" s="263">
        <v>0</v>
      </c>
      <c r="P61" s="345">
        <f>SUM(N61:O61)</f>
        <v>10</v>
      </c>
      <c r="Q61" s="266">
        <f t="shared" si="22"/>
        <v>-0.33333333333333331</v>
      </c>
      <c r="R61" s="262">
        <v>10</v>
      </c>
      <c r="S61" s="263">
        <v>0</v>
      </c>
      <c r="T61" s="345">
        <f>SUM(R61:S61)</f>
        <v>10</v>
      </c>
      <c r="U61" s="266">
        <f t="shared" si="23"/>
        <v>-0.33333333333333331</v>
      </c>
      <c r="V61" s="262">
        <v>10</v>
      </c>
      <c r="W61" s="263">
        <v>0</v>
      </c>
      <c r="X61" s="345">
        <f>SUM(V61:W61)</f>
        <v>10</v>
      </c>
      <c r="Y61" s="266">
        <f t="shared" si="24"/>
        <v>-0.33333333333333331</v>
      </c>
      <c r="Z61" s="262"/>
      <c r="AA61" s="284"/>
      <c r="AB61" s="345">
        <f>SUM(Z61:AA61)</f>
        <v>0</v>
      </c>
      <c r="AC61" s="266">
        <f t="shared" si="25"/>
        <v>-1</v>
      </c>
    </row>
    <row r="62" spans="1:29" x14ac:dyDescent="0.2">
      <c r="A62" s="283" t="s">
        <v>13</v>
      </c>
      <c r="B62" s="262">
        <v>6</v>
      </c>
      <c r="C62" s="284">
        <v>5</v>
      </c>
      <c r="D62" s="345">
        <f>SUM(B62:C62)</f>
        <v>11</v>
      </c>
      <c r="E62" s="266">
        <f t="shared" si="19"/>
        <v>-0.15384615384615385</v>
      </c>
      <c r="F62" s="262">
        <v>6</v>
      </c>
      <c r="G62" s="284">
        <v>5</v>
      </c>
      <c r="H62" s="345">
        <f>SUM(F62:G62)</f>
        <v>11</v>
      </c>
      <c r="I62" s="266">
        <f t="shared" si="20"/>
        <v>-0.15384615384615385</v>
      </c>
      <c r="J62" s="262">
        <v>6</v>
      </c>
      <c r="K62" s="263">
        <v>5</v>
      </c>
      <c r="L62" s="345">
        <f>SUM(J62:K62)</f>
        <v>11</v>
      </c>
      <c r="M62" s="266">
        <f t="shared" si="21"/>
        <v>-0.15384615384615385</v>
      </c>
      <c r="N62" s="262">
        <v>6</v>
      </c>
      <c r="O62" s="263">
        <v>5</v>
      </c>
      <c r="P62" s="345">
        <f>SUM(N62:O62)</f>
        <v>11</v>
      </c>
      <c r="Q62" s="266">
        <f t="shared" si="22"/>
        <v>-0.15384615384615385</v>
      </c>
      <c r="R62" s="262">
        <v>6</v>
      </c>
      <c r="S62" s="263">
        <v>5</v>
      </c>
      <c r="T62" s="345">
        <f>SUM(R62:S62)</f>
        <v>11</v>
      </c>
      <c r="U62" s="266">
        <f t="shared" si="23"/>
        <v>-0.15384615384615385</v>
      </c>
      <c r="V62" s="262">
        <v>6</v>
      </c>
      <c r="W62" s="263">
        <v>5</v>
      </c>
      <c r="X62" s="345">
        <f>SUM(V62:W62)</f>
        <v>11</v>
      </c>
      <c r="Y62" s="266">
        <f t="shared" si="24"/>
        <v>-0.15384615384615385</v>
      </c>
      <c r="Z62" s="262"/>
      <c r="AA62" s="284"/>
      <c r="AB62" s="345">
        <f>SUM(Z62:AA62)</f>
        <v>0</v>
      </c>
      <c r="AC62" s="266">
        <f t="shared" si="25"/>
        <v>-1</v>
      </c>
    </row>
    <row r="63" spans="1:29" x14ac:dyDescent="0.2">
      <c r="A63" s="283" t="s">
        <v>80</v>
      </c>
      <c r="B63" s="262">
        <v>12</v>
      </c>
      <c r="C63" s="284">
        <v>1</v>
      </c>
      <c r="D63" s="345">
        <f>SUM(B63:C63)</f>
        <v>13</v>
      </c>
      <c r="E63" s="266">
        <f t="shared" si="19"/>
        <v>0</v>
      </c>
      <c r="F63" s="262">
        <v>11</v>
      </c>
      <c r="G63" s="284">
        <v>1</v>
      </c>
      <c r="H63" s="345">
        <f>SUM(F63:G63)</f>
        <v>12</v>
      </c>
      <c r="I63" s="266">
        <f t="shared" si="20"/>
        <v>-7.6923076923076927E-2</v>
      </c>
      <c r="J63" s="262">
        <v>12</v>
      </c>
      <c r="K63" s="263">
        <v>1</v>
      </c>
      <c r="L63" s="345">
        <f>SUM(J63:K63)</f>
        <v>13</v>
      </c>
      <c r="M63" s="266">
        <f t="shared" si="21"/>
        <v>0</v>
      </c>
      <c r="N63" s="262">
        <v>12</v>
      </c>
      <c r="O63" s="263">
        <v>1</v>
      </c>
      <c r="P63" s="345">
        <f>SUM(N63:O63)</f>
        <v>13</v>
      </c>
      <c r="Q63" s="266">
        <f t="shared" si="22"/>
        <v>0</v>
      </c>
      <c r="R63" s="262">
        <v>12</v>
      </c>
      <c r="S63" s="263">
        <v>1</v>
      </c>
      <c r="T63" s="345">
        <f>SUM(R63:S63)</f>
        <v>13</v>
      </c>
      <c r="U63" s="266">
        <f t="shared" si="23"/>
        <v>0</v>
      </c>
      <c r="V63" s="262">
        <v>12</v>
      </c>
      <c r="W63" s="263">
        <v>1</v>
      </c>
      <c r="X63" s="345">
        <f>SUM(V63:W63)</f>
        <v>13</v>
      </c>
      <c r="Y63" s="266">
        <f t="shared" si="24"/>
        <v>0</v>
      </c>
      <c r="Z63" s="262"/>
      <c r="AA63" s="284"/>
      <c r="AB63" s="345">
        <f>SUM(Z63:AA63)</f>
        <v>0</v>
      </c>
      <c r="AC63" s="266">
        <f t="shared" si="25"/>
        <v>-1</v>
      </c>
    </row>
    <row r="64" spans="1:29" ht="13.5" thickBot="1" x14ac:dyDescent="0.25">
      <c r="A64" s="267" t="s">
        <v>91</v>
      </c>
      <c r="B64" s="277">
        <v>9</v>
      </c>
      <c r="C64" s="282">
        <v>2</v>
      </c>
      <c r="D64" s="347">
        <f>SUM(B64:C64)</f>
        <v>11</v>
      </c>
      <c r="E64" s="266">
        <f t="shared" si="19"/>
        <v>-0.21428571428571427</v>
      </c>
      <c r="F64" s="277">
        <v>10</v>
      </c>
      <c r="G64" s="282">
        <v>2</v>
      </c>
      <c r="H64" s="347">
        <f>SUM(F64:G64)</f>
        <v>12</v>
      </c>
      <c r="I64" s="266">
        <f t="shared" si="20"/>
        <v>-0.14285714285714285</v>
      </c>
      <c r="J64" s="277">
        <v>9</v>
      </c>
      <c r="K64" s="278">
        <v>2</v>
      </c>
      <c r="L64" s="347">
        <f>SUM(J64:K64)</f>
        <v>11</v>
      </c>
      <c r="M64" s="266">
        <f t="shared" si="21"/>
        <v>-0.21428571428571427</v>
      </c>
      <c r="N64" s="277">
        <v>9</v>
      </c>
      <c r="O64" s="278">
        <v>2</v>
      </c>
      <c r="P64" s="347">
        <f>SUM(N64:O64)</f>
        <v>11</v>
      </c>
      <c r="Q64" s="266">
        <f t="shared" si="22"/>
        <v>-0.21428571428571427</v>
      </c>
      <c r="R64" s="277">
        <v>9</v>
      </c>
      <c r="S64" s="278">
        <v>2</v>
      </c>
      <c r="T64" s="347">
        <f>SUM(R64:S64)</f>
        <v>11</v>
      </c>
      <c r="U64" s="266">
        <f t="shared" si="23"/>
        <v>-0.21428571428571427</v>
      </c>
      <c r="V64" s="277">
        <v>9</v>
      </c>
      <c r="W64" s="278">
        <v>2</v>
      </c>
      <c r="X64" s="347">
        <f>SUM(V64:W64)</f>
        <v>11</v>
      </c>
      <c r="Y64" s="266">
        <f t="shared" si="24"/>
        <v>-0.21428571428571427</v>
      </c>
      <c r="Z64" s="277"/>
      <c r="AA64" s="282"/>
      <c r="AB64" s="347">
        <f>SUM(Z64:AA64)</f>
        <v>0</v>
      </c>
      <c r="AC64" s="266">
        <f t="shared" si="25"/>
        <v>-1</v>
      </c>
    </row>
    <row r="65" spans="1:29" ht="13.5" thickBot="1" x14ac:dyDescent="0.25">
      <c r="A65" s="290" t="s">
        <v>82</v>
      </c>
      <c r="B65" s="291">
        <f>SUM(B66:B92)</f>
        <v>582</v>
      </c>
      <c r="C65" s="292">
        <f>SUM(C66:C92)</f>
        <v>269</v>
      </c>
      <c r="D65" s="293">
        <f>SUM(D66:D92)</f>
        <v>851</v>
      </c>
      <c r="E65" s="323">
        <f t="shared" si="19"/>
        <v>-6.3806380638063806E-2</v>
      </c>
      <c r="F65" s="291">
        <f>SUM(F66:F92)</f>
        <v>562</v>
      </c>
      <c r="G65" s="292">
        <f>SUM(G66:G92)</f>
        <v>261</v>
      </c>
      <c r="H65" s="296">
        <f>SUM(H66:H92)</f>
        <v>823</v>
      </c>
      <c r="I65" s="323">
        <f t="shared" si="20"/>
        <v>-9.4609460946094612E-2</v>
      </c>
      <c r="J65" s="291">
        <f>SUM(J66:J92)</f>
        <v>562</v>
      </c>
      <c r="K65" s="292">
        <f>SUM(K66:K92)</f>
        <v>261</v>
      </c>
      <c r="L65" s="293">
        <f>SUM(L66:L92)</f>
        <v>823</v>
      </c>
      <c r="M65" s="323">
        <f t="shared" si="21"/>
        <v>-9.4609460946094612E-2</v>
      </c>
      <c r="N65" s="291">
        <f>SUM(N66:N92)</f>
        <v>559</v>
      </c>
      <c r="O65" s="296">
        <f>SUM(O66:O92)</f>
        <v>261</v>
      </c>
      <c r="P65" s="293">
        <f>SUM(P66:P92)</f>
        <v>820</v>
      </c>
      <c r="Q65" s="323">
        <f t="shared" si="22"/>
        <v>-9.790979097909791E-2</v>
      </c>
      <c r="R65" s="291">
        <f>SUM(R66:R92)</f>
        <v>555</v>
      </c>
      <c r="S65" s="296">
        <f>SUM(S66:S92)</f>
        <v>255</v>
      </c>
      <c r="T65" s="293">
        <f>SUM(T66:T92)</f>
        <v>810</v>
      </c>
      <c r="U65" s="323">
        <f t="shared" si="23"/>
        <v>-0.10891089108910891</v>
      </c>
      <c r="V65" s="291">
        <f>SUM(V66:V92)</f>
        <v>555</v>
      </c>
      <c r="W65" s="296">
        <f>SUM(W66:W92)</f>
        <v>255</v>
      </c>
      <c r="X65" s="293">
        <f>SUM(X66:X92)</f>
        <v>810</v>
      </c>
      <c r="Y65" s="323">
        <f t="shared" si="24"/>
        <v>-0.10891089108910891</v>
      </c>
      <c r="Z65" s="291">
        <f>SUM(Z66:Z92)</f>
        <v>0</v>
      </c>
      <c r="AA65" s="296">
        <f>SUM(AA66:AA92)</f>
        <v>0</v>
      </c>
      <c r="AB65" s="293">
        <f>SUM(AB66:AB92)</f>
        <v>0</v>
      </c>
      <c r="AC65" s="328">
        <f t="shared" si="25"/>
        <v>-1</v>
      </c>
    </row>
    <row r="66" spans="1:29" x14ac:dyDescent="0.2">
      <c r="A66" s="261" t="s">
        <v>44</v>
      </c>
      <c r="B66" s="298">
        <v>58</v>
      </c>
      <c r="C66" s="299">
        <v>72</v>
      </c>
      <c r="D66" s="348">
        <f t="shared" ref="D66:D92" si="26">SUM(B66:C66)</f>
        <v>130</v>
      </c>
      <c r="E66" s="266">
        <f t="shared" si="19"/>
        <v>-7.1428571428571425E-2</v>
      </c>
      <c r="F66" s="298">
        <v>58</v>
      </c>
      <c r="G66" s="299">
        <v>70</v>
      </c>
      <c r="H66" s="348">
        <f t="shared" ref="H66:H92" si="27">SUM(F66:G66)</f>
        <v>128</v>
      </c>
      <c r="I66" s="266">
        <f t="shared" si="20"/>
        <v>-8.5714285714285715E-2</v>
      </c>
      <c r="J66" s="298">
        <v>58</v>
      </c>
      <c r="K66" s="299">
        <v>69</v>
      </c>
      <c r="L66" s="348">
        <f t="shared" ref="L66:L92" si="28">SUM(J66:K66)</f>
        <v>127</v>
      </c>
      <c r="M66" s="266">
        <f t="shared" si="21"/>
        <v>-9.285714285714286E-2</v>
      </c>
      <c r="N66" s="298">
        <v>58</v>
      </c>
      <c r="O66" s="299">
        <v>69</v>
      </c>
      <c r="P66" s="348">
        <f t="shared" ref="P66:P92" si="29">SUM(N66:O66)</f>
        <v>127</v>
      </c>
      <c r="Q66" s="266">
        <f t="shared" si="22"/>
        <v>-9.285714285714286E-2</v>
      </c>
      <c r="R66" s="298">
        <v>57</v>
      </c>
      <c r="S66" s="299">
        <v>67</v>
      </c>
      <c r="T66" s="348">
        <f t="shared" ref="T66:T92" si="30">SUM(R66:S66)</f>
        <v>124</v>
      </c>
      <c r="U66" s="266">
        <f t="shared" si="23"/>
        <v>-0.11428571428571428</v>
      </c>
      <c r="V66" s="298">
        <v>57</v>
      </c>
      <c r="W66" s="299">
        <v>67</v>
      </c>
      <c r="X66" s="348">
        <f t="shared" ref="X66:X92" si="31">SUM(V66:W66)</f>
        <v>124</v>
      </c>
      <c r="Y66" s="266">
        <f t="shared" si="24"/>
        <v>-0.11428571428571428</v>
      </c>
      <c r="Z66" s="298"/>
      <c r="AA66" s="299"/>
      <c r="AB66" s="348">
        <f t="shared" ref="AB66:AB92" si="32">SUM(Z66:AA66)</f>
        <v>0</v>
      </c>
      <c r="AC66" s="266">
        <f t="shared" si="25"/>
        <v>-1</v>
      </c>
    </row>
    <row r="67" spans="1:29" x14ac:dyDescent="0.2">
      <c r="A67" s="283" t="s">
        <v>9</v>
      </c>
      <c r="B67" s="262">
        <v>48</v>
      </c>
      <c r="C67" s="284">
        <v>17</v>
      </c>
      <c r="D67" s="345">
        <f t="shared" si="26"/>
        <v>65</v>
      </c>
      <c r="E67" s="266">
        <f t="shared" si="19"/>
        <v>-1.5151515151515152E-2</v>
      </c>
      <c r="F67" s="262">
        <v>46</v>
      </c>
      <c r="G67" s="284">
        <v>17</v>
      </c>
      <c r="H67" s="345">
        <f t="shared" si="27"/>
        <v>63</v>
      </c>
      <c r="I67" s="266">
        <f t="shared" si="20"/>
        <v>-4.5454545454545456E-2</v>
      </c>
      <c r="J67" s="262">
        <v>46</v>
      </c>
      <c r="K67" s="284">
        <v>18</v>
      </c>
      <c r="L67" s="345">
        <f t="shared" si="28"/>
        <v>64</v>
      </c>
      <c r="M67" s="266">
        <f t="shared" si="21"/>
        <v>-3.0303030303030304E-2</v>
      </c>
      <c r="N67" s="262">
        <v>46</v>
      </c>
      <c r="O67" s="284">
        <v>18</v>
      </c>
      <c r="P67" s="345">
        <f t="shared" si="29"/>
        <v>64</v>
      </c>
      <c r="Q67" s="266">
        <f t="shared" si="22"/>
        <v>-3.0303030303030304E-2</v>
      </c>
      <c r="R67" s="262">
        <v>46</v>
      </c>
      <c r="S67" s="284">
        <v>17</v>
      </c>
      <c r="T67" s="345">
        <f t="shared" si="30"/>
        <v>63</v>
      </c>
      <c r="U67" s="266">
        <f t="shared" si="23"/>
        <v>-4.5454545454545456E-2</v>
      </c>
      <c r="V67" s="262">
        <v>46</v>
      </c>
      <c r="W67" s="284">
        <v>17</v>
      </c>
      <c r="X67" s="345">
        <f t="shared" si="31"/>
        <v>63</v>
      </c>
      <c r="Y67" s="266">
        <f t="shared" si="24"/>
        <v>-4.5454545454545456E-2</v>
      </c>
      <c r="Z67" s="262"/>
      <c r="AA67" s="284"/>
      <c r="AB67" s="345">
        <f t="shared" si="32"/>
        <v>0</v>
      </c>
      <c r="AC67" s="266">
        <f t="shared" si="25"/>
        <v>-1</v>
      </c>
    </row>
    <row r="68" spans="1:29" x14ac:dyDescent="0.2">
      <c r="A68" s="276" t="s">
        <v>102</v>
      </c>
      <c r="B68" s="262">
        <v>12</v>
      </c>
      <c r="C68" s="284">
        <v>1</v>
      </c>
      <c r="D68" s="345">
        <f t="shared" si="26"/>
        <v>13</v>
      </c>
      <c r="E68" s="266">
        <f t="shared" si="19"/>
        <v>-0.38095238095238093</v>
      </c>
      <c r="F68" s="262">
        <v>12</v>
      </c>
      <c r="G68" s="284">
        <v>1</v>
      </c>
      <c r="H68" s="345">
        <f t="shared" si="27"/>
        <v>13</v>
      </c>
      <c r="I68" s="266">
        <f t="shared" si="20"/>
        <v>-0.38095238095238093</v>
      </c>
      <c r="J68" s="262">
        <v>13</v>
      </c>
      <c r="K68" s="284">
        <v>1</v>
      </c>
      <c r="L68" s="345">
        <f t="shared" si="28"/>
        <v>14</v>
      </c>
      <c r="M68" s="266">
        <f t="shared" si="21"/>
        <v>-0.33333333333333331</v>
      </c>
      <c r="N68" s="262">
        <v>13</v>
      </c>
      <c r="O68" s="284">
        <v>1</v>
      </c>
      <c r="P68" s="345">
        <f t="shared" si="29"/>
        <v>14</v>
      </c>
      <c r="Q68" s="266">
        <f t="shared" si="22"/>
        <v>-0.33333333333333331</v>
      </c>
      <c r="R68" s="262">
        <v>13</v>
      </c>
      <c r="S68" s="284">
        <v>1</v>
      </c>
      <c r="T68" s="345">
        <f t="shared" si="30"/>
        <v>14</v>
      </c>
      <c r="U68" s="266">
        <f t="shared" si="23"/>
        <v>-0.33333333333333331</v>
      </c>
      <c r="V68" s="262">
        <v>13</v>
      </c>
      <c r="W68" s="284">
        <v>1</v>
      </c>
      <c r="X68" s="345">
        <f t="shared" si="31"/>
        <v>14</v>
      </c>
      <c r="Y68" s="266">
        <f t="shared" si="24"/>
        <v>-0.33333333333333331</v>
      </c>
      <c r="Z68" s="262"/>
      <c r="AA68" s="284"/>
      <c r="AB68" s="345">
        <f t="shared" si="32"/>
        <v>0</v>
      </c>
      <c r="AC68" s="266">
        <f t="shared" si="25"/>
        <v>-1</v>
      </c>
    </row>
    <row r="69" spans="1:29" x14ac:dyDescent="0.2">
      <c r="A69" s="276" t="s">
        <v>130</v>
      </c>
      <c r="B69" s="262">
        <v>12</v>
      </c>
      <c r="C69" s="284">
        <v>6</v>
      </c>
      <c r="D69" s="345">
        <f t="shared" si="26"/>
        <v>18</v>
      </c>
      <c r="E69" s="266">
        <f t="shared" si="19"/>
        <v>0.125</v>
      </c>
      <c r="F69" s="262">
        <v>13</v>
      </c>
      <c r="G69" s="284">
        <v>6</v>
      </c>
      <c r="H69" s="345">
        <f t="shared" si="27"/>
        <v>19</v>
      </c>
      <c r="I69" s="266">
        <f t="shared" si="20"/>
        <v>0.1875</v>
      </c>
      <c r="J69" s="262">
        <v>13</v>
      </c>
      <c r="K69" s="284">
        <v>6</v>
      </c>
      <c r="L69" s="345">
        <f t="shared" si="28"/>
        <v>19</v>
      </c>
      <c r="M69" s="266">
        <f t="shared" si="21"/>
        <v>0.1875</v>
      </c>
      <c r="N69" s="262">
        <v>13</v>
      </c>
      <c r="O69" s="284">
        <v>6</v>
      </c>
      <c r="P69" s="345">
        <f t="shared" si="29"/>
        <v>19</v>
      </c>
      <c r="Q69" s="266">
        <f t="shared" si="22"/>
        <v>0.1875</v>
      </c>
      <c r="R69" s="262">
        <v>13</v>
      </c>
      <c r="S69" s="284">
        <v>6</v>
      </c>
      <c r="T69" s="345">
        <f t="shared" si="30"/>
        <v>19</v>
      </c>
      <c r="U69" s="266">
        <f t="shared" si="23"/>
        <v>0.1875</v>
      </c>
      <c r="V69" s="262">
        <v>13</v>
      </c>
      <c r="W69" s="284">
        <v>6</v>
      </c>
      <c r="X69" s="345">
        <f t="shared" si="31"/>
        <v>19</v>
      </c>
      <c r="Y69" s="266">
        <f t="shared" si="24"/>
        <v>0.1875</v>
      </c>
      <c r="Z69" s="262"/>
      <c r="AA69" s="284"/>
      <c r="AB69" s="345">
        <f t="shared" si="32"/>
        <v>0</v>
      </c>
      <c r="AC69" s="266">
        <f t="shared" si="25"/>
        <v>-1</v>
      </c>
    </row>
    <row r="70" spans="1:29" x14ac:dyDescent="0.2">
      <c r="A70" s="283" t="s">
        <v>119</v>
      </c>
      <c r="B70" s="262">
        <v>10</v>
      </c>
      <c r="C70" s="284">
        <v>10</v>
      </c>
      <c r="D70" s="345">
        <f t="shared" si="26"/>
        <v>20</v>
      </c>
      <c r="E70" s="266">
        <f t="shared" si="19"/>
        <v>-0.13043478260869565</v>
      </c>
      <c r="F70" s="262">
        <v>9</v>
      </c>
      <c r="G70" s="284">
        <v>8</v>
      </c>
      <c r="H70" s="345">
        <f t="shared" si="27"/>
        <v>17</v>
      </c>
      <c r="I70" s="266">
        <f t="shared" si="20"/>
        <v>-0.2608695652173913</v>
      </c>
      <c r="J70" s="262">
        <v>9</v>
      </c>
      <c r="K70" s="284">
        <v>8</v>
      </c>
      <c r="L70" s="345">
        <f t="shared" si="28"/>
        <v>17</v>
      </c>
      <c r="M70" s="266">
        <f t="shared" si="21"/>
        <v>-0.2608695652173913</v>
      </c>
      <c r="N70" s="262">
        <v>9</v>
      </c>
      <c r="O70" s="284">
        <v>8</v>
      </c>
      <c r="P70" s="345">
        <f t="shared" si="29"/>
        <v>17</v>
      </c>
      <c r="Q70" s="266">
        <f t="shared" si="22"/>
        <v>-0.2608695652173913</v>
      </c>
      <c r="R70" s="262">
        <v>9</v>
      </c>
      <c r="S70" s="284">
        <v>7</v>
      </c>
      <c r="T70" s="345">
        <f t="shared" si="30"/>
        <v>16</v>
      </c>
      <c r="U70" s="266">
        <f t="shared" si="23"/>
        <v>-0.30434782608695654</v>
      </c>
      <c r="V70" s="262">
        <v>9</v>
      </c>
      <c r="W70" s="284">
        <v>7</v>
      </c>
      <c r="X70" s="345">
        <f t="shared" si="31"/>
        <v>16</v>
      </c>
      <c r="Y70" s="266">
        <f t="shared" si="24"/>
        <v>-0.30434782608695654</v>
      </c>
      <c r="Z70" s="262"/>
      <c r="AA70" s="284"/>
      <c r="AB70" s="345">
        <f t="shared" si="32"/>
        <v>0</v>
      </c>
      <c r="AC70" s="266">
        <f t="shared" si="25"/>
        <v>-1</v>
      </c>
    </row>
    <row r="71" spans="1:29" x14ac:dyDescent="0.2">
      <c r="A71" s="283" t="s">
        <v>4</v>
      </c>
      <c r="B71" s="262">
        <v>38</v>
      </c>
      <c r="C71" s="284">
        <v>1</v>
      </c>
      <c r="D71" s="345">
        <f t="shared" si="26"/>
        <v>39</v>
      </c>
      <c r="E71" s="266">
        <f t="shared" si="19"/>
        <v>-2.5000000000000001E-2</v>
      </c>
      <c r="F71" s="262">
        <v>36</v>
      </c>
      <c r="G71" s="284">
        <v>1</v>
      </c>
      <c r="H71" s="345">
        <f t="shared" si="27"/>
        <v>37</v>
      </c>
      <c r="I71" s="266">
        <f t="shared" si="20"/>
        <v>-7.4999999999999997E-2</v>
      </c>
      <c r="J71" s="262">
        <v>37</v>
      </c>
      <c r="K71" s="284">
        <v>1</v>
      </c>
      <c r="L71" s="345">
        <f t="shared" si="28"/>
        <v>38</v>
      </c>
      <c r="M71" s="266">
        <f t="shared" si="21"/>
        <v>-0.05</v>
      </c>
      <c r="N71" s="262">
        <v>37</v>
      </c>
      <c r="O71" s="284">
        <v>1</v>
      </c>
      <c r="P71" s="345">
        <f t="shared" si="29"/>
        <v>38</v>
      </c>
      <c r="Q71" s="266">
        <f t="shared" si="22"/>
        <v>-0.05</v>
      </c>
      <c r="R71" s="262">
        <v>36</v>
      </c>
      <c r="S71" s="284">
        <v>1</v>
      </c>
      <c r="T71" s="345">
        <f t="shared" si="30"/>
        <v>37</v>
      </c>
      <c r="U71" s="266">
        <f t="shared" si="23"/>
        <v>-7.4999999999999997E-2</v>
      </c>
      <c r="V71" s="262">
        <v>36</v>
      </c>
      <c r="W71" s="284">
        <v>1</v>
      </c>
      <c r="X71" s="345">
        <f t="shared" si="31"/>
        <v>37</v>
      </c>
      <c r="Y71" s="266">
        <f t="shared" si="24"/>
        <v>-7.4999999999999997E-2</v>
      </c>
      <c r="Z71" s="262"/>
      <c r="AA71" s="284"/>
      <c r="AB71" s="345">
        <f t="shared" si="32"/>
        <v>0</v>
      </c>
      <c r="AC71" s="266">
        <f t="shared" si="25"/>
        <v>-1</v>
      </c>
    </row>
    <row r="72" spans="1:29" x14ac:dyDescent="0.2">
      <c r="A72" s="283" t="s">
        <v>103</v>
      </c>
      <c r="B72" s="262">
        <v>42</v>
      </c>
      <c r="C72" s="284">
        <v>6</v>
      </c>
      <c r="D72" s="345">
        <f t="shared" si="26"/>
        <v>48</v>
      </c>
      <c r="E72" s="266">
        <f t="shared" si="19"/>
        <v>-0.1111111111111111</v>
      </c>
      <c r="F72" s="262">
        <v>38</v>
      </c>
      <c r="G72" s="284">
        <v>6</v>
      </c>
      <c r="H72" s="345">
        <f t="shared" si="27"/>
        <v>44</v>
      </c>
      <c r="I72" s="266">
        <f t="shared" si="20"/>
        <v>-0.18518518518518517</v>
      </c>
      <c r="J72" s="262">
        <v>39</v>
      </c>
      <c r="K72" s="284">
        <v>5</v>
      </c>
      <c r="L72" s="345">
        <f t="shared" si="28"/>
        <v>44</v>
      </c>
      <c r="M72" s="266">
        <f t="shared" si="21"/>
        <v>-0.18518518518518517</v>
      </c>
      <c r="N72" s="262">
        <v>38</v>
      </c>
      <c r="O72" s="284">
        <v>5</v>
      </c>
      <c r="P72" s="345">
        <f t="shared" si="29"/>
        <v>43</v>
      </c>
      <c r="Q72" s="266">
        <f t="shared" si="22"/>
        <v>-0.20370370370370369</v>
      </c>
      <c r="R72" s="262">
        <v>38</v>
      </c>
      <c r="S72" s="284">
        <v>5</v>
      </c>
      <c r="T72" s="345">
        <f t="shared" si="30"/>
        <v>43</v>
      </c>
      <c r="U72" s="266">
        <f t="shared" si="23"/>
        <v>-0.20370370370370369</v>
      </c>
      <c r="V72" s="262">
        <v>38</v>
      </c>
      <c r="W72" s="284">
        <v>5</v>
      </c>
      <c r="X72" s="345">
        <f t="shared" si="31"/>
        <v>43</v>
      </c>
      <c r="Y72" s="266">
        <f t="shared" si="24"/>
        <v>-0.20370370370370369</v>
      </c>
      <c r="Z72" s="262"/>
      <c r="AA72" s="284"/>
      <c r="AB72" s="345">
        <f t="shared" si="32"/>
        <v>0</v>
      </c>
      <c r="AC72" s="266">
        <f t="shared" si="25"/>
        <v>-1</v>
      </c>
    </row>
    <row r="73" spans="1:29" x14ac:dyDescent="0.2">
      <c r="A73" s="283" t="s">
        <v>11</v>
      </c>
      <c r="B73" s="262">
        <v>2</v>
      </c>
      <c r="C73" s="284">
        <v>6</v>
      </c>
      <c r="D73" s="345">
        <f t="shared" si="26"/>
        <v>8</v>
      </c>
      <c r="E73" s="266">
        <f t="shared" si="19"/>
        <v>0</v>
      </c>
      <c r="F73" s="262">
        <v>1</v>
      </c>
      <c r="G73" s="284">
        <v>6</v>
      </c>
      <c r="H73" s="345">
        <f t="shared" si="27"/>
        <v>7</v>
      </c>
      <c r="I73" s="266">
        <f t="shared" si="20"/>
        <v>-0.125</v>
      </c>
      <c r="J73" s="262">
        <v>1</v>
      </c>
      <c r="K73" s="284">
        <v>6</v>
      </c>
      <c r="L73" s="345">
        <f t="shared" si="28"/>
        <v>7</v>
      </c>
      <c r="M73" s="266">
        <f t="shared" si="21"/>
        <v>-0.125</v>
      </c>
      <c r="N73" s="262">
        <v>1</v>
      </c>
      <c r="O73" s="284">
        <v>6</v>
      </c>
      <c r="P73" s="345">
        <f t="shared" si="29"/>
        <v>7</v>
      </c>
      <c r="Q73" s="266">
        <f t="shared" si="22"/>
        <v>-0.125</v>
      </c>
      <c r="R73" s="262">
        <v>1</v>
      </c>
      <c r="S73" s="284">
        <v>6</v>
      </c>
      <c r="T73" s="345">
        <f t="shared" si="30"/>
        <v>7</v>
      </c>
      <c r="U73" s="266">
        <f t="shared" si="23"/>
        <v>-0.125</v>
      </c>
      <c r="V73" s="262">
        <v>1</v>
      </c>
      <c r="W73" s="284">
        <v>6</v>
      </c>
      <c r="X73" s="345">
        <f t="shared" si="31"/>
        <v>7</v>
      </c>
      <c r="Y73" s="266">
        <f t="shared" si="24"/>
        <v>-0.125</v>
      </c>
      <c r="Z73" s="262"/>
      <c r="AA73" s="284"/>
      <c r="AB73" s="345">
        <f t="shared" si="32"/>
        <v>0</v>
      </c>
      <c r="AC73" s="266">
        <f t="shared" si="25"/>
        <v>-1</v>
      </c>
    </row>
    <row r="74" spans="1:29" x14ac:dyDescent="0.2">
      <c r="A74" s="283" t="s">
        <v>116</v>
      </c>
      <c r="B74" s="262">
        <v>29</v>
      </c>
      <c r="C74" s="284">
        <v>5</v>
      </c>
      <c r="D74" s="345">
        <f t="shared" si="26"/>
        <v>34</v>
      </c>
      <c r="E74" s="266">
        <f t="shared" si="19"/>
        <v>-0.10526315789473684</v>
      </c>
      <c r="F74" s="262">
        <v>28</v>
      </c>
      <c r="G74" s="284">
        <v>5</v>
      </c>
      <c r="H74" s="345">
        <f t="shared" si="27"/>
        <v>33</v>
      </c>
      <c r="I74" s="266">
        <f t="shared" si="20"/>
        <v>-0.13157894736842105</v>
      </c>
      <c r="J74" s="262">
        <v>28</v>
      </c>
      <c r="K74" s="284">
        <v>6</v>
      </c>
      <c r="L74" s="345">
        <f t="shared" si="28"/>
        <v>34</v>
      </c>
      <c r="M74" s="266">
        <f t="shared" si="21"/>
        <v>-0.10526315789473684</v>
      </c>
      <c r="N74" s="262">
        <v>28</v>
      </c>
      <c r="O74" s="284">
        <v>6</v>
      </c>
      <c r="P74" s="345">
        <f t="shared" si="29"/>
        <v>34</v>
      </c>
      <c r="Q74" s="266">
        <f t="shared" si="22"/>
        <v>-0.10526315789473684</v>
      </c>
      <c r="R74" s="262">
        <v>28</v>
      </c>
      <c r="S74" s="284">
        <v>6</v>
      </c>
      <c r="T74" s="345">
        <f t="shared" si="30"/>
        <v>34</v>
      </c>
      <c r="U74" s="266">
        <f t="shared" si="23"/>
        <v>-0.10526315789473684</v>
      </c>
      <c r="V74" s="262">
        <v>28</v>
      </c>
      <c r="W74" s="284">
        <v>6</v>
      </c>
      <c r="X74" s="345">
        <f t="shared" si="31"/>
        <v>34</v>
      </c>
      <c r="Y74" s="266">
        <f t="shared" si="24"/>
        <v>-0.10526315789473684</v>
      </c>
      <c r="Z74" s="262"/>
      <c r="AA74" s="284"/>
      <c r="AB74" s="345">
        <f t="shared" si="32"/>
        <v>0</v>
      </c>
      <c r="AC74" s="266">
        <f t="shared" si="25"/>
        <v>-1</v>
      </c>
    </row>
    <row r="75" spans="1:29" x14ac:dyDescent="0.2">
      <c r="A75" s="261" t="s">
        <v>104</v>
      </c>
      <c r="B75" s="262">
        <v>55</v>
      </c>
      <c r="C75" s="284">
        <v>31</v>
      </c>
      <c r="D75" s="345">
        <f t="shared" si="26"/>
        <v>86</v>
      </c>
      <c r="E75" s="266">
        <f t="shared" si="19"/>
        <v>0</v>
      </c>
      <c r="F75" s="262">
        <v>53</v>
      </c>
      <c r="G75" s="284">
        <v>29</v>
      </c>
      <c r="H75" s="345">
        <f t="shared" si="27"/>
        <v>82</v>
      </c>
      <c r="I75" s="266">
        <f t="shared" si="20"/>
        <v>-4.6511627906976744E-2</v>
      </c>
      <c r="J75" s="262">
        <v>53</v>
      </c>
      <c r="K75" s="284">
        <v>29</v>
      </c>
      <c r="L75" s="345">
        <f t="shared" si="28"/>
        <v>82</v>
      </c>
      <c r="M75" s="266">
        <f t="shared" si="21"/>
        <v>-4.6511627906976744E-2</v>
      </c>
      <c r="N75" s="262">
        <v>53</v>
      </c>
      <c r="O75" s="284">
        <v>29</v>
      </c>
      <c r="P75" s="345">
        <f t="shared" si="29"/>
        <v>82</v>
      </c>
      <c r="Q75" s="266">
        <f t="shared" si="22"/>
        <v>-4.6511627906976744E-2</v>
      </c>
      <c r="R75" s="262">
        <v>52</v>
      </c>
      <c r="S75" s="284">
        <v>28</v>
      </c>
      <c r="T75" s="345">
        <f t="shared" si="30"/>
        <v>80</v>
      </c>
      <c r="U75" s="266">
        <f t="shared" si="23"/>
        <v>-6.9767441860465115E-2</v>
      </c>
      <c r="V75" s="262">
        <v>52</v>
      </c>
      <c r="W75" s="284">
        <v>28</v>
      </c>
      <c r="X75" s="345">
        <f t="shared" si="31"/>
        <v>80</v>
      </c>
      <c r="Y75" s="266">
        <f t="shared" si="24"/>
        <v>-6.9767441860465115E-2</v>
      </c>
      <c r="Z75" s="262"/>
      <c r="AA75" s="284"/>
      <c r="AB75" s="345">
        <f t="shared" si="32"/>
        <v>0</v>
      </c>
      <c r="AC75" s="266">
        <f t="shared" si="25"/>
        <v>-1</v>
      </c>
    </row>
    <row r="76" spans="1:29" x14ac:dyDescent="0.2">
      <c r="A76" s="261" t="s">
        <v>131</v>
      </c>
      <c r="B76" s="262">
        <v>4</v>
      </c>
      <c r="C76" s="284">
        <v>1</v>
      </c>
      <c r="D76" s="345">
        <f t="shared" si="26"/>
        <v>5</v>
      </c>
      <c r="E76" s="266">
        <f t="shared" si="19"/>
        <v>0</v>
      </c>
      <c r="F76" s="262">
        <v>4</v>
      </c>
      <c r="G76" s="284">
        <v>1</v>
      </c>
      <c r="H76" s="345">
        <f t="shared" si="27"/>
        <v>5</v>
      </c>
      <c r="I76" s="266">
        <f t="shared" si="20"/>
        <v>0</v>
      </c>
      <c r="J76" s="262">
        <v>4</v>
      </c>
      <c r="K76" s="284">
        <v>1</v>
      </c>
      <c r="L76" s="345">
        <f t="shared" si="28"/>
        <v>5</v>
      </c>
      <c r="M76" s="266">
        <f t="shared" si="21"/>
        <v>0</v>
      </c>
      <c r="N76" s="262">
        <v>4</v>
      </c>
      <c r="O76" s="284">
        <v>1</v>
      </c>
      <c r="P76" s="345">
        <f t="shared" si="29"/>
        <v>5</v>
      </c>
      <c r="Q76" s="266">
        <f t="shared" si="22"/>
        <v>0</v>
      </c>
      <c r="R76" s="262">
        <v>4</v>
      </c>
      <c r="S76" s="284">
        <v>1</v>
      </c>
      <c r="T76" s="345">
        <f t="shared" si="30"/>
        <v>5</v>
      </c>
      <c r="U76" s="266">
        <f t="shared" si="23"/>
        <v>0</v>
      </c>
      <c r="V76" s="262">
        <v>4</v>
      </c>
      <c r="W76" s="284">
        <v>1</v>
      </c>
      <c r="X76" s="345">
        <f t="shared" si="31"/>
        <v>5</v>
      </c>
      <c r="Y76" s="266">
        <f t="shared" si="24"/>
        <v>0</v>
      </c>
      <c r="Z76" s="262"/>
      <c r="AA76" s="284"/>
      <c r="AB76" s="345">
        <f t="shared" si="32"/>
        <v>0</v>
      </c>
      <c r="AC76" s="266">
        <f t="shared" si="25"/>
        <v>-1</v>
      </c>
    </row>
    <row r="77" spans="1:29" x14ac:dyDescent="0.2">
      <c r="A77" s="261" t="s">
        <v>138</v>
      </c>
      <c r="B77" s="262">
        <v>17</v>
      </c>
      <c r="C77" s="284">
        <v>47</v>
      </c>
      <c r="D77" s="345">
        <f t="shared" si="26"/>
        <v>64</v>
      </c>
      <c r="E77" s="266">
        <f t="shared" si="19"/>
        <v>-0.1111111111111111</v>
      </c>
      <c r="F77" s="262">
        <v>18</v>
      </c>
      <c r="G77" s="284">
        <v>45</v>
      </c>
      <c r="H77" s="345">
        <f t="shared" si="27"/>
        <v>63</v>
      </c>
      <c r="I77" s="266">
        <f t="shared" si="20"/>
        <v>-0.125</v>
      </c>
      <c r="J77" s="262">
        <v>18</v>
      </c>
      <c r="K77" s="284">
        <v>45</v>
      </c>
      <c r="L77" s="345">
        <f t="shared" si="28"/>
        <v>63</v>
      </c>
      <c r="M77" s="266">
        <f t="shared" si="21"/>
        <v>-0.125</v>
      </c>
      <c r="N77" s="262">
        <v>18</v>
      </c>
      <c r="O77" s="284">
        <v>45</v>
      </c>
      <c r="P77" s="345">
        <f t="shared" si="29"/>
        <v>63</v>
      </c>
      <c r="Q77" s="266">
        <f t="shared" si="22"/>
        <v>-0.125</v>
      </c>
      <c r="R77" s="262">
        <v>18</v>
      </c>
      <c r="S77" s="284">
        <v>45</v>
      </c>
      <c r="T77" s="345">
        <f t="shared" si="30"/>
        <v>63</v>
      </c>
      <c r="U77" s="266">
        <f t="shared" si="23"/>
        <v>-0.125</v>
      </c>
      <c r="V77" s="262">
        <v>18</v>
      </c>
      <c r="W77" s="284">
        <v>45</v>
      </c>
      <c r="X77" s="345">
        <f t="shared" si="31"/>
        <v>63</v>
      </c>
      <c r="Y77" s="266">
        <f t="shared" si="24"/>
        <v>-0.125</v>
      </c>
      <c r="Z77" s="262"/>
      <c r="AA77" s="284"/>
      <c r="AB77" s="345">
        <f t="shared" si="32"/>
        <v>0</v>
      </c>
      <c r="AC77" s="266">
        <f t="shared" si="25"/>
        <v>-1</v>
      </c>
    </row>
    <row r="78" spans="1:29" x14ac:dyDescent="0.2">
      <c r="A78" s="261" t="s">
        <v>1</v>
      </c>
      <c r="B78" s="262">
        <v>12</v>
      </c>
      <c r="C78" s="284">
        <v>0</v>
      </c>
      <c r="D78" s="345">
        <f t="shared" si="26"/>
        <v>12</v>
      </c>
      <c r="E78" s="266">
        <f t="shared" si="19"/>
        <v>0</v>
      </c>
      <c r="F78" s="262">
        <v>11</v>
      </c>
      <c r="G78" s="284">
        <v>0</v>
      </c>
      <c r="H78" s="345">
        <f t="shared" si="27"/>
        <v>11</v>
      </c>
      <c r="I78" s="266">
        <f t="shared" si="20"/>
        <v>-8.3333333333333329E-2</v>
      </c>
      <c r="J78" s="262">
        <v>11</v>
      </c>
      <c r="K78" s="284">
        <v>0</v>
      </c>
      <c r="L78" s="345">
        <f t="shared" si="28"/>
        <v>11</v>
      </c>
      <c r="M78" s="266">
        <f t="shared" si="21"/>
        <v>-8.3333333333333329E-2</v>
      </c>
      <c r="N78" s="262">
        <v>11</v>
      </c>
      <c r="O78" s="284">
        <v>0</v>
      </c>
      <c r="P78" s="345">
        <f t="shared" si="29"/>
        <v>11</v>
      </c>
      <c r="Q78" s="266">
        <f t="shared" si="22"/>
        <v>-8.3333333333333329E-2</v>
      </c>
      <c r="R78" s="262">
        <v>11</v>
      </c>
      <c r="S78" s="284">
        <v>0</v>
      </c>
      <c r="T78" s="345">
        <f t="shared" si="30"/>
        <v>11</v>
      </c>
      <c r="U78" s="266">
        <f t="shared" si="23"/>
        <v>-8.3333333333333329E-2</v>
      </c>
      <c r="V78" s="262">
        <v>11</v>
      </c>
      <c r="W78" s="284">
        <v>0</v>
      </c>
      <c r="X78" s="345">
        <f t="shared" si="31"/>
        <v>11</v>
      </c>
      <c r="Y78" s="266">
        <f t="shared" si="24"/>
        <v>-8.3333333333333329E-2</v>
      </c>
      <c r="Z78" s="262"/>
      <c r="AA78" s="284"/>
      <c r="AB78" s="345">
        <f t="shared" si="32"/>
        <v>0</v>
      </c>
      <c r="AC78" s="266">
        <f t="shared" si="25"/>
        <v>-1</v>
      </c>
    </row>
    <row r="79" spans="1:29" x14ac:dyDescent="0.2">
      <c r="A79" s="283" t="s">
        <v>118</v>
      </c>
      <c r="B79" s="262">
        <v>6</v>
      </c>
      <c r="C79" s="284">
        <v>0</v>
      </c>
      <c r="D79" s="345">
        <f t="shared" si="26"/>
        <v>6</v>
      </c>
      <c r="E79" s="266">
        <f t="shared" si="19"/>
        <v>0.2</v>
      </c>
      <c r="F79" s="262">
        <v>6</v>
      </c>
      <c r="G79" s="284">
        <v>0</v>
      </c>
      <c r="H79" s="345">
        <f t="shared" si="27"/>
        <v>6</v>
      </c>
      <c r="I79" s="266">
        <f t="shared" si="20"/>
        <v>0.2</v>
      </c>
      <c r="J79" s="262">
        <v>6</v>
      </c>
      <c r="K79" s="284">
        <v>0</v>
      </c>
      <c r="L79" s="345">
        <f t="shared" si="28"/>
        <v>6</v>
      </c>
      <c r="M79" s="266">
        <f t="shared" si="21"/>
        <v>0.2</v>
      </c>
      <c r="N79" s="262">
        <v>6</v>
      </c>
      <c r="O79" s="284">
        <v>0</v>
      </c>
      <c r="P79" s="345">
        <f t="shared" si="29"/>
        <v>6</v>
      </c>
      <c r="Q79" s="266">
        <f t="shared" si="22"/>
        <v>0.2</v>
      </c>
      <c r="R79" s="262">
        <v>6</v>
      </c>
      <c r="S79" s="284">
        <v>0</v>
      </c>
      <c r="T79" s="345">
        <f t="shared" si="30"/>
        <v>6</v>
      </c>
      <c r="U79" s="266">
        <f t="shared" si="23"/>
        <v>0.2</v>
      </c>
      <c r="V79" s="262">
        <v>6</v>
      </c>
      <c r="W79" s="284">
        <v>0</v>
      </c>
      <c r="X79" s="345">
        <f t="shared" si="31"/>
        <v>6</v>
      </c>
      <c r="Y79" s="266">
        <f t="shared" si="24"/>
        <v>0.2</v>
      </c>
      <c r="Z79" s="262"/>
      <c r="AA79" s="284"/>
      <c r="AB79" s="345">
        <f t="shared" si="32"/>
        <v>0</v>
      </c>
      <c r="AC79" s="266">
        <f t="shared" si="25"/>
        <v>-1</v>
      </c>
    </row>
    <row r="80" spans="1:29" x14ac:dyDescent="0.2">
      <c r="A80" s="261" t="s">
        <v>60</v>
      </c>
      <c r="B80" s="262">
        <v>14</v>
      </c>
      <c r="C80" s="284">
        <v>16</v>
      </c>
      <c r="D80" s="345">
        <f t="shared" si="26"/>
        <v>30</v>
      </c>
      <c r="E80" s="266">
        <f t="shared" si="19"/>
        <v>-9.0909090909090912E-2</v>
      </c>
      <c r="F80" s="262">
        <v>15</v>
      </c>
      <c r="G80" s="284">
        <v>18</v>
      </c>
      <c r="H80" s="345">
        <f t="shared" si="27"/>
        <v>33</v>
      </c>
      <c r="I80" s="266">
        <f t="shared" si="20"/>
        <v>0</v>
      </c>
      <c r="J80" s="262">
        <v>15</v>
      </c>
      <c r="K80" s="284">
        <v>18</v>
      </c>
      <c r="L80" s="345">
        <f t="shared" si="28"/>
        <v>33</v>
      </c>
      <c r="M80" s="266">
        <f t="shared" si="21"/>
        <v>0</v>
      </c>
      <c r="N80" s="262">
        <v>15</v>
      </c>
      <c r="O80" s="284">
        <v>18</v>
      </c>
      <c r="P80" s="345">
        <f t="shared" si="29"/>
        <v>33</v>
      </c>
      <c r="Q80" s="266">
        <f t="shared" si="22"/>
        <v>0</v>
      </c>
      <c r="R80" s="262">
        <v>15</v>
      </c>
      <c r="S80" s="284">
        <v>18</v>
      </c>
      <c r="T80" s="345">
        <f t="shared" si="30"/>
        <v>33</v>
      </c>
      <c r="U80" s="266">
        <f t="shared" si="23"/>
        <v>0</v>
      </c>
      <c r="V80" s="262">
        <v>15</v>
      </c>
      <c r="W80" s="284">
        <v>18</v>
      </c>
      <c r="X80" s="345">
        <f t="shared" si="31"/>
        <v>33</v>
      </c>
      <c r="Y80" s="266">
        <f t="shared" si="24"/>
        <v>0</v>
      </c>
      <c r="Z80" s="262"/>
      <c r="AA80" s="284"/>
      <c r="AB80" s="345">
        <f t="shared" si="32"/>
        <v>0</v>
      </c>
      <c r="AC80" s="266">
        <f t="shared" si="25"/>
        <v>-1</v>
      </c>
    </row>
    <row r="81" spans="1:29" x14ac:dyDescent="0.2">
      <c r="A81" s="261" t="s">
        <v>10</v>
      </c>
      <c r="B81" s="262">
        <v>8</v>
      </c>
      <c r="C81" s="284">
        <v>8</v>
      </c>
      <c r="D81" s="345">
        <f t="shared" si="26"/>
        <v>16</v>
      </c>
      <c r="E81" s="266">
        <f t="shared" si="19"/>
        <v>-0.1111111111111111</v>
      </c>
      <c r="F81" s="262">
        <v>8</v>
      </c>
      <c r="G81" s="284">
        <v>8</v>
      </c>
      <c r="H81" s="345">
        <f t="shared" si="27"/>
        <v>16</v>
      </c>
      <c r="I81" s="266">
        <f t="shared" si="20"/>
        <v>-0.1111111111111111</v>
      </c>
      <c r="J81" s="262">
        <v>8</v>
      </c>
      <c r="K81" s="284">
        <v>8</v>
      </c>
      <c r="L81" s="345">
        <f t="shared" si="28"/>
        <v>16</v>
      </c>
      <c r="M81" s="266">
        <f t="shared" si="21"/>
        <v>-0.1111111111111111</v>
      </c>
      <c r="N81" s="262">
        <v>8</v>
      </c>
      <c r="O81" s="284">
        <v>8</v>
      </c>
      <c r="P81" s="345">
        <f t="shared" si="29"/>
        <v>16</v>
      </c>
      <c r="Q81" s="266">
        <f t="shared" si="22"/>
        <v>-0.1111111111111111</v>
      </c>
      <c r="R81" s="262">
        <v>8</v>
      </c>
      <c r="S81" s="284">
        <v>8</v>
      </c>
      <c r="T81" s="345">
        <f t="shared" si="30"/>
        <v>16</v>
      </c>
      <c r="U81" s="266">
        <f t="shared" si="23"/>
        <v>-0.1111111111111111</v>
      </c>
      <c r="V81" s="262">
        <v>8</v>
      </c>
      <c r="W81" s="284">
        <v>8</v>
      </c>
      <c r="X81" s="345">
        <f t="shared" si="31"/>
        <v>16</v>
      </c>
      <c r="Y81" s="266">
        <f t="shared" si="24"/>
        <v>-0.1111111111111111</v>
      </c>
      <c r="Z81" s="262"/>
      <c r="AA81" s="284"/>
      <c r="AB81" s="345">
        <f t="shared" si="32"/>
        <v>0</v>
      </c>
      <c r="AC81" s="266">
        <f t="shared" si="25"/>
        <v>-1</v>
      </c>
    </row>
    <row r="82" spans="1:29" x14ac:dyDescent="0.2">
      <c r="A82" s="261" t="s">
        <v>117</v>
      </c>
      <c r="B82" s="262">
        <v>40</v>
      </c>
      <c r="C82" s="284">
        <v>2</v>
      </c>
      <c r="D82" s="345">
        <f t="shared" si="26"/>
        <v>42</v>
      </c>
      <c r="E82" s="266">
        <f t="shared" si="19"/>
        <v>0</v>
      </c>
      <c r="F82" s="262">
        <v>39</v>
      </c>
      <c r="G82" s="284">
        <v>2</v>
      </c>
      <c r="H82" s="345">
        <f t="shared" si="27"/>
        <v>41</v>
      </c>
      <c r="I82" s="266">
        <f t="shared" si="20"/>
        <v>-2.3809523809523808E-2</v>
      </c>
      <c r="J82" s="262">
        <v>39</v>
      </c>
      <c r="K82" s="284">
        <v>2</v>
      </c>
      <c r="L82" s="345">
        <f t="shared" si="28"/>
        <v>41</v>
      </c>
      <c r="M82" s="266">
        <f t="shared" si="21"/>
        <v>-2.3809523809523808E-2</v>
      </c>
      <c r="N82" s="262">
        <v>39</v>
      </c>
      <c r="O82" s="284">
        <v>2</v>
      </c>
      <c r="P82" s="345">
        <f t="shared" si="29"/>
        <v>41</v>
      </c>
      <c r="Q82" s="266">
        <f t="shared" si="22"/>
        <v>-2.3809523809523808E-2</v>
      </c>
      <c r="R82" s="262">
        <v>39</v>
      </c>
      <c r="S82" s="284">
        <v>2</v>
      </c>
      <c r="T82" s="345">
        <f t="shared" si="30"/>
        <v>41</v>
      </c>
      <c r="U82" s="266">
        <f t="shared" si="23"/>
        <v>-2.3809523809523808E-2</v>
      </c>
      <c r="V82" s="262">
        <v>39</v>
      </c>
      <c r="W82" s="284">
        <v>2</v>
      </c>
      <c r="X82" s="345">
        <f t="shared" si="31"/>
        <v>41</v>
      </c>
      <c r="Y82" s="266">
        <f t="shared" si="24"/>
        <v>-2.3809523809523808E-2</v>
      </c>
      <c r="Z82" s="262"/>
      <c r="AA82" s="284"/>
      <c r="AB82" s="345">
        <f t="shared" si="32"/>
        <v>0</v>
      </c>
      <c r="AC82" s="266">
        <f t="shared" si="25"/>
        <v>-1</v>
      </c>
    </row>
    <row r="83" spans="1:29" x14ac:dyDescent="0.2">
      <c r="A83" s="261" t="s">
        <v>91</v>
      </c>
      <c r="B83" s="262">
        <v>47</v>
      </c>
      <c r="C83" s="284">
        <v>5</v>
      </c>
      <c r="D83" s="345">
        <f t="shared" si="26"/>
        <v>52</v>
      </c>
      <c r="E83" s="266">
        <f t="shared" si="19"/>
        <v>-8.771929824561403E-2</v>
      </c>
      <c r="F83" s="262">
        <v>48</v>
      </c>
      <c r="G83" s="284">
        <v>5</v>
      </c>
      <c r="H83" s="345">
        <f t="shared" si="27"/>
        <v>53</v>
      </c>
      <c r="I83" s="266">
        <f t="shared" si="20"/>
        <v>-7.0175438596491224E-2</v>
      </c>
      <c r="J83" s="262">
        <v>48</v>
      </c>
      <c r="K83" s="284">
        <v>5</v>
      </c>
      <c r="L83" s="345">
        <f t="shared" si="28"/>
        <v>53</v>
      </c>
      <c r="M83" s="266">
        <f t="shared" si="21"/>
        <v>-7.0175438596491224E-2</v>
      </c>
      <c r="N83" s="262">
        <v>47</v>
      </c>
      <c r="O83" s="284">
        <v>5</v>
      </c>
      <c r="P83" s="345">
        <f t="shared" si="29"/>
        <v>52</v>
      </c>
      <c r="Q83" s="266">
        <f t="shared" si="22"/>
        <v>-8.771929824561403E-2</v>
      </c>
      <c r="R83" s="262">
        <v>46</v>
      </c>
      <c r="S83" s="284">
        <v>4</v>
      </c>
      <c r="T83" s="345">
        <f t="shared" si="30"/>
        <v>50</v>
      </c>
      <c r="U83" s="266">
        <f t="shared" si="23"/>
        <v>-0.12280701754385964</v>
      </c>
      <c r="V83" s="262">
        <v>46</v>
      </c>
      <c r="W83" s="284">
        <v>4</v>
      </c>
      <c r="X83" s="345">
        <f t="shared" si="31"/>
        <v>50</v>
      </c>
      <c r="Y83" s="266">
        <f t="shared" si="24"/>
        <v>-0.12280701754385964</v>
      </c>
      <c r="Z83" s="262"/>
      <c r="AA83" s="284"/>
      <c r="AB83" s="345">
        <f t="shared" si="32"/>
        <v>0</v>
      </c>
      <c r="AC83" s="266">
        <f t="shared" si="25"/>
        <v>-1</v>
      </c>
    </row>
    <row r="84" spans="1:29" x14ac:dyDescent="0.2">
      <c r="A84" s="261" t="s">
        <v>132</v>
      </c>
      <c r="B84" s="262">
        <v>4</v>
      </c>
      <c r="C84" s="284">
        <v>7</v>
      </c>
      <c r="D84" s="345">
        <f t="shared" si="26"/>
        <v>11</v>
      </c>
      <c r="E84" s="266">
        <f t="shared" si="19"/>
        <v>-0.21428571428571427</v>
      </c>
      <c r="F84" s="262">
        <v>4</v>
      </c>
      <c r="G84" s="284">
        <v>7</v>
      </c>
      <c r="H84" s="345">
        <f t="shared" si="27"/>
        <v>11</v>
      </c>
      <c r="I84" s="266">
        <f t="shared" si="20"/>
        <v>-0.21428571428571427</v>
      </c>
      <c r="J84" s="262">
        <v>4</v>
      </c>
      <c r="K84" s="284">
        <v>7</v>
      </c>
      <c r="L84" s="345">
        <f t="shared" si="28"/>
        <v>11</v>
      </c>
      <c r="M84" s="266">
        <f t="shared" si="21"/>
        <v>-0.21428571428571427</v>
      </c>
      <c r="N84" s="262">
        <v>4</v>
      </c>
      <c r="O84" s="284">
        <v>7</v>
      </c>
      <c r="P84" s="345">
        <f t="shared" si="29"/>
        <v>11</v>
      </c>
      <c r="Q84" s="266">
        <f t="shared" si="22"/>
        <v>-0.21428571428571427</v>
      </c>
      <c r="R84" s="262">
        <v>4</v>
      </c>
      <c r="S84" s="284">
        <v>7</v>
      </c>
      <c r="T84" s="345">
        <f t="shared" si="30"/>
        <v>11</v>
      </c>
      <c r="U84" s="266">
        <f t="shared" si="23"/>
        <v>-0.21428571428571427</v>
      </c>
      <c r="V84" s="262">
        <v>4</v>
      </c>
      <c r="W84" s="284">
        <v>7</v>
      </c>
      <c r="X84" s="345">
        <f t="shared" si="31"/>
        <v>11</v>
      </c>
      <c r="Y84" s="266">
        <f t="shared" si="24"/>
        <v>-0.21428571428571427</v>
      </c>
      <c r="Z84" s="262"/>
      <c r="AA84" s="284"/>
      <c r="AB84" s="345">
        <f t="shared" si="32"/>
        <v>0</v>
      </c>
      <c r="AC84" s="266">
        <f t="shared" si="25"/>
        <v>-1</v>
      </c>
    </row>
    <row r="85" spans="1:29" x14ac:dyDescent="0.2">
      <c r="A85" s="261" t="s">
        <v>56</v>
      </c>
      <c r="B85" s="262">
        <v>13</v>
      </c>
      <c r="C85" s="284">
        <v>4</v>
      </c>
      <c r="D85" s="345">
        <f t="shared" si="26"/>
        <v>17</v>
      </c>
      <c r="E85" s="266">
        <f t="shared" si="19"/>
        <v>-0.19047619047619047</v>
      </c>
      <c r="F85" s="262">
        <v>12</v>
      </c>
      <c r="G85" s="284">
        <v>4</v>
      </c>
      <c r="H85" s="345">
        <f t="shared" si="27"/>
        <v>16</v>
      </c>
      <c r="I85" s="266">
        <f t="shared" si="20"/>
        <v>-0.23809523809523808</v>
      </c>
      <c r="J85" s="262">
        <v>11</v>
      </c>
      <c r="K85" s="284">
        <v>4</v>
      </c>
      <c r="L85" s="345">
        <f t="shared" si="28"/>
        <v>15</v>
      </c>
      <c r="M85" s="266">
        <f t="shared" si="21"/>
        <v>-0.2857142857142857</v>
      </c>
      <c r="N85" s="262">
        <v>11</v>
      </c>
      <c r="O85" s="284">
        <v>4</v>
      </c>
      <c r="P85" s="345">
        <f t="shared" si="29"/>
        <v>15</v>
      </c>
      <c r="Q85" s="266">
        <f t="shared" si="22"/>
        <v>-0.2857142857142857</v>
      </c>
      <c r="R85" s="262">
        <v>11</v>
      </c>
      <c r="S85" s="284">
        <v>4</v>
      </c>
      <c r="T85" s="345">
        <f t="shared" si="30"/>
        <v>15</v>
      </c>
      <c r="U85" s="266">
        <f t="shared" si="23"/>
        <v>-0.2857142857142857</v>
      </c>
      <c r="V85" s="262">
        <v>11</v>
      </c>
      <c r="W85" s="284">
        <v>4</v>
      </c>
      <c r="X85" s="345">
        <f t="shared" si="31"/>
        <v>15</v>
      </c>
      <c r="Y85" s="266">
        <f t="shared" si="24"/>
        <v>-0.2857142857142857</v>
      </c>
      <c r="Z85" s="262"/>
      <c r="AA85" s="284"/>
      <c r="AB85" s="345">
        <f t="shared" si="32"/>
        <v>0</v>
      </c>
      <c r="AC85" s="266">
        <f t="shared" si="25"/>
        <v>-1</v>
      </c>
    </row>
    <row r="86" spans="1:29" x14ac:dyDescent="0.2">
      <c r="A86" s="261" t="s">
        <v>15</v>
      </c>
      <c r="B86" s="262">
        <v>36</v>
      </c>
      <c r="C86" s="284">
        <v>1</v>
      </c>
      <c r="D86" s="345">
        <f t="shared" si="26"/>
        <v>37</v>
      </c>
      <c r="E86" s="266">
        <f t="shared" si="19"/>
        <v>-5.128205128205128E-2</v>
      </c>
      <c r="F86" s="262">
        <v>34</v>
      </c>
      <c r="G86" s="284">
        <v>1</v>
      </c>
      <c r="H86" s="345">
        <f t="shared" si="27"/>
        <v>35</v>
      </c>
      <c r="I86" s="266">
        <f t="shared" si="20"/>
        <v>-0.10256410256410256</v>
      </c>
      <c r="J86" s="262">
        <v>33</v>
      </c>
      <c r="K86" s="284">
        <v>1</v>
      </c>
      <c r="L86" s="345">
        <f t="shared" si="28"/>
        <v>34</v>
      </c>
      <c r="M86" s="266">
        <f t="shared" si="21"/>
        <v>-0.12820512820512819</v>
      </c>
      <c r="N86" s="262">
        <v>33</v>
      </c>
      <c r="O86" s="284">
        <v>1</v>
      </c>
      <c r="P86" s="345">
        <f t="shared" si="29"/>
        <v>34</v>
      </c>
      <c r="Q86" s="266">
        <f t="shared" si="22"/>
        <v>-0.12820512820512819</v>
      </c>
      <c r="R86" s="262">
        <v>33</v>
      </c>
      <c r="S86" s="284">
        <v>1</v>
      </c>
      <c r="T86" s="345">
        <f t="shared" si="30"/>
        <v>34</v>
      </c>
      <c r="U86" s="266">
        <f t="shared" si="23"/>
        <v>-0.12820512820512819</v>
      </c>
      <c r="V86" s="301">
        <v>33</v>
      </c>
      <c r="W86" s="284">
        <v>1</v>
      </c>
      <c r="X86" s="345">
        <f t="shared" si="31"/>
        <v>34</v>
      </c>
      <c r="Y86" s="266">
        <f t="shared" si="24"/>
        <v>-0.12820512820512819</v>
      </c>
      <c r="Z86" s="262"/>
      <c r="AA86" s="284"/>
      <c r="AB86" s="345">
        <f t="shared" si="32"/>
        <v>0</v>
      </c>
      <c r="AC86" s="266">
        <f t="shared" si="25"/>
        <v>-1</v>
      </c>
    </row>
    <row r="87" spans="1:29" x14ac:dyDescent="0.2">
      <c r="A87" s="261" t="s">
        <v>16</v>
      </c>
      <c r="B87" s="262">
        <v>1</v>
      </c>
      <c r="C87" s="284">
        <v>2</v>
      </c>
      <c r="D87" s="345">
        <f t="shared" si="26"/>
        <v>3</v>
      </c>
      <c r="E87" s="266">
        <f t="shared" si="19"/>
        <v>-0.25</v>
      </c>
      <c r="F87" s="262">
        <v>2</v>
      </c>
      <c r="G87" s="284">
        <v>1</v>
      </c>
      <c r="H87" s="345">
        <f t="shared" si="27"/>
        <v>3</v>
      </c>
      <c r="I87" s="266">
        <f t="shared" si="20"/>
        <v>-0.25</v>
      </c>
      <c r="J87" s="262">
        <v>2</v>
      </c>
      <c r="K87" s="284">
        <v>1</v>
      </c>
      <c r="L87" s="345">
        <f t="shared" si="28"/>
        <v>3</v>
      </c>
      <c r="M87" s="266">
        <f t="shared" si="21"/>
        <v>-0.25</v>
      </c>
      <c r="N87" s="262">
        <v>1</v>
      </c>
      <c r="O87" s="284">
        <v>1</v>
      </c>
      <c r="P87" s="345">
        <f t="shared" si="29"/>
        <v>2</v>
      </c>
      <c r="Q87" s="266">
        <f t="shared" si="22"/>
        <v>-0.5</v>
      </c>
      <c r="R87" s="262">
        <v>1</v>
      </c>
      <c r="S87" s="284">
        <v>1</v>
      </c>
      <c r="T87" s="345">
        <f t="shared" si="30"/>
        <v>2</v>
      </c>
      <c r="U87" s="266">
        <f t="shared" si="23"/>
        <v>-0.5</v>
      </c>
      <c r="V87" s="262">
        <v>1</v>
      </c>
      <c r="W87" s="284">
        <v>1</v>
      </c>
      <c r="X87" s="345">
        <f t="shared" si="31"/>
        <v>2</v>
      </c>
      <c r="Y87" s="266">
        <f t="shared" si="24"/>
        <v>-0.5</v>
      </c>
      <c r="Z87" s="262"/>
      <c r="AA87" s="284"/>
      <c r="AB87" s="345">
        <f t="shared" si="32"/>
        <v>0</v>
      </c>
      <c r="AC87" s="266">
        <f t="shared" si="25"/>
        <v>-1</v>
      </c>
    </row>
    <row r="88" spans="1:29" x14ac:dyDescent="0.2">
      <c r="A88" s="261" t="s">
        <v>18</v>
      </c>
      <c r="B88" s="262">
        <v>3</v>
      </c>
      <c r="C88" s="284">
        <v>1</v>
      </c>
      <c r="D88" s="345">
        <f t="shared" si="26"/>
        <v>4</v>
      </c>
      <c r="E88" s="266">
        <f t="shared" si="19"/>
        <v>0</v>
      </c>
      <c r="F88" s="262">
        <v>2</v>
      </c>
      <c r="G88" s="284">
        <v>1</v>
      </c>
      <c r="H88" s="345">
        <f t="shared" si="27"/>
        <v>3</v>
      </c>
      <c r="I88" s="266">
        <f t="shared" si="20"/>
        <v>-0.25</v>
      </c>
      <c r="J88" s="262">
        <v>1</v>
      </c>
      <c r="K88" s="284">
        <v>1</v>
      </c>
      <c r="L88" s="345">
        <f t="shared" si="28"/>
        <v>2</v>
      </c>
      <c r="M88" s="266">
        <f t="shared" si="21"/>
        <v>-0.5</v>
      </c>
      <c r="N88" s="262">
        <v>1</v>
      </c>
      <c r="O88" s="284">
        <v>1</v>
      </c>
      <c r="P88" s="345">
        <f t="shared" si="29"/>
        <v>2</v>
      </c>
      <c r="Q88" s="266">
        <f t="shared" si="22"/>
        <v>-0.5</v>
      </c>
      <c r="R88" s="262">
        <v>1</v>
      </c>
      <c r="S88" s="284">
        <v>1</v>
      </c>
      <c r="T88" s="345">
        <f t="shared" si="30"/>
        <v>2</v>
      </c>
      <c r="U88" s="266">
        <f t="shared" si="23"/>
        <v>-0.5</v>
      </c>
      <c r="V88" s="262">
        <v>1</v>
      </c>
      <c r="W88" s="284">
        <v>1</v>
      </c>
      <c r="X88" s="345">
        <f t="shared" si="31"/>
        <v>2</v>
      </c>
      <c r="Y88" s="266">
        <f t="shared" si="24"/>
        <v>-0.5</v>
      </c>
      <c r="Z88" s="262"/>
      <c r="AA88" s="284"/>
      <c r="AB88" s="345">
        <f t="shared" si="32"/>
        <v>0</v>
      </c>
      <c r="AC88" s="266">
        <f t="shared" si="25"/>
        <v>-1</v>
      </c>
    </row>
    <row r="89" spans="1:29" x14ac:dyDescent="0.2">
      <c r="A89" s="261" t="s">
        <v>14</v>
      </c>
      <c r="B89" s="262">
        <v>11</v>
      </c>
      <c r="C89" s="284">
        <v>8</v>
      </c>
      <c r="D89" s="345">
        <f t="shared" si="26"/>
        <v>19</v>
      </c>
      <c r="E89" s="266">
        <f t="shared" si="19"/>
        <v>5.5555555555555552E-2</v>
      </c>
      <c r="F89" s="262">
        <v>10</v>
      </c>
      <c r="G89" s="284">
        <v>7</v>
      </c>
      <c r="H89" s="345">
        <f t="shared" si="27"/>
        <v>17</v>
      </c>
      <c r="I89" s="266">
        <f t="shared" si="20"/>
        <v>-5.5555555555555552E-2</v>
      </c>
      <c r="J89" s="262">
        <v>10</v>
      </c>
      <c r="K89" s="284">
        <v>7</v>
      </c>
      <c r="L89" s="345">
        <f t="shared" si="28"/>
        <v>17</v>
      </c>
      <c r="M89" s="266">
        <f t="shared" si="21"/>
        <v>-5.5555555555555552E-2</v>
      </c>
      <c r="N89" s="262">
        <v>10</v>
      </c>
      <c r="O89" s="284">
        <v>7</v>
      </c>
      <c r="P89" s="345">
        <f t="shared" si="29"/>
        <v>17</v>
      </c>
      <c r="Q89" s="266">
        <f t="shared" si="22"/>
        <v>-5.5555555555555552E-2</v>
      </c>
      <c r="R89" s="262">
        <v>10</v>
      </c>
      <c r="S89" s="284">
        <v>7</v>
      </c>
      <c r="T89" s="345">
        <f t="shared" si="30"/>
        <v>17</v>
      </c>
      <c r="U89" s="266">
        <f t="shared" si="23"/>
        <v>-5.5555555555555552E-2</v>
      </c>
      <c r="V89" s="262">
        <v>10</v>
      </c>
      <c r="W89" s="284">
        <v>7</v>
      </c>
      <c r="X89" s="345">
        <f t="shared" si="31"/>
        <v>17</v>
      </c>
      <c r="Y89" s="266">
        <f t="shared" si="24"/>
        <v>-5.5555555555555552E-2</v>
      </c>
      <c r="Z89" s="262"/>
      <c r="AA89" s="284"/>
      <c r="AB89" s="345">
        <f t="shared" si="32"/>
        <v>0</v>
      </c>
      <c r="AC89" s="266">
        <f t="shared" si="25"/>
        <v>-1</v>
      </c>
    </row>
    <row r="90" spans="1:29" x14ac:dyDescent="0.2">
      <c r="A90" s="261" t="s">
        <v>92</v>
      </c>
      <c r="B90" s="262">
        <v>6</v>
      </c>
      <c r="C90" s="284">
        <v>6</v>
      </c>
      <c r="D90" s="345">
        <f t="shared" si="26"/>
        <v>12</v>
      </c>
      <c r="E90" s="266">
        <f t="shared" si="19"/>
        <v>-7.6923076923076927E-2</v>
      </c>
      <c r="F90" s="262">
        <v>6</v>
      </c>
      <c r="G90" s="284">
        <v>6</v>
      </c>
      <c r="H90" s="345">
        <f t="shared" si="27"/>
        <v>12</v>
      </c>
      <c r="I90" s="266">
        <f t="shared" si="20"/>
        <v>-7.6923076923076927E-2</v>
      </c>
      <c r="J90" s="262">
        <v>6</v>
      </c>
      <c r="K90" s="284">
        <v>6</v>
      </c>
      <c r="L90" s="345">
        <f t="shared" si="28"/>
        <v>12</v>
      </c>
      <c r="M90" s="266">
        <f t="shared" si="21"/>
        <v>-7.6923076923076927E-2</v>
      </c>
      <c r="N90" s="262">
        <v>6</v>
      </c>
      <c r="O90" s="284">
        <v>6</v>
      </c>
      <c r="P90" s="345">
        <f t="shared" si="29"/>
        <v>12</v>
      </c>
      <c r="Q90" s="266">
        <f t="shared" si="22"/>
        <v>-7.6923076923076927E-2</v>
      </c>
      <c r="R90" s="262">
        <v>6</v>
      </c>
      <c r="S90" s="284">
        <v>6</v>
      </c>
      <c r="T90" s="345">
        <f t="shared" si="30"/>
        <v>12</v>
      </c>
      <c r="U90" s="266">
        <f t="shared" si="23"/>
        <v>-7.6923076923076927E-2</v>
      </c>
      <c r="V90" s="262">
        <v>6</v>
      </c>
      <c r="W90" s="284">
        <v>6</v>
      </c>
      <c r="X90" s="345">
        <f t="shared" si="31"/>
        <v>12</v>
      </c>
      <c r="Y90" s="266">
        <f t="shared" si="24"/>
        <v>-7.6923076923076927E-2</v>
      </c>
      <c r="Z90" s="262"/>
      <c r="AA90" s="284"/>
      <c r="AB90" s="345">
        <f t="shared" si="32"/>
        <v>0</v>
      </c>
      <c r="AC90" s="266">
        <f t="shared" si="25"/>
        <v>-1</v>
      </c>
    </row>
    <row r="91" spans="1:29" x14ac:dyDescent="0.2">
      <c r="A91" s="261" t="s">
        <v>5</v>
      </c>
      <c r="B91" s="262">
        <v>13</v>
      </c>
      <c r="C91" s="284">
        <v>6</v>
      </c>
      <c r="D91" s="345">
        <f t="shared" si="26"/>
        <v>19</v>
      </c>
      <c r="E91" s="266">
        <f t="shared" si="19"/>
        <v>-0.05</v>
      </c>
      <c r="F91" s="262">
        <v>10</v>
      </c>
      <c r="G91" s="284">
        <v>6</v>
      </c>
      <c r="H91" s="345">
        <f t="shared" si="27"/>
        <v>16</v>
      </c>
      <c r="I91" s="266">
        <f t="shared" si="20"/>
        <v>-0.2</v>
      </c>
      <c r="J91" s="262">
        <v>10</v>
      </c>
      <c r="K91" s="284">
        <v>6</v>
      </c>
      <c r="L91" s="345">
        <f t="shared" si="28"/>
        <v>16</v>
      </c>
      <c r="M91" s="266">
        <f t="shared" si="21"/>
        <v>-0.2</v>
      </c>
      <c r="N91" s="262">
        <v>10</v>
      </c>
      <c r="O91" s="284">
        <v>6</v>
      </c>
      <c r="P91" s="345">
        <f t="shared" si="29"/>
        <v>16</v>
      </c>
      <c r="Q91" s="266">
        <f t="shared" si="22"/>
        <v>-0.2</v>
      </c>
      <c r="R91" s="262">
        <v>10</v>
      </c>
      <c r="S91" s="284">
        <v>6</v>
      </c>
      <c r="T91" s="345">
        <f t="shared" si="30"/>
        <v>16</v>
      </c>
      <c r="U91" s="266">
        <f t="shared" si="23"/>
        <v>-0.2</v>
      </c>
      <c r="V91" s="262">
        <v>10</v>
      </c>
      <c r="W91" s="332">
        <v>6</v>
      </c>
      <c r="X91" s="345">
        <f t="shared" si="31"/>
        <v>16</v>
      </c>
      <c r="Y91" s="266">
        <f t="shared" si="24"/>
        <v>-0.2</v>
      </c>
      <c r="Z91" s="262"/>
      <c r="AA91" s="284"/>
      <c r="AB91" s="345">
        <f t="shared" si="32"/>
        <v>0</v>
      </c>
      <c r="AC91" s="266">
        <f t="shared" si="25"/>
        <v>-1</v>
      </c>
    </row>
    <row r="92" spans="1:29" ht="13.5" thickBot="1" x14ac:dyDescent="0.25">
      <c r="A92" s="302" t="s">
        <v>38</v>
      </c>
      <c r="B92" s="303">
        <v>41</v>
      </c>
      <c r="C92" s="304">
        <v>0</v>
      </c>
      <c r="D92" s="349">
        <f t="shared" si="26"/>
        <v>41</v>
      </c>
      <c r="E92" s="307">
        <f t="shared" si="19"/>
        <v>2.5000000000000001E-2</v>
      </c>
      <c r="F92" s="303">
        <v>39</v>
      </c>
      <c r="G92" s="304">
        <v>0</v>
      </c>
      <c r="H92" s="349">
        <f t="shared" si="27"/>
        <v>39</v>
      </c>
      <c r="I92" s="307">
        <f t="shared" si="20"/>
        <v>-2.5000000000000001E-2</v>
      </c>
      <c r="J92" s="303">
        <v>39</v>
      </c>
      <c r="K92" s="304">
        <v>0</v>
      </c>
      <c r="L92" s="349">
        <f t="shared" si="28"/>
        <v>39</v>
      </c>
      <c r="M92" s="307">
        <f t="shared" si="21"/>
        <v>-2.5000000000000001E-2</v>
      </c>
      <c r="N92" s="303">
        <v>39</v>
      </c>
      <c r="O92" s="304">
        <v>0</v>
      </c>
      <c r="P92" s="349">
        <f t="shared" si="29"/>
        <v>39</v>
      </c>
      <c r="Q92" s="307">
        <f t="shared" si="22"/>
        <v>-2.5000000000000001E-2</v>
      </c>
      <c r="R92" s="303">
        <v>39</v>
      </c>
      <c r="S92" s="304">
        <v>0</v>
      </c>
      <c r="T92" s="349">
        <f t="shared" si="30"/>
        <v>39</v>
      </c>
      <c r="U92" s="307">
        <f t="shared" si="23"/>
        <v>-2.5000000000000001E-2</v>
      </c>
      <c r="V92" s="303">
        <v>39</v>
      </c>
      <c r="W92" s="304">
        <v>0</v>
      </c>
      <c r="X92" s="349">
        <f t="shared" si="31"/>
        <v>39</v>
      </c>
      <c r="Y92" s="307">
        <f t="shared" si="24"/>
        <v>-2.5000000000000001E-2</v>
      </c>
      <c r="Z92" s="303"/>
      <c r="AA92" s="304"/>
      <c r="AB92" s="349">
        <f t="shared" si="32"/>
        <v>0</v>
      </c>
      <c r="AC92" s="307">
        <f t="shared" si="25"/>
        <v>-1</v>
      </c>
    </row>
    <row r="93" spans="1:29" ht="13.5" thickTop="1" x14ac:dyDescent="0.2">
      <c r="A93" s="898" t="s">
        <v>50</v>
      </c>
      <c r="B93" s="898"/>
      <c r="C93" s="898"/>
      <c r="D93" s="898"/>
      <c r="E93" s="898"/>
      <c r="F93" s="898"/>
      <c r="G93" s="898"/>
      <c r="H93" s="898"/>
      <c r="I93" s="898"/>
      <c r="J93" s="898"/>
      <c r="K93" s="898"/>
      <c r="L93" s="898"/>
      <c r="M93" s="898"/>
      <c r="N93" s="898"/>
      <c r="O93" s="898"/>
      <c r="P93" s="898"/>
      <c r="Q93" s="898"/>
      <c r="R93" s="898"/>
      <c r="S93" s="898"/>
      <c r="T93" s="898"/>
      <c r="U93" s="898"/>
      <c r="V93" s="898"/>
      <c r="W93" s="898"/>
      <c r="X93" s="898"/>
      <c r="Y93" s="898"/>
      <c r="Z93" s="898"/>
      <c r="AA93" s="898"/>
      <c r="AB93" s="898"/>
      <c r="AC93" s="898"/>
    </row>
  </sheetData>
  <mergeCells count="15">
    <mergeCell ref="A93:AC93"/>
    <mergeCell ref="J1:M1"/>
    <mergeCell ref="N1:Q1"/>
    <mergeCell ref="R1:U1"/>
    <mergeCell ref="V1:Y1"/>
    <mergeCell ref="N52:Q52"/>
    <mergeCell ref="Z1:AC1"/>
    <mergeCell ref="V52:Y52"/>
    <mergeCell ref="J52:M52"/>
    <mergeCell ref="F52:I52"/>
    <mergeCell ref="A42:AC42"/>
    <mergeCell ref="R52:U52"/>
    <mergeCell ref="B1:E1"/>
    <mergeCell ref="B52:E52"/>
    <mergeCell ref="F1:I1"/>
  </mergeCells>
  <pageMargins left="0.70866141732283472" right="0.70866141732283472" top="1.2598425196850394" bottom="0.6692913385826772" header="0.98425196850393704" footer="0.19685039370078741"/>
  <pageSetup paperSize="9" scale="70" fitToHeight="2" orientation="landscape" horizontalDpi="4294967293" r:id="rId1"/>
  <headerFooter>
    <oddHeader>&amp;C&amp;"Arial,Fed"&amp;16Studentertal for Ing.Nat.Sund.Basis 2009/2010</oddHead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26</vt:i4>
      </vt:variant>
      <vt:variant>
        <vt:lpstr>Diagrammer</vt:lpstr>
      </vt:variant>
      <vt:variant>
        <vt:i4>1</vt:i4>
      </vt:variant>
      <vt:variant>
        <vt:lpstr>Navngivne områder</vt:lpstr>
      </vt:variant>
      <vt:variant>
        <vt:i4>1</vt:i4>
      </vt:variant>
    </vt:vector>
  </HeadingPairs>
  <TitlesOfParts>
    <vt:vector size="28" baseType="lpstr"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2010_old</vt:lpstr>
      <vt:lpstr>2010_1sem</vt:lpstr>
      <vt:lpstr>2010_2sem</vt:lpstr>
      <vt:lpstr>2011</vt:lpstr>
      <vt:lpstr>2012</vt:lpstr>
      <vt:lpstr>2013</vt:lpstr>
      <vt:lpstr>2014</vt:lpstr>
      <vt:lpstr>2015</vt:lpstr>
      <vt:lpstr>2016</vt:lpstr>
      <vt:lpstr>2016-2017 Opdelt</vt:lpstr>
      <vt:lpstr>2017</vt:lpstr>
      <vt:lpstr>2018</vt:lpstr>
      <vt:lpstr>2019</vt:lpstr>
      <vt:lpstr>skabelon</vt:lpstr>
      <vt:lpstr>old</vt:lpstr>
      <vt:lpstr>old1</vt:lpstr>
      <vt:lpstr>old2</vt:lpstr>
      <vt:lpstr>Diagram1</vt:lpstr>
      <vt:lpstr>'2013'!Udskriftsområde</vt:lpstr>
    </vt:vector>
  </TitlesOfParts>
  <Company>Aalborg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lcb</dc:creator>
  <cp:lastModifiedBy>Helle Busk Jensen</cp:lastModifiedBy>
  <cp:lastPrinted>2019-02-05T07:49:24Z</cp:lastPrinted>
  <dcterms:created xsi:type="dcterms:W3CDTF">2001-12-06T10:16:18Z</dcterms:created>
  <dcterms:modified xsi:type="dcterms:W3CDTF">2020-03-02T13:16:12Z</dcterms:modified>
</cp:coreProperties>
</file>